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465" windowWidth="12000" windowHeight="3240" activeTab="0"/>
  </bookViews>
  <sheets>
    <sheet name="informacje ogólne" sheetId="1" r:id="rId1"/>
    <sheet name="budynki" sheetId="2" r:id="rId2"/>
    <sheet name="elektronika " sheetId="3" r:id="rId3"/>
    <sheet name="elektronika 2" sheetId="4" r:id="rId4"/>
    <sheet name="środki trwałe" sheetId="5" r:id="rId5"/>
    <sheet name="maszyny" sheetId="6" r:id="rId6"/>
    <sheet name="lokalizacje" sheetId="7" r:id="rId7"/>
    <sheet name="auta" sheetId="8" r:id="rId8"/>
    <sheet name="szkody" sheetId="9" r:id="rId9"/>
  </sheets>
  <definedNames>
    <definedName name="_xlnm.Print_Area" localSheetId="1">'budynki'!$A$1:$X$156</definedName>
    <definedName name="_xlnm.Print_Area" localSheetId="2">'elektronika '!$A$1:$D$317</definedName>
    <definedName name="_xlnm.Print_Area" localSheetId="3">'elektronika 2'!$A$1:$D$15</definedName>
    <definedName name="_xlnm.Print_Area" localSheetId="0">'informacje ogólne'!$A$1:$G$17</definedName>
    <definedName name="_xlnm.Print_Area" localSheetId="6">'lokalizacje'!$A$1:$C$23</definedName>
    <definedName name="_xlnm.Print_Area" localSheetId="5">'maszyny'!$A$1:$H$30</definedName>
    <definedName name="_xlnm.Print_Area" localSheetId="4">'środki trwałe'!$A$1:$E$19</definedName>
  </definedNames>
  <calcPr fullCalcOnLoad="1"/>
</workbook>
</file>

<file path=xl/sharedStrings.xml><?xml version="1.0" encoding="utf-8"?>
<sst xmlns="http://schemas.openxmlformats.org/spreadsheetml/2006/main" count="3228" uniqueCount="1193">
  <si>
    <t>RAZEM</t>
  </si>
  <si>
    <t>PKD</t>
  </si>
  <si>
    <t>x</t>
  </si>
  <si>
    <t>L.p.</t>
  </si>
  <si>
    <t>Nazwa jednostki</t>
  </si>
  <si>
    <t>NIP</t>
  </si>
  <si>
    <t>REGON</t>
  </si>
  <si>
    <t>lokalizacja (adres)</t>
  </si>
  <si>
    <t>W tym zbiory bibioteczne</t>
  </si>
  <si>
    <t>Jednostka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</si>
  <si>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</si>
  <si>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</si>
  <si>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</si>
  <si>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</si>
  <si>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</si>
  <si>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</si>
  <si>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</si>
  <si>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</si>
  <si>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</si>
  <si>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</si>
  <si>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</si>
  <si>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</si>
  <si>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Numer seryjny</t>
  </si>
  <si>
    <t>Producent</t>
  </si>
  <si>
    <t>Suma ubezpieczenia</t>
  </si>
  <si>
    <t>Miejsce ubezpieczenia (adres)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</si>
  <si>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</si>
  <si>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</si>
  <si>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</si>
  <si>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</si>
  <si>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</si>
  <si>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</si>
  <si>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</si>
  <si>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</si>
  <si>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</si>
  <si>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</si>
  <si>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</si>
  <si>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</si>
  <si>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</si>
  <si>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</si>
  <si>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</si>
  <si>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</si>
  <si>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</si>
  <si>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</si>
  <si>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</si>
  <si>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</si>
  <si>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</si>
  <si>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</si>
  <si>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INFORMACJA O MAJĄTKU TRWAŁYM</t>
  </si>
  <si>
    <t>Tabela nr 1 - Informacje ogólne do oceny ryzyka w Gminie Duszniki</t>
  </si>
  <si>
    <t>Tabela nr 2 - Wykaz budynków i budowli w Gminie Duszniki</t>
  </si>
  <si>
    <t>Urząd Gminy</t>
  </si>
  <si>
    <t>ul. Sportowa 1                        64-550 Duszniki</t>
  </si>
  <si>
    <t>000533110</t>
  </si>
  <si>
    <t>8411Z</t>
  </si>
  <si>
    <t>Komunalny Zakład Budżetowy</t>
  </si>
  <si>
    <t>ul. Szamotulska 16                64-550 Duszniki</t>
  </si>
  <si>
    <t>630226363</t>
  </si>
  <si>
    <t>3600Z</t>
  </si>
  <si>
    <t>pobór, uzdatnianie i dostarczanie wody</t>
  </si>
  <si>
    <t>Biblioteka Publiczna i Centrum Animacji Kultury</t>
  </si>
  <si>
    <t>ul. Jana Pawła II 8                   64 - 550  Duszniki</t>
  </si>
  <si>
    <t>787-21-07-936</t>
  </si>
  <si>
    <t>Szkoła Podstawowa w Dusznikach</t>
  </si>
  <si>
    <t>8520Z</t>
  </si>
  <si>
    <t>ul.Kolejowa 7A
64-550 Duszniki</t>
  </si>
  <si>
    <t>8510Z</t>
  </si>
  <si>
    <t>wychowanie przedszkolne</t>
  </si>
  <si>
    <t>ul. Ogrodowa 3                        64-541 Podrzewie</t>
  </si>
  <si>
    <t>Gminny Zespół Oświatowy</t>
  </si>
  <si>
    <t>ul. Sportowa 1,                               64-550 Duszniki</t>
  </si>
  <si>
    <t>630549155</t>
  </si>
  <si>
    <t>6920Z</t>
  </si>
  <si>
    <t>działalność rachunkowo - księgowa; doradztwo podatkowe</t>
  </si>
  <si>
    <t>ul. Szkolna 16,                                64-553 Grzebienisko</t>
  </si>
  <si>
    <t>8560Z</t>
  </si>
  <si>
    <t>dzialalność wspomagająca edukację</t>
  </si>
  <si>
    <t>Szkoła Podstawowa w Grzebienisku</t>
  </si>
  <si>
    <t>ul. Bukowa 1,                               64-553 Grzebienisko</t>
  </si>
  <si>
    <t>Szkoła Podstawowa w Sędzinku</t>
  </si>
  <si>
    <t>ul. Szkolna 9,                              64-552 Sędzinko</t>
  </si>
  <si>
    <t>001225110</t>
  </si>
  <si>
    <t>ul. Szkolna 5,                                 64-552 Sędzinko</t>
  </si>
  <si>
    <t>Gminny Ośrodek Pomocy Społecznej w Dusznikach i Warsztat Terapii Zajęciowej</t>
  </si>
  <si>
    <t>ul. Jana Pawła II 8,                      64 - 550  Duszniki</t>
  </si>
  <si>
    <t>8899Z</t>
  </si>
  <si>
    <t>pozostała pomoc społeczna bez zakwaterowania, gdzie indziej niesklasyfikowana</t>
  </si>
  <si>
    <t>Lokalizacja</t>
  </si>
  <si>
    <t>WYKAZ LOKALIZACJI, W KTÓRYCH PROWADZONA JEST DZIAŁALNOŚĆ ORAZ LOKALIZACJI, GDZIE ZNAJDUJE SIĘ MIENIE NALEŻĄCE DO JEDNOSTEK GMINY DUSZNIKI</t>
  </si>
  <si>
    <t>1. Urząd Gminy</t>
  </si>
  <si>
    <t>2. Komunalny Zakład Budżetowy</t>
  </si>
  <si>
    <t>3. Biblioteka Publiczna i Centrum Animacji Kultury</t>
  </si>
  <si>
    <t>4. Szkoła Podstawowa w Dusznikach</t>
  </si>
  <si>
    <t>11.</t>
  </si>
  <si>
    <t>12.</t>
  </si>
  <si>
    <t>13.</t>
  </si>
  <si>
    <t>14.</t>
  </si>
  <si>
    <t>15.</t>
  </si>
  <si>
    <t>16.</t>
  </si>
  <si>
    <t>17.</t>
  </si>
  <si>
    <t>18.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</si>
  <si>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</si>
  <si>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</si>
  <si>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</si>
  <si>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</si>
  <si>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</si>
  <si>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</si>
  <si>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</si>
  <si>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</si>
  <si>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</si>
  <si>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</si>
  <si>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</si>
  <si>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</si>
  <si>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</si>
  <si>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</si>
  <si>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</si>
  <si>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</si>
  <si>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</si>
  <si>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</si>
  <si>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</si>
  <si>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</si>
  <si>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</si>
  <si>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</si>
  <si>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</si>
  <si>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</si>
  <si>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</si>
  <si>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</si>
  <si>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</si>
  <si>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SUMA</t>
  </si>
  <si>
    <r>
      <t xml:space="preserve">Wykaz sprzętu elektronicznego </t>
    </r>
    <r>
      <rPr>
        <b/>
        <i/>
        <u val="single"/>
        <sz val="9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</si>
  <si>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9"/>
        <rFont val="Arial"/>
        <family val="2"/>
      </rPr>
      <t>przenośnego</t>
    </r>
    <r>
      <rPr>
        <b/>
        <i/>
        <sz val="9"/>
        <rFont val="Arial"/>
        <family val="2"/>
      </rPr>
      <t xml:space="preserve"> </t>
    </r>
  </si>
  <si>
    <t>36.</t>
  </si>
  <si>
    <t>Moc, wydajność, ciśnienie</t>
  </si>
  <si>
    <t>suma ubezpieczenia (wartość księgowa brutto)</t>
  </si>
  <si>
    <t>suma ubezpieczenia (wartość odtworzeniowa)</t>
  </si>
  <si>
    <t>zabezpieczenia
(znane zabiezpieczenia p-poż i przeciw kradzieżowe)</t>
  </si>
  <si>
    <t>6. Przedszkole w Dusznikach</t>
  </si>
  <si>
    <t>11. Szkoła Podstawowa w Sędzinku</t>
  </si>
  <si>
    <t>Gminny Ośrodek Pomocy Społecznej w Dusznikach</t>
  </si>
  <si>
    <t>Gminny Ośrodek Pomocy Społecznej - Warsztat Terapii Zajęciowej</t>
  </si>
  <si>
    <t>8. Gminny Zespół Oświatowy</t>
  </si>
  <si>
    <t>9. Szkoła Podstawowa w Grzebienisku</t>
  </si>
  <si>
    <t>10. Szkoła Podstawowa w Sędzinku</t>
  </si>
  <si>
    <t>-</t>
  </si>
  <si>
    <t>kierowanie podstawowymi rodzajami działalności publicznej</t>
  </si>
  <si>
    <t>działalność bibliotek</t>
  </si>
  <si>
    <t>szkoły podstawowe</t>
  </si>
  <si>
    <t>Szkoła Podstawowa w Dusznikach - Punkt Filialny  w Podrzewiu</t>
  </si>
  <si>
    <t>Szkoła Podstawowa w Grzebienisku - Przedszkole w Grzebienisku</t>
  </si>
  <si>
    <t>Szkoła Podstawowa w Sędzinku - Przedszkole w Sędzinku</t>
  </si>
  <si>
    <t>5. Szkoła Podstawowa w Dusznikach - Punkt Filialny  w Podrzewiu</t>
  </si>
  <si>
    <t>7. Przedszkole w Dusznikach - Punkt Filialny w Podrzewiu</t>
  </si>
  <si>
    <t>8. Przedszkole w Dusznikach - Punkt Filialny w Sękowie</t>
  </si>
  <si>
    <t>10. Szkoła Podstawowa w Grzebienisku - Przedszkole w Grzebienisku</t>
  </si>
  <si>
    <t>12. Szkoła Podstawowa w Sędzinku - Przedszkole w Sędzinku</t>
  </si>
  <si>
    <t>13. Gminny Ośrodek Pomocy Społecznej w Dusznikach i Warsztat Terapii Zajęciowej</t>
  </si>
  <si>
    <t>11. Gminny Ośrodek Pomocy Społecznej w Dusznikach i Warsztat Terapii Zajęciowej</t>
  </si>
  <si>
    <t>9004Z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</si>
  <si>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</si>
  <si>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</si>
  <si>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</si>
  <si>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</si>
  <si>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</si>
  <si>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</si>
  <si>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</si>
  <si>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</si>
  <si>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</si>
  <si>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</si>
  <si>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</si>
  <si>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</si>
  <si>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</si>
  <si>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</si>
  <si>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</si>
  <si>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</si>
  <si>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</si>
  <si>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</si>
  <si>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</si>
  <si>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</si>
  <si>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</si>
  <si>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</si>
  <si>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</si>
  <si>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</si>
  <si>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</si>
  <si>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</si>
  <si>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</si>
  <si>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</si>
  <si>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</si>
  <si>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</si>
  <si>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</si>
  <si>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</si>
  <si>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</si>
  <si>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</si>
  <si>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001225103</t>
  </si>
  <si>
    <t>Tabela nr 4</t>
  </si>
  <si>
    <t>Tabela nr 5 - Wykaz maszyn i urządzeń do ubezpieczenia od uszkodzeń (od wszystkich ryzyk)</t>
  </si>
  <si>
    <t>Tabela nr 6</t>
  </si>
  <si>
    <t>Zespół Przedszkoli w Dusznikach</t>
  </si>
  <si>
    <t>Zespół Przedszkoli w Dusznikach - Punkt Filialny w Podrzewiu</t>
  </si>
  <si>
    <t>Zespół Przedszkoli w Dusznikach - Punkt Filialny w w Sękowie</t>
  </si>
  <si>
    <t>6. Zespół Przedszkoli w Dusznikach</t>
  </si>
  <si>
    <t>7. Zespół Przedszkoli w Dusznikach - Punkt Filialny w Podrzewiu</t>
  </si>
  <si>
    <t>8. Zespół Przedszkoli w Dusznikach - Punkt Filialny w Sękowie</t>
  </si>
  <si>
    <t>5. Zespół Przedszkoli w Dusznikach</t>
  </si>
  <si>
    <t>7. Zespół Przedszkoli w Dusznikach - Punkt Filialny w Sękowie</t>
  </si>
  <si>
    <t>6. Zespół Przedszkoli w Dusznikach - Punkt Filialny w Podrzewiu</t>
  </si>
  <si>
    <t>7. Gminny Zespół Oświatowy</t>
  </si>
  <si>
    <t>Dane pojazdów</t>
  </si>
  <si>
    <t>Marka</t>
  </si>
  <si>
    <t>Typ, model</t>
  </si>
  <si>
    <t>Nr podw./ nadw.</t>
  </si>
  <si>
    <t>Nr rej.</t>
  </si>
  <si>
    <t>Poj.</t>
  </si>
  <si>
    <t>Rok prod.</t>
  </si>
  <si>
    <t>Data I rejestracji</t>
  </si>
  <si>
    <t>Ilość miejsc</t>
  </si>
  <si>
    <t>Ładowność</t>
  </si>
  <si>
    <t>Dopuszczalna masa całkowita</t>
  </si>
  <si>
    <t>Przebieg</t>
  </si>
  <si>
    <t>Suma ubezpieczenia (wartość pojazdu z VAT)</t>
  </si>
  <si>
    <t>Okres ubezpieczenia OC i NW</t>
  </si>
  <si>
    <t>Okres ubezpieczenia AC i KR</t>
  </si>
  <si>
    <r>
      <t>Ryzyka podlegające ubezpieczeniu w danym pojeździe</t>
    </r>
    <r>
      <rPr>
        <b/>
        <sz val="10"/>
        <color indexed="10"/>
        <rFont val="Arial"/>
        <family val="2"/>
      </rPr>
      <t xml:space="preserve"> </t>
    </r>
  </si>
  <si>
    <t>Od</t>
  </si>
  <si>
    <t>Do</t>
  </si>
  <si>
    <t>OC</t>
  </si>
  <si>
    <t>NW</t>
  </si>
  <si>
    <t>AC/KR</t>
  </si>
  <si>
    <t>ASS</t>
  </si>
  <si>
    <t>3. Gminny Zespół Oświatowy</t>
  </si>
  <si>
    <t>4. Gminny Ośrodek Pomocy Społecznej</t>
  </si>
  <si>
    <t>Tabela nr 7 - Wykaz pojazdów w Gminie Duszniki</t>
  </si>
  <si>
    <t>Rodzaj (osobowy/ ciężarowy/ specjalny)</t>
  </si>
  <si>
    <t>Budynek biurowy Urzędu Gminy</t>
  </si>
  <si>
    <t>budynek administracyjny</t>
  </si>
  <si>
    <t>TAK</t>
  </si>
  <si>
    <t>1900-2004</t>
  </si>
  <si>
    <t>gaśnice- halonowe: 7; proszkowe: 3; kraty na oknach- parter; folia antywłamaniowa; 2 drzwi- 2 zamki; alarm- cały budynek, dźwięk.</t>
  </si>
  <si>
    <t>Duszniki, ul. Sportowa 1</t>
  </si>
  <si>
    <t>Parking + ogrodzenie + brama przy Urzędzie Gminy Duszniki</t>
  </si>
  <si>
    <t>2000</t>
  </si>
  <si>
    <t>Budynek OSP Duszniki</t>
  </si>
  <si>
    <t>socjalno-garażowy</t>
  </si>
  <si>
    <t>przed 1961</t>
  </si>
  <si>
    <t>gaśnice</t>
  </si>
  <si>
    <t>Duszniki, ul. Św. Floriana</t>
  </si>
  <si>
    <t>Budynek OSP Grzebienisko</t>
  </si>
  <si>
    <t>Grzebienisko, ul. Szkolna</t>
  </si>
  <si>
    <t>Budynek OSP. Niewierz</t>
  </si>
  <si>
    <t>świetlica +garaż+scena</t>
  </si>
  <si>
    <t>Niewierz, ul. Długa</t>
  </si>
  <si>
    <t>Budynek OSP Podrzewie</t>
  </si>
  <si>
    <t>Podrzewie, ul. Długa</t>
  </si>
  <si>
    <t>Budynek św. Wilkowo</t>
  </si>
  <si>
    <t>świetlica +garaż</t>
  </si>
  <si>
    <t>Wilkowo, ul. Lipowa 4</t>
  </si>
  <si>
    <t>Budynek OSP Sękowo</t>
  </si>
  <si>
    <t>1968</t>
  </si>
  <si>
    <t>Sękowo, ul. Szkolna</t>
  </si>
  <si>
    <t>Budynek św. i OSP Sędzinko</t>
  </si>
  <si>
    <t>budynek świetlicy i garażOSP połączone</t>
  </si>
  <si>
    <t>1972</t>
  </si>
  <si>
    <t>Sędzinko, ul. Szkolna 3a</t>
  </si>
  <si>
    <t>Budynek OSP. Wierzeja</t>
  </si>
  <si>
    <t>świetlica</t>
  </si>
  <si>
    <t>1983-2001</t>
  </si>
  <si>
    <t>Wierzeja, ul. Bukowska</t>
  </si>
  <si>
    <t>Garaż OSP Wierzeja</t>
  </si>
  <si>
    <t>garaż</t>
  </si>
  <si>
    <t>1977</t>
  </si>
  <si>
    <t>Budynek św. Młynkowo</t>
  </si>
  <si>
    <t>śwtelica</t>
  </si>
  <si>
    <t>Młynkowo</t>
  </si>
  <si>
    <t>Ogrodzenie św. Młynkowo</t>
  </si>
  <si>
    <t>wieś Młynkowo</t>
  </si>
  <si>
    <t>Ogrodzenie sw. Niewierz</t>
  </si>
  <si>
    <t>wieś Niewierz, ul. Długa</t>
  </si>
  <si>
    <t>Ogrodzenie OSP Sękowo</t>
  </si>
  <si>
    <t>2004</t>
  </si>
  <si>
    <t>Ogrodzenie św. Wilkowo</t>
  </si>
  <si>
    <t>Budynek WDK Grzebienisko</t>
  </si>
  <si>
    <t>Budynek św. Mieściska</t>
  </si>
  <si>
    <t>Mieściska</t>
  </si>
  <si>
    <t>Budynek św. Kunowo (lokal)</t>
  </si>
  <si>
    <t>świetlica jako lokal w budynku pr.</t>
  </si>
  <si>
    <t>ochrona konserw.</t>
  </si>
  <si>
    <t>Kunowo</t>
  </si>
  <si>
    <t>Budynek św. Chełminko</t>
  </si>
  <si>
    <t>Chełminko</t>
  </si>
  <si>
    <t>Budynek św. Podrzewie</t>
  </si>
  <si>
    <t>Podrzewie, ul. Stawna 5</t>
  </si>
  <si>
    <t>Budynek św. Grodziszczko</t>
  </si>
  <si>
    <t>lokal w bud.KZB</t>
  </si>
  <si>
    <t>tak, ochrona konserw.</t>
  </si>
  <si>
    <t>Grodziszczko</t>
  </si>
  <si>
    <t>kościół</t>
  </si>
  <si>
    <t>NIE</t>
  </si>
  <si>
    <t>Duszniki, ul. Szamotulska</t>
  </si>
  <si>
    <t>Plac zabaw Chełminko</t>
  </si>
  <si>
    <t>Plac zabaw Niewierz</t>
  </si>
  <si>
    <t>Niewierz</t>
  </si>
  <si>
    <t>Plac zabaw Młynkowo</t>
  </si>
  <si>
    <t>Plac zabaw Sędzinko</t>
  </si>
  <si>
    <t xml:space="preserve">Sędzinko </t>
  </si>
  <si>
    <t>Plac zabaw Brzoza</t>
  </si>
  <si>
    <t>Brzoza</t>
  </si>
  <si>
    <t>Plac zabaw Kunowo</t>
  </si>
  <si>
    <t>Plac zabaw Wilczyna</t>
  </si>
  <si>
    <t>Wilczyna</t>
  </si>
  <si>
    <t>Plac zabaw Mieściska/Sarbia</t>
  </si>
  <si>
    <t>Mieściska/Sarbia</t>
  </si>
  <si>
    <t>Plac zabaw Zalesie</t>
  </si>
  <si>
    <t>Zalesie</t>
  </si>
  <si>
    <t>Plac zabaw Sędziny</t>
  </si>
  <si>
    <t>Sędziny</t>
  </si>
  <si>
    <t>Muszla koncertowa Podrzewie</t>
  </si>
  <si>
    <t>2007</t>
  </si>
  <si>
    <t>Podrzewie</t>
  </si>
  <si>
    <t>Plac zabaw przy stawie Podrzewie</t>
  </si>
  <si>
    <t>Muszla koncertowa + budynek gospodarczy Grzebienisko</t>
  </si>
  <si>
    <t>2003</t>
  </si>
  <si>
    <t xml:space="preserve">Grzebienisko </t>
  </si>
  <si>
    <t>Ogrodzenie - świetlica Mieściska</t>
  </si>
  <si>
    <t>1979</t>
  </si>
  <si>
    <t>wieś Mieściska</t>
  </si>
  <si>
    <t>Muszla koncertowa Chełminko</t>
  </si>
  <si>
    <t>2009</t>
  </si>
  <si>
    <t>Budynek OSP Sarbia</t>
  </si>
  <si>
    <t>1973</t>
  </si>
  <si>
    <t>Sarbia</t>
  </si>
  <si>
    <t>Lokal św.Sękowo</t>
  </si>
  <si>
    <t>świetlica (lokal w bud.KZB)</t>
  </si>
  <si>
    <t>Sękowo ul.Lipowa</t>
  </si>
  <si>
    <t>Plac zabaw przy GCK Duszniki</t>
  </si>
  <si>
    <t>2008</t>
  </si>
  <si>
    <t>Duszniki</t>
  </si>
  <si>
    <t>Plac zabaw Sękowo</t>
  </si>
  <si>
    <t>2011</t>
  </si>
  <si>
    <t>Sękowo</t>
  </si>
  <si>
    <t>Plac zabaw Wilkowo</t>
  </si>
  <si>
    <t xml:space="preserve">Wilkowo   </t>
  </si>
  <si>
    <t>Plac zabaw Podrzewie</t>
  </si>
  <si>
    <t>Plac zabaw Grzebienisko</t>
  </si>
  <si>
    <t>Grzebienisko</t>
  </si>
  <si>
    <t>Wiata Czarny Bocian</t>
  </si>
  <si>
    <t>Ogrodzenie św.Wierzeja</t>
  </si>
  <si>
    <t>Lokale w budynku Ośrodka Zdrowia w Grzebienisku</t>
  </si>
  <si>
    <t>1974</t>
  </si>
  <si>
    <t>Grzebienisko, ul. Bukowska 4</t>
  </si>
  <si>
    <t>Budynek świetlicy Ceradz Dolny</t>
  </si>
  <si>
    <t>2012</t>
  </si>
  <si>
    <t>gaśnice, alarm</t>
  </si>
  <si>
    <t>Ceradz Dolny</t>
  </si>
  <si>
    <t>budynek terapeutyczny</t>
  </si>
  <si>
    <t>Boiska ORLIK z budynkiem w Dusznikach</t>
  </si>
  <si>
    <t>Szatnia dla piłkarzy w Podrzewiu</t>
  </si>
  <si>
    <t>Ogrodzenie św. Ceradz Dolny</t>
  </si>
  <si>
    <t>2013</t>
  </si>
  <si>
    <t xml:space="preserve">Sala Gimnastyczna </t>
  </si>
  <si>
    <t>sala sportowa</t>
  </si>
  <si>
    <t>gaśnice,alarm, hydranty</t>
  </si>
  <si>
    <t>Kontener WC z prysznicem Podrzewie</t>
  </si>
  <si>
    <t>Muszla koncertowa w Dusznikach</t>
  </si>
  <si>
    <t>1998</t>
  </si>
  <si>
    <t>Budynek zaplecza sportowego w Sękowie po hydroforni</t>
  </si>
  <si>
    <t>socjalne</t>
  </si>
  <si>
    <t>w trakcie remontu ( był w KZB)</t>
  </si>
  <si>
    <t>nie</t>
  </si>
  <si>
    <t>Budynek OSP Wilkowo</t>
  </si>
  <si>
    <t>dla OSP</t>
  </si>
  <si>
    <t>Tak</t>
  </si>
  <si>
    <t>tak</t>
  </si>
  <si>
    <t>1910</t>
  </si>
  <si>
    <t>gaśnica</t>
  </si>
  <si>
    <t>Wilkowo</t>
  </si>
  <si>
    <t>Budynek swietlicy wiejskiej w Sędzinach</t>
  </si>
  <si>
    <t>świetlica wiejska z garażem</t>
  </si>
  <si>
    <t>Sędziny, ul.Parkowa, dz.</t>
  </si>
  <si>
    <t>Budynek swietlicy wiejskiej w Brzozie</t>
  </si>
  <si>
    <t xml:space="preserve">świetlica wiejska </t>
  </si>
  <si>
    <t>Nie</t>
  </si>
  <si>
    <t>gasnice</t>
  </si>
  <si>
    <t>Plac zabaw w Dusznikach przy OSIR</t>
  </si>
  <si>
    <t>2014</t>
  </si>
  <si>
    <t>Siłownia zewnętrzna w Dusznikach</t>
  </si>
  <si>
    <t>Wiata grillowa na szlaku turystycznym</t>
  </si>
  <si>
    <t>Drewniana altana przy świetl.w Sędzinach</t>
  </si>
  <si>
    <t>2015</t>
  </si>
  <si>
    <t>Garaż OSP Niewierz - nie jest to budynek</t>
  </si>
  <si>
    <t>garaż OSP Niewierz</t>
  </si>
  <si>
    <t>2016</t>
  </si>
  <si>
    <t>Budynek OSIR ul.Sportowa 2</t>
  </si>
  <si>
    <t>Duszniki ul.Sportowa 2</t>
  </si>
  <si>
    <t>Budowle sportowe na boisku przy ul.Sportowej 2</t>
  </si>
  <si>
    <t>Kort przy boisku ul. Sportowa 2</t>
  </si>
  <si>
    <t>Parking przy boisku Orlik</t>
  </si>
  <si>
    <t>budynek murowany</t>
  </si>
  <si>
    <t>1-kostrukcja drewniana, 2-  zelbetowy</t>
  </si>
  <si>
    <t>papa</t>
  </si>
  <si>
    <t>dobra</t>
  </si>
  <si>
    <t>cz.drwniana i cz. Plastkikowa</t>
  </si>
  <si>
    <t>kotłownia -dobra, lokal mieszkalny-dobra</t>
  </si>
  <si>
    <t>część. Tak</t>
  </si>
  <si>
    <t>drewniany wsparty na słupie żelbet.</t>
  </si>
  <si>
    <t>dobra, brak CO</t>
  </si>
  <si>
    <t>okna dr.-śrenia, drzwi b.dobra</t>
  </si>
  <si>
    <t>brak</t>
  </si>
  <si>
    <t>płyty korytk.żelbet.</t>
  </si>
  <si>
    <t>tylko CO z bud. Świetlicy</t>
  </si>
  <si>
    <t xml:space="preserve">drewniany </t>
  </si>
  <si>
    <t>dachówka ceramiczna</t>
  </si>
  <si>
    <t>dobra (brak CO)</t>
  </si>
  <si>
    <t>165 + 24</t>
  </si>
  <si>
    <t>drewniano-stalowy</t>
  </si>
  <si>
    <t>drewniana, dachówka</t>
  </si>
  <si>
    <t>drewniana, ondulina</t>
  </si>
  <si>
    <t>dobra,brak CO</t>
  </si>
  <si>
    <t>stalowo-beton.</t>
  </si>
  <si>
    <t>drewniano-metalowe</t>
  </si>
  <si>
    <t>drewn.,blacha dach.pod. + papa (OSP)</t>
  </si>
  <si>
    <t>dobnra</t>
  </si>
  <si>
    <t>część. 1/8 tak</t>
  </si>
  <si>
    <t>stalowa</t>
  </si>
  <si>
    <t>metalowa, eternit</t>
  </si>
  <si>
    <t>dobry</t>
  </si>
  <si>
    <t>metalow0-żelbet.</t>
  </si>
  <si>
    <t>metalowa, papa</t>
  </si>
  <si>
    <t>drewniany +płyty korytkowe</t>
  </si>
  <si>
    <t>drewn.,papa</t>
  </si>
  <si>
    <t>konstr.metalowa, ociepl.wełną</t>
  </si>
  <si>
    <t>ondulina</t>
  </si>
  <si>
    <t xml:space="preserve">dobra, </t>
  </si>
  <si>
    <t>drewniany</t>
  </si>
  <si>
    <t>drewniana, blachodachówka</t>
  </si>
  <si>
    <t xml:space="preserve">dachówka </t>
  </si>
  <si>
    <t>dobra, bez CO</t>
  </si>
  <si>
    <t>stalowo-płytowa</t>
  </si>
  <si>
    <t>metalowa, żelbet. papa</t>
  </si>
  <si>
    <t>żelbetowy</t>
  </si>
  <si>
    <t>stan średni</t>
  </si>
  <si>
    <t>muszla murowana</t>
  </si>
  <si>
    <t>drewn.-metal.</t>
  </si>
  <si>
    <t>blacha</t>
  </si>
  <si>
    <t>muszla + bud. gospod.  murowana</t>
  </si>
  <si>
    <t>drewn.metal.</t>
  </si>
  <si>
    <t>drewn-metal</t>
  </si>
  <si>
    <t>drewniana</t>
  </si>
  <si>
    <t>dachówka</t>
  </si>
  <si>
    <t>b.dobra</t>
  </si>
  <si>
    <t>brak co</t>
  </si>
  <si>
    <t>nie dotyczy</t>
  </si>
  <si>
    <t>stal ocynkowana + tworzywo HDPE</t>
  </si>
  <si>
    <t>gont papowy</t>
  </si>
  <si>
    <t>średni</t>
  </si>
  <si>
    <t>b.dobry</t>
  </si>
  <si>
    <t>bud. murowany</t>
  </si>
  <si>
    <t>strop Teriwa</t>
  </si>
  <si>
    <t>dobry(brak CO, ogrzew. elektr.</t>
  </si>
  <si>
    <t xml:space="preserve">metal.płyta </t>
  </si>
  <si>
    <t>metal.płyta</t>
  </si>
  <si>
    <t>murowany</t>
  </si>
  <si>
    <t>drewno+ blacha</t>
  </si>
  <si>
    <t>metal-płyta</t>
  </si>
  <si>
    <t>gont papaowy</t>
  </si>
  <si>
    <t>woda-t</t>
  </si>
  <si>
    <t>zły</t>
  </si>
  <si>
    <t>sredni</t>
  </si>
  <si>
    <t>drwniany</t>
  </si>
  <si>
    <t>żelbet na kostruklcji met,.socieplony styropapą</t>
  </si>
  <si>
    <t>zelbetowy</t>
  </si>
  <si>
    <t>dobry,CO brak</t>
  </si>
  <si>
    <t>płyta warstwowa</t>
  </si>
  <si>
    <t>płytwa warstwowa</t>
  </si>
  <si>
    <t>dobry (ogrzewanie elektryczne)</t>
  </si>
  <si>
    <t>Zestaw mikrofonów OSIR</t>
  </si>
  <si>
    <t>Telefon Samsung</t>
  </si>
  <si>
    <t>Aparat foto. CANON + karta pam 16</t>
  </si>
  <si>
    <t>Zegar LED z czujnikiem temperatury</t>
  </si>
  <si>
    <t>Mikrofonowy system bezprzewodowy</t>
  </si>
  <si>
    <t>Notabook Dell Latitude</t>
  </si>
  <si>
    <t>NOTEBOOK DELL LATITUDE L5500 15,6" FHD I5-8365U 8GB 256SSD UHD_620 FPR SCR WLAN BK W10P ALU, DELL ESSEN,3YBOWS + MYSZ DELL BLOOTOTH</t>
  </si>
  <si>
    <t>NOTEBBOK DELL LATITUDE L5500 15'6 FHD I5-8265U 16GB 512SSD UHD_620 FPR SCR WLAN+ BT BK W10P 3YBWOS</t>
  </si>
  <si>
    <t>Drukarka HP CLJ M522DN-RRG</t>
  </si>
  <si>
    <t>Zestaw komputerowy ATX + monitor</t>
  </si>
  <si>
    <t>Zestaw komputerowy + monitor + drukarka</t>
  </si>
  <si>
    <t>Drukarka HP LJ Pro M402dn</t>
  </si>
  <si>
    <t>Drukarka HP LJ PRO 400M 401DN</t>
  </si>
  <si>
    <t>Zasilacz UPS</t>
  </si>
  <si>
    <t>Drukarka Brothere</t>
  </si>
  <si>
    <t>Urządzenie wielofunkcyjne</t>
  </si>
  <si>
    <t>Niszczarka Kobra+</t>
  </si>
  <si>
    <t>Niszczarka HSM Securio C</t>
  </si>
  <si>
    <t>Komputer Centralny HP Proliant ML 350</t>
  </si>
  <si>
    <t>Stanowisko zarządzające ATX Cersair 550 W+ monitor</t>
  </si>
  <si>
    <t>Serwer Microsoft HP Proliant</t>
  </si>
  <si>
    <t>KOMPUTER CENTRALNY HP PROLIENT ML350 G10</t>
  </si>
  <si>
    <t>MONITOR PHILIPS 241B7QPJKEB 23,8' FHD, IPS, DSUB/DP/HDMI</t>
  </si>
  <si>
    <t>MONITOR PHILIPS 272B7QVPBEB 27'' QUADHD, IPS, DP/HDMI</t>
  </si>
  <si>
    <t>STANOWISKO PC ATX CORLERMASTER 500W,INTEL CORE I5-8600 3.1 GHZ, GIGABYTE B360 HD3 LGA1151, RAM PATRIOT 2X4GB DDR4, DYSK SSD WD 250GB PCIE, SUPERNULTI DVD LG, KLAWIATURA + MYSZ USB LOGITECH, MS WIN 10 PRO PL OEM 64 BIT</t>
  </si>
  <si>
    <t>STANOWISKO PC ATX CORLERMASTER 500W, INTEL CORE I7-8700 3.2GHZ, GIGABYTE B360 HD3 LGA1151, RAM PATRIOT 2X4GB DDR4, DYSK SSD WD 250GB NVME PCIE, SUPERMULTI DVD LG, KLAWIATURA + MYSZ USB LOGITECH , MS WIN 10 PRO PL OEM 64BIT</t>
  </si>
  <si>
    <t>Drukarka HP LAserJet Pro M402dn</t>
  </si>
  <si>
    <t>Zasilacz APC UPS Back 650VA</t>
  </si>
  <si>
    <t>Zasilacz APC UPS Back 650 VA</t>
  </si>
  <si>
    <t>Monitor LCD Philips 231 P4QPVEB 23"</t>
  </si>
  <si>
    <t>Zestaw komputerowy PC-ATX + drukarka</t>
  </si>
  <si>
    <t>Zestaw komputerowy PC-ATX 500W</t>
  </si>
  <si>
    <t>Monitor LCD Philips 231P4QPYEB 23"</t>
  </si>
  <si>
    <t>Zestaw komputerowy + monitor</t>
  </si>
  <si>
    <t>Zestaw komputerowy  PC-ATX 500W</t>
  </si>
  <si>
    <t>Stanowisko komputerowe</t>
  </si>
  <si>
    <t>Stanowsiko komputerowe</t>
  </si>
  <si>
    <t>Monitor Philips 27"</t>
  </si>
  <si>
    <t>Monitor 23,8"</t>
  </si>
  <si>
    <t>Stanowisko Komputerowe</t>
  </si>
  <si>
    <t>Stanowisko Komputerowea</t>
  </si>
  <si>
    <t>Monitor 24"</t>
  </si>
  <si>
    <t>Zestaw komputerowy PC-ATX</t>
  </si>
  <si>
    <t>Monitor 23"</t>
  </si>
  <si>
    <t>Monitor</t>
  </si>
  <si>
    <t>Monitor 22"</t>
  </si>
  <si>
    <t>Stanowisko komputerowe + monitor</t>
  </si>
  <si>
    <t>Notebook Toschiba Tecra</t>
  </si>
  <si>
    <t>Mienie własne</t>
  </si>
  <si>
    <t>mienie będące w posiadaniu (użytkowane) na podstawie umów najmu, dzierżawy, użytkowania, leasingu lub umów pokrewnych</t>
  </si>
  <si>
    <t>Łączna suma ubezpieczenia</t>
  </si>
  <si>
    <t>Razem</t>
  </si>
  <si>
    <t>ŻUK MŁYNKOWO</t>
  </si>
  <si>
    <t>PSZH308</t>
  </si>
  <si>
    <t>SPECJALNY POŻARNICZY</t>
  </si>
  <si>
    <t>IVECO CERADZ DOLNY</t>
  </si>
  <si>
    <t>TURBO DAILY 59-12</t>
  </si>
  <si>
    <t>ZCFC59801X5193633</t>
  </si>
  <si>
    <t>PSZ89084</t>
  </si>
  <si>
    <t>STAR DUSZNIKI</t>
  </si>
  <si>
    <t>MAN L70/LE 12.180</t>
  </si>
  <si>
    <t>WMAL70ZZ35Y142929</t>
  </si>
  <si>
    <t>PSZ11HK</t>
  </si>
  <si>
    <t>STAR GRZEBIENISKO</t>
  </si>
  <si>
    <t>PZD327S</t>
  </si>
  <si>
    <t>ŻUK SARBIA</t>
  </si>
  <si>
    <t>A-15</t>
  </si>
  <si>
    <t>PWH0411</t>
  </si>
  <si>
    <t>ŻUK SĘDZINY</t>
  </si>
  <si>
    <t>A-14</t>
  </si>
  <si>
    <t>PSZ06EH</t>
  </si>
  <si>
    <t>ŻUK WILKOWO</t>
  </si>
  <si>
    <t>PWS5614</t>
  </si>
  <si>
    <t>LUBLIN WIERZEJA</t>
  </si>
  <si>
    <t>SUL330211V0026349</t>
  </si>
  <si>
    <t>Ford PODRZEWIE</t>
  </si>
  <si>
    <t>Transit 350M         2.4 TDCI</t>
  </si>
  <si>
    <t>PSZ01952</t>
  </si>
  <si>
    <t>Ford DUSZNIKI</t>
  </si>
  <si>
    <t xml:space="preserve"> Transit 350M          2.4 TDCI</t>
  </si>
  <si>
    <t>PSZ22025</t>
  </si>
  <si>
    <t xml:space="preserve">ŻUK BRZOZA   </t>
  </si>
  <si>
    <t>SUL04511110471839</t>
  </si>
  <si>
    <t>PSZ33250</t>
  </si>
  <si>
    <t>MERCEDES SĘKOWO</t>
  </si>
  <si>
    <t xml:space="preserve"> TLF 16/25</t>
  </si>
  <si>
    <t>CH380181143183</t>
  </si>
  <si>
    <t>PSZ34424</t>
  </si>
  <si>
    <t>STAR PODRZEWIE</t>
  </si>
  <si>
    <t>244</t>
  </si>
  <si>
    <t>PSZ29CK</t>
  </si>
  <si>
    <t>FORD SĘDZINKO</t>
  </si>
  <si>
    <t>Transit FAB6</t>
  </si>
  <si>
    <t>PSZ35606</t>
  </si>
  <si>
    <t>FORD NIEWIERZ</t>
  </si>
  <si>
    <t xml:space="preserve"> Transit V363</t>
  </si>
  <si>
    <t>PSZ55798</t>
  </si>
  <si>
    <t xml:space="preserve">Volkswagen </t>
  </si>
  <si>
    <t>Golf IV</t>
  </si>
  <si>
    <t>WVWZZZ1KZ9W098113</t>
  </si>
  <si>
    <t>PSZ09151</t>
  </si>
  <si>
    <t>OSOBOWY</t>
  </si>
  <si>
    <t>Agregat prądotwórczy FM 40</t>
  </si>
  <si>
    <t>ul. Sportowa 1                    64-550 Duszniki</t>
  </si>
  <si>
    <t>Kosiarka samojezdna Estate Gra</t>
  </si>
  <si>
    <t>OSIR</t>
  </si>
  <si>
    <t>Automat myjący ET4045 z osprzętowaniem</t>
  </si>
  <si>
    <t>Hearson Bartosz Wiśniewski</t>
  </si>
  <si>
    <t>Kserokopiarka DEVELOP INEo+ 454E</t>
  </si>
  <si>
    <t>Klimatyzatory</t>
  </si>
  <si>
    <t>2017</t>
  </si>
  <si>
    <t>Aparat nadciśnieniowy Airgofix Pro Cup</t>
  </si>
  <si>
    <t>P.P.U.H SUPRON</t>
  </si>
  <si>
    <t>OSP Podrzewie</t>
  </si>
  <si>
    <t>Kamera termowizyjna Flir K2 z walizką</t>
  </si>
  <si>
    <t>OSP Grzebienisko</t>
  </si>
  <si>
    <t>Pompa Evak z pływakiem</t>
  </si>
  <si>
    <t>OSP Ceradz Dolny</t>
  </si>
  <si>
    <t>Pilarka ratownicza STIHL MS 461-R 50cm</t>
  </si>
  <si>
    <t>Motopompa Pływająca Niagara 2</t>
  </si>
  <si>
    <t>OSP Duszniki</t>
  </si>
  <si>
    <t>Pilarka spalinowa</t>
  </si>
  <si>
    <t>MEZON INSTAL SERWIS Sp. z o.o., ul.Południowa 3, 62-064 Plewiska</t>
  </si>
  <si>
    <t>EKRAN PROJEKCYJNY ELEKTRYCZNY ŚCIENNO-SUFITOWY SZER.340CM + PROJEKTOR OPTOMA FULL HD Z OSPRZĘTEM</t>
  </si>
  <si>
    <t>2018</t>
  </si>
  <si>
    <t>SYSTEM DO GŁOSOWANIA ELEKTRONICZNEGO DSSS VOTE PRO 15;SYSTEM DO TRANSMISJI WIDEO DSSS VIDEO STREAM</t>
  </si>
  <si>
    <t>KAMERA TERMOWIZYJNA FLIR K2 Z WALIZKĄ TERMOWIZYJNĄ</t>
  </si>
  <si>
    <t>2019</t>
  </si>
  <si>
    <t>Umowa użyczenia nieruchomości z dnia 12 lipca 2011 r. pomiędzy Gminą Duszniki a Spółdzielnią Produkcji Rolnej Handlu i Usług Sarbia w przedmiocie użyczenie nieruchomości zabudowanej w miejscowości Sarbia z przeznaczeniem na działalność Ochotniczej Straży Pożarnej, a w części pod działalność świetlicy wiejskiej.</t>
  </si>
  <si>
    <t>Umowa dzierżawy z 01 czerwca 2012 r. pomiędzy Spółdzielnią Mieszkaniową w Niepruszewie a Gminą Duszniki w przedmiocie dzierżawy nieruchomości zabudowanej w miejscowości Sędziny z przeznaczeniem na świetlicę wiejską.</t>
  </si>
  <si>
    <t>Umowa dzierżawy z 01 czerwca 2012 r. pomiędzy Spółdzielnią Mieszkaniową w Niepruszewie a Gminą Duszniki w przedmiocie dzierżawy nieruchomości zabudowanej w miejscowości Brzoza z przeznaczeniem na świetlicę wiejską</t>
  </si>
  <si>
    <t>Umowa dzierżawy z 01 lipca 2012 r. pomiędzy Parafią Rzymskokatolicką pod wezwaniem Św. Jadwigi w Wilczynie a Gminą Duszniki w przedmiocie dzierżawy nieruchomości zabudowanej w miejscowości Wilczyna z przeznaczeniem na świetlicę wiejską.</t>
  </si>
  <si>
    <t>Umowa użyczenia nieruchomości z dnia 11 września 2015 r. pomiędzy Gminą Duszniki a Ochotniczą Strażą Pożarną w Podrzewiu w przedmiocie użyczenia lokali użytkowych, tj. kuchni oraz pomieszczeń przyległych do niej, pomieszczenia toalet, kotłowni oraz części piwnicznej przyległej do kotłowni z przeznaczeniem niezbędnym dla prawidłowego funkcjonowania świetlicy wiejskiej.</t>
  </si>
  <si>
    <t>Umowa dzierżawy gruntu z 10 lipca 2017 r. pomiędzy osobą prywatną a Gminą Duszniki w przedmiocie dzierżawy części gruntu o powierzchni około 1 m2 z dz. ewid. nr 534/17 (obręb Sędzinko) z przeznaczeniem na posadowienie lampy LED oświetlenia drogowego.</t>
  </si>
  <si>
    <t>Umowa dzierżawy gruntu z 31 stycznia 2020 r. pomiędzy osobą prywatną a Gminą Duszniki w przedmiocie dzierżawy części gruntu o powierzchni około 1 m2 z dz. ewid. nr 290/6 (obręb Sędzinko) z przeznaczeniem na posadowienie lampy LED oświetlenia drogowego.</t>
  </si>
  <si>
    <t>Umowa użyczenia nieruchomości z 20 grudnia 2016 r. pomiędzy Gminą Duszniki a Parafią Rzymskokatolicką pod wezwaniem Św. Jadwigi w Wilczynie w przedmiocie użyczenia nieruchomości oznaczonej jako dz. ewid. nr 72 (obręb Wilczyna) z przeznaczeniem na plac zabaw.</t>
  </si>
  <si>
    <t>Umowa użyczenia nieruchomości pomiędzy Gminą Duszniki a Parafią Rzymskokatolicką pod wezwaniem Św. Jadwigi w Wilczynie w przedmiocie użyczenia części nieruchomości oznaczonej jako dz. ewid. nr 75/27 (obręb Wilczyna) z przeznaczeniem na boisko sportowe.</t>
  </si>
  <si>
    <t>Budynek mieszkalny</t>
  </si>
  <si>
    <t xml:space="preserve">Tak </t>
  </si>
  <si>
    <t xml:space="preserve">Nie </t>
  </si>
  <si>
    <t xml:space="preserve">pocz.XX w. </t>
  </si>
  <si>
    <t>Sędziny, ul. Bukowska 7</t>
  </si>
  <si>
    <t xml:space="preserve">Budynek gospodarczy </t>
  </si>
  <si>
    <t xml:space="preserve">Młynkowo 9 </t>
  </si>
  <si>
    <t>Budynki gospodarcze - 2szt.</t>
  </si>
  <si>
    <t>Grzebienisko, ul. Bukowska 12</t>
  </si>
  <si>
    <t xml:space="preserve">Grzebienisko, Osiedle 1 </t>
  </si>
  <si>
    <t xml:space="preserve">Duszniki, ul. Jana Pawła II </t>
  </si>
  <si>
    <t xml:space="preserve">Zalesie 3 </t>
  </si>
  <si>
    <t xml:space="preserve">Zalesie 11 </t>
  </si>
  <si>
    <t xml:space="preserve">Podrzewie, ul. Kręta 20 </t>
  </si>
  <si>
    <t xml:space="preserve">Grodziszczko 6 </t>
  </si>
  <si>
    <t>Sękowo, ul.Lipowa 32</t>
  </si>
  <si>
    <t xml:space="preserve">Duszniki, ul. Jana Pawła II 23 </t>
  </si>
  <si>
    <t>Grzebienisko, ul.Bukowska 12</t>
  </si>
  <si>
    <t>Zalesie 3</t>
  </si>
  <si>
    <t>Zalesie 11</t>
  </si>
  <si>
    <t xml:space="preserve">Wierzeja, ul.Bukowska 8 </t>
  </si>
  <si>
    <t>Podrzewie, ul. Kręta 1</t>
  </si>
  <si>
    <t>Budynek mieszkalny po hydrofornii</t>
  </si>
  <si>
    <t xml:space="preserve">Niewierz, ul.Turowska 2 </t>
  </si>
  <si>
    <t xml:space="preserve">Budynek mieszkalny </t>
  </si>
  <si>
    <t xml:space="preserve">Pomieszczenia biurowe </t>
  </si>
  <si>
    <t xml:space="preserve">poł.XX w. </t>
  </si>
  <si>
    <t>gaśnice, zamki patentowe</t>
  </si>
  <si>
    <t>Duszniki, ul.Szamotulska 16</t>
  </si>
  <si>
    <t>Budynek SUW Duszniki</t>
  </si>
  <si>
    <t>gaśnice,alarm,hydranty</t>
  </si>
  <si>
    <t>Duszniki, ul. Kolejowa 2a</t>
  </si>
  <si>
    <t>Budynek SUW Sarbia</t>
  </si>
  <si>
    <t xml:space="preserve">Sarbia 10 </t>
  </si>
  <si>
    <t xml:space="preserve">Budynek SUW Kunowo </t>
  </si>
  <si>
    <t>Kunowo 12B</t>
  </si>
  <si>
    <t xml:space="preserve">Budynki oczyszczalni Duszniki </t>
  </si>
  <si>
    <t xml:space="preserve">Duszniki, ul.Niewierska 2 </t>
  </si>
  <si>
    <t xml:space="preserve">Budynek oczyszczalni Podrzewie </t>
  </si>
  <si>
    <t>Podrzewie, ul.Sportowa 17</t>
  </si>
  <si>
    <t>Budynek oczyszczalni Grzebienisko</t>
  </si>
  <si>
    <t>Grzebienisko, ul.Bukowska 11</t>
  </si>
  <si>
    <t>Szopogaraże (plac KZB)</t>
  </si>
  <si>
    <t xml:space="preserve">Budynek z płyty obornickiej </t>
  </si>
  <si>
    <t xml:space="preserve">Plac KZB Duszniki, ul. Szamotulska 16 </t>
  </si>
  <si>
    <t>Garaże po oświacie (3 sztuki)</t>
  </si>
  <si>
    <t xml:space="preserve">Duszniki, ul.Broniewskiego </t>
  </si>
  <si>
    <t>Garaże komunalne (3 sztuki)</t>
  </si>
  <si>
    <t xml:space="preserve">Sękowo, ul.Lipowa 32, Grodziszczko </t>
  </si>
  <si>
    <t xml:space="preserve">Budynek stacji próżniowej na kanalizacji </t>
  </si>
  <si>
    <t xml:space="preserve">gaśniece, alarm, hydranty </t>
  </si>
  <si>
    <t>Duszniki, ul. Kolejowa 2B</t>
  </si>
  <si>
    <t xml:space="preserve">Garaż dla pojazdu asenizacyjnego na oczyszczalni ścieków w Dusznikach </t>
  </si>
  <si>
    <t>2017/2018</t>
  </si>
  <si>
    <t>Duszniki, ul. Niewierska dz, nr. 583/4</t>
  </si>
  <si>
    <t xml:space="preserve">Budynek mieszkalny jednorodzinny socjalny dwulokalowy w zabudowie wolnostojacej </t>
  </si>
  <si>
    <t>cegła</t>
  </si>
  <si>
    <t xml:space="preserve">betonowe </t>
  </si>
  <si>
    <t>dostateczny</t>
  </si>
  <si>
    <t xml:space="preserve">dobry </t>
  </si>
  <si>
    <t xml:space="preserve">wodna, CO - dobry </t>
  </si>
  <si>
    <t xml:space="preserve">PCV - dobry </t>
  </si>
  <si>
    <t xml:space="preserve">nie dotyczy </t>
  </si>
  <si>
    <t xml:space="preserve">tak </t>
  </si>
  <si>
    <t xml:space="preserve">cegła </t>
  </si>
  <si>
    <t xml:space="preserve">wodno - kanalizacyjna, piece - dobry </t>
  </si>
  <si>
    <t xml:space="preserve">nie </t>
  </si>
  <si>
    <t>eternit</t>
  </si>
  <si>
    <t xml:space="preserve">wodno- kanalizacyjna                      piece - dobry </t>
  </si>
  <si>
    <t xml:space="preserve">wodna                       piece - dobry </t>
  </si>
  <si>
    <t xml:space="preserve">dostateczny </t>
  </si>
  <si>
    <t xml:space="preserve">bardzo dobry </t>
  </si>
  <si>
    <t xml:space="preserve">wodna, piece - dobry </t>
  </si>
  <si>
    <t xml:space="preserve">blachodachówka </t>
  </si>
  <si>
    <t xml:space="preserve">eternit </t>
  </si>
  <si>
    <t xml:space="preserve">wodno -kanalizacyjna, piece - dobry </t>
  </si>
  <si>
    <t>wodna-kanalizacyjna,piece konwencyjne</t>
  </si>
  <si>
    <t>wodno- kanalizacyjna, CO- dobry</t>
  </si>
  <si>
    <t>bardzo dobry</t>
  </si>
  <si>
    <t xml:space="preserve">wodno-kanalizacyjna,grzejnki elektryczne - dobry </t>
  </si>
  <si>
    <t xml:space="preserve">wodna, grzejnki elektryczne - dobry </t>
  </si>
  <si>
    <t>belka</t>
  </si>
  <si>
    <t>blacha trapezowa</t>
  </si>
  <si>
    <t xml:space="preserve">płyta obornicka </t>
  </si>
  <si>
    <t xml:space="preserve">blacha </t>
  </si>
  <si>
    <t xml:space="preserve">wodno-kanalizacyjna, instalacja wodociągowa zasilana z sieci zewnetrzenje, instalacja kanalizacyjna odprowadzona na zewnątrz budynku - bardzo dobry </t>
  </si>
  <si>
    <t>Ściany zewnętrze jednowarstwowe z płyt warstwowych z rdzeniem poliuretanowym grubości 10cm. Budynek posadowiony
na stopach fundamentowych z betonu C16/20 (B20).</t>
  </si>
  <si>
    <t>płyty warstwowe dachowe Balextherm</t>
  </si>
  <si>
    <t xml:space="preserve">kanalizacyjna,grzejnki elektryczne - bardzo dobry </t>
  </si>
  <si>
    <t>PCV - bardzo dobry</t>
  </si>
  <si>
    <t xml:space="preserve">Podwalina wraz ze stopą fundamentową. Całość budynku wykonana w systemie prefabrykacji.  </t>
  </si>
  <si>
    <t xml:space="preserve">wodno-kanalizacyjna, ogrzewanie elektryczne </t>
  </si>
  <si>
    <t>Modem SMS w szafie steronowiczej SUW Sarbia</t>
  </si>
  <si>
    <t xml:space="preserve">Eletroniczny moduł do odczytu wodomierzy </t>
  </si>
  <si>
    <t>Drukarka HP Laser Ject - M4 02 DN - 2 szt.</t>
  </si>
  <si>
    <t xml:space="preserve">Sterownik SMS SUW Kunowo </t>
  </si>
  <si>
    <t xml:space="preserve">Sterownik SMS SUW Sarbia </t>
  </si>
  <si>
    <t xml:space="preserve">Program Tytan moduł zdalny odczyt </t>
  </si>
  <si>
    <t xml:space="preserve">Szafa RGZ -rozdzielnica główna zasilania 1 kpl. </t>
  </si>
  <si>
    <t xml:space="preserve">Szafa RGS -rozdzielnica główna sterowania 1 kpl. (rozdzielnica: RGS) </t>
  </si>
  <si>
    <t xml:space="preserve">System wizualizacji scada 1 kpl. (oprogramowanie wizualizacji) oraz 1 kpl. ( stanowisko dyspozytorskie) </t>
  </si>
  <si>
    <t xml:space="preserve">Program Tytan - środkli trwałe </t>
  </si>
  <si>
    <t>MS Office Home 2016 - oczyszczalnia Duszniki</t>
  </si>
  <si>
    <t xml:space="preserve">Tytan SQL woda moduł e-archiwum </t>
  </si>
  <si>
    <t>Urządzenie do wizualizacji SUW Duszniki</t>
  </si>
  <si>
    <t xml:space="preserve">Komputer Pl Corsa na oczyszczalni w Podrzewiu </t>
  </si>
  <si>
    <t>Komputer stanowisko</t>
  </si>
  <si>
    <t>Monitor Philips 231 stanowisko</t>
  </si>
  <si>
    <t>Komputer z wyposażeniem stanowisko</t>
  </si>
  <si>
    <t>Płyta główna, dysk zasilający - zestaw komputerowy</t>
  </si>
  <si>
    <t>Komputerek PSION z wyposażeniem</t>
  </si>
  <si>
    <t>Monitor LCD Philips 24'' stanowisko</t>
  </si>
  <si>
    <t>Jednostka komputerowa ATX 550 W i 5-6500 Z oczyszczalnia Duszniki</t>
  </si>
  <si>
    <t xml:space="preserve">Laptop Dell + nośnik licencji SMS Woda </t>
  </si>
  <si>
    <t xml:space="preserve">Drukarka MEFA z torbą inkasencką </t>
  </si>
  <si>
    <t>1. Komunalny Zakład Budżetowy</t>
  </si>
  <si>
    <t>2. Szkoła Podstawowa w Grzebienisku</t>
  </si>
  <si>
    <t>3. Gminny Ośrodek Pomocy Społecznej w Dusznikach i Warsztat Terapii Zajęciowej</t>
  </si>
  <si>
    <t xml:space="preserve">monitoring cyfrowy -oczyszczalnia Duszniki zewnątrz budynku </t>
  </si>
  <si>
    <t xml:space="preserve">monitoring cyfrowy - oczyszczalnia Podrzewie zewnątrz budynku </t>
  </si>
  <si>
    <t>monitoring cyfrowy - oczyszczalnia Grzebienisko  zewnątrz budynku</t>
  </si>
  <si>
    <t xml:space="preserve">Fiat </t>
  </si>
  <si>
    <t xml:space="preserve">Ducato </t>
  </si>
  <si>
    <t>ZFA24400007510461</t>
  </si>
  <si>
    <t>PSZ 05HR</t>
  </si>
  <si>
    <t>CIĘŻAROWY</t>
  </si>
  <si>
    <t>04.01.2015</t>
  </si>
  <si>
    <t>Przyczepa Autosan</t>
  </si>
  <si>
    <t xml:space="preserve">Autosan D 50 </t>
  </si>
  <si>
    <t>PZO 5571</t>
  </si>
  <si>
    <t>przyczepa</t>
  </si>
  <si>
    <t>02.01.1975</t>
  </si>
  <si>
    <t>Pronar</t>
  </si>
  <si>
    <t>T653</t>
  </si>
  <si>
    <t>0555</t>
  </si>
  <si>
    <t>PSZP 874</t>
  </si>
  <si>
    <t>przyczepa ciężarowa rolnicza</t>
  </si>
  <si>
    <t>28.10.2003</t>
  </si>
  <si>
    <t>4000/4050</t>
  </si>
  <si>
    <t>Sanok</t>
  </si>
  <si>
    <t>D45</t>
  </si>
  <si>
    <t>799 W4</t>
  </si>
  <si>
    <t>PZO 5561</t>
  </si>
  <si>
    <t>07.04.1988</t>
  </si>
  <si>
    <t xml:space="preserve">FMS Strzyżów </t>
  </si>
  <si>
    <t>SC.-50SM</t>
  </si>
  <si>
    <t>SV9PJ131B70FM1044</t>
  </si>
  <si>
    <t>PSZ 59PR</t>
  </si>
  <si>
    <t>przyczepa ciężarowa</t>
  </si>
  <si>
    <t>22.11.2007</t>
  </si>
  <si>
    <t>HSW</t>
  </si>
  <si>
    <t>Stalowa Wola</t>
  </si>
  <si>
    <t>SV99502917SHS1000</t>
  </si>
  <si>
    <t>PSZ 19YA</t>
  </si>
  <si>
    <t>koparko ładowarka</t>
  </si>
  <si>
    <t>13.02.2007</t>
  </si>
  <si>
    <t xml:space="preserve">7625 masa własna </t>
  </si>
  <si>
    <t>Zefir 85K</t>
  </si>
  <si>
    <t>SZBAAB11X71X00190</t>
  </si>
  <si>
    <t>PSZ 08SW</t>
  </si>
  <si>
    <t>ciągnik rolniczy</t>
  </si>
  <si>
    <t>04.01.2008</t>
  </si>
  <si>
    <t>Fiat</t>
  </si>
  <si>
    <t>Seicento Van</t>
  </si>
  <si>
    <t>ZFA18700000965267</t>
  </si>
  <si>
    <t>PSZ 08154</t>
  </si>
  <si>
    <t>ciężarowy</t>
  </si>
  <si>
    <t>20.02.2003</t>
  </si>
  <si>
    <t>Mercedes - Benz</t>
  </si>
  <si>
    <t xml:space="preserve">Atego </t>
  </si>
  <si>
    <t>WDB9702731K451286</t>
  </si>
  <si>
    <t>PSZ 38770</t>
  </si>
  <si>
    <t>22.12.1999</t>
  </si>
  <si>
    <t>Volkswagen</t>
  </si>
  <si>
    <t xml:space="preserve">Caddy </t>
  </si>
  <si>
    <t>WV2ZZZ2KZKX054905</t>
  </si>
  <si>
    <t>PO 2KA79</t>
  </si>
  <si>
    <t xml:space="preserve">osobowy </t>
  </si>
  <si>
    <t>Rydwan</t>
  </si>
  <si>
    <t>A 750</t>
  </si>
  <si>
    <t>SYBL10000F0001016</t>
  </si>
  <si>
    <t>PSZ PU64</t>
  </si>
  <si>
    <t xml:space="preserve">przyczepa lekka </t>
  </si>
  <si>
    <t>17.07.2015</t>
  </si>
  <si>
    <t>Pronar 130</t>
  </si>
  <si>
    <t xml:space="preserve">Posypywarka piasku </t>
  </si>
  <si>
    <t>SZB1300XXF3XOO359</t>
  </si>
  <si>
    <t>BN</t>
  </si>
  <si>
    <t xml:space="preserve"> Fiat</t>
  </si>
  <si>
    <t xml:space="preserve"> Ducato</t>
  </si>
  <si>
    <t>ZFA25000002817324</t>
  </si>
  <si>
    <t>PSZ 51894</t>
  </si>
  <si>
    <t>22.05.2015</t>
  </si>
  <si>
    <t>Volswagen</t>
  </si>
  <si>
    <t>Caddy</t>
  </si>
  <si>
    <t>WV1ZZZ2KZEX028254</t>
  </si>
  <si>
    <t>PSZ 40676</t>
  </si>
  <si>
    <t>03.10.2013</t>
  </si>
  <si>
    <t xml:space="preserve">Beczka asenizacyjna </t>
  </si>
  <si>
    <t>Meprozet                     T- 528/5</t>
  </si>
  <si>
    <t>MEP130826006</t>
  </si>
  <si>
    <t>PSZ 31NL</t>
  </si>
  <si>
    <t>specjalny</t>
  </si>
  <si>
    <t>22.11.2013</t>
  </si>
  <si>
    <t xml:space="preserve">Doblo </t>
  </si>
  <si>
    <t>ZFA26300006D12149</t>
  </si>
  <si>
    <t>PSZ 64094</t>
  </si>
  <si>
    <t>23.12.2016</t>
  </si>
  <si>
    <t xml:space="preserve">MAN </t>
  </si>
  <si>
    <t>L.2007.46.010.TGM</t>
  </si>
  <si>
    <t>WMAN18ZZ7HY353676</t>
  </si>
  <si>
    <t>PSZ 63053</t>
  </si>
  <si>
    <t xml:space="preserve">specjalny </t>
  </si>
  <si>
    <t>09.11.2016</t>
  </si>
  <si>
    <t xml:space="preserve">Wiola </t>
  </si>
  <si>
    <t>W-600</t>
  </si>
  <si>
    <t>SUCE1APA3D1002780</t>
  </si>
  <si>
    <t>PSZ PL50</t>
  </si>
  <si>
    <t xml:space="preserve">przyczepa </t>
  </si>
  <si>
    <t xml:space="preserve">Metal-Fach </t>
  </si>
  <si>
    <t>T710/1</t>
  </si>
  <si>
    <t>7101117061440</t>
  </si>
  <si>
    <t xml:space="preserve">PSZ RP10 </t>
  </si>
  <si>
    <t>29.11.2017</t>
  </si>
  <si>
    <t xml:space="preserve">Autosan </t>
  </si>
  <si>
    <t>D 43</t>
  </si>
  <si>
    <t xml:space="preserve">PSZ 42 NJ </t>
  </si>
  <si>
    <t>02.01.2018</t>
  </si>
  <si>
    <t xml:space="preserve">1800 masa własna </t>
  </si>
  <si>
    <t xml:space="preserve">Rydwan </t>
  </si>
  <si>
    <t xml:space="preserve">Euro A750 </t>
  </si>
  <si>
    <t>SYBL10000J0000019</t>
  </si>
  <si>
    <t>PSZ RT21</t>
  </si>
  <si>
    <t>13.06.2018</t>
  </si>
  <si>
    <t xml:space="preserve">20 pomp od przepompowni przydomowych </t>
  </si>
  <si>
    <t>P316955</t>
  </si>
  <si>
    <t>0,8 kW, 0,4 s, 10 bar</t>
  </si>
  <si>
    <t xml:space="preserve">Abatech </t>
  </si>
  <si>
    <t xml:space="preserve">teren Gminy Duszniki </t>
  </si>
  <si>
    <t xml:space="preserve">Pompa SEV65.65.15.2.50B - 4 szt. </t>
  </si>
  <si>
    <t>9610419200000718  9610419200000445</t>
  </si>
  <si>
    <t>2,2 kW</t>
  </si>
  <si>
    <t xml:space="preserve">Grundfos </t>
  </si>
  <si>
    <t>Sękowo, ul. Szkolna x 2, i Niewierz ul. Wierzbowa x 2</t>
  </si>
  <si>
    <t xml:space="preserve">Pompa SEV65.65.15.2.50B - 2 szt. </t>
  </si>
  <si>
    <t xml:space="preserve">9610419200000443. </t>
  </si>
  <si>
    <t xml:space="preserve">Niewierz, ul. Leśna </t>
  </si>
  <si>
    <t xml:space="preserve">Tłocznia moduł 02/2/02 - 2 szt. </t>
  </si>
  <si>
    <t xml:space="preserve">VD0705/70607951-5 Simens  </t>
  </si>
  <si>
    <t xml:space="preserve">5,5 kW </t>
  </si>
  <si>
    <t xml:space="preserve">Niewierz, ul. Długa </t>
  </si>
  <si>
    <t xml:space="preserve">Pompa SEG 40.09.2.50B - 2 szt. </t>
  </si>
  <si>
    <t xml:space="preserve">1,4 kW </t>
  </si>
  <si>
    <t xml:space="preserve">Duszniki, ul. Niewierska </t>
  </si>
  <si>
    <t xml:space="preserve">Tłocznia moduł 01/2/01 - 2 szt. </t>
  </si>
  <si>
    <t>34147052/01, 34147052/02 COROL</t>
  </si>
  <si>
    <t xml:space="preserve"> Sędziny, ul. Parkowa </t>
  </si>
  <si>
    <t xml:space="preserve">34147030/0,2, 34147030/03 COROL </t>
  </si>
  <si>
    <t>4,0 kW, 22 m3/h</t>
  </si>
  <si>
    <t xml:space="preserve">Wierzeja, ul. Bukowska </t>
  </si>
  <si>
    <t>9610419200000445 .</t>
  </si>
  <si>
    <t>2,2kW</t>
  </si>
  <si>
    <t xml:space="preserve">Niewierz ul. Kasztanowa,  Niewierz ul. Kasztanowa </t>
  </si>
  <si>
    <t xml:space="preserve">Zespół prądotwórczy </t>
  </si>
  <si>
    <t>TYPE E1513ME/2 E1513F1NTUA000</t>
  </si>
  <si>
    <t>A67,8/39,0</t>
  </si>
  <si>
    <t>Budynek stary CAK</t>
  </si>
  <si>
    <t>biura, sale zajęć, Poczta Polska, GOPS</t>
  </si>
  <si>
    <t>gaśnice,monitoring zewnętrzny,hydranty</t>
  </si>
  <si>
    <t>Duszniki, ul. Jana Pawła II 8</t>
  </si>
  <si>
    <t>Budynek nowy CAK</t>
  </si>
  <si>
    <t>biuro WOŚDR, pomieszczenia ORANGE sala widowiskowa,sale zajęć</t>
  </si>
  <si>
    <t>1986-2004</t>
  </si>
  <si>
    <t>Duszniki,ul. Jana Pawła II 10</t>
  </si>
  <si>
    <t>Budynek biblioteki w Dusznikach</t>
  </si>
  <si>
    <t>propagowanie czytelnictwa</t>
  </si>
  <si>
    <t>Duszniki,ul. Jana Pawła II 10 A</t>
  </si>
  <si>
    <t>Budynek biblioteki w Grzebienisku</t>
  </si>
  <si>
    <t>gasnice, hydranty</t>
  </si>
  <si>
    <t>Grzebienisko ul. Szkolna 8B</t>
  </si>
  <si>
    <t>cegła ceramiczna</t>
  </si>
  <si>
    <t>drewniana/dachówka ceramiczna</t>
  </si>
  <si>
    <t>2+strych</t>
  </si>
  <si>
    <t>cegła szcz.,bl.kom.</t>
  </si>
  <si>
    <t>stalowa/dachówka ceramiczna</t>
  </si>
  <si>
    <t>cegła porotem</t>
  </si>
  <si>
    <t>suporeks</t>
  </si>
  <si>
    <t>styropapa</t>
  </si>
  <si>
    <t>Kserokopiarka Konika Minolta B c 220</t>
  </si>
  <si>
    <t>Sprzęt muzyczny</t>
  </si>
  <si>
    <t>Konsola MIDAS VENICE 320</t>
  </si>
  <si>
    <t>Zestaw mikrofonów do perkusji</t>
  </si>
  <si>
    <t>Procesor do jakości dźwięku</t>
  </si>
  <si>
    <t xml:space="preserve">Notebook Lenovo 1300-151BD </t>
  </si>
  <si>
    <t xml:space="preserve">Notebook Dell    </t>
  </si>
  <si>
    <t>Aparat cyfrowy NIKON</t>
  </si>
  <si>
    <t>Notebook Assus R54IN-G0150T 15,6"</t>
  </si>
  <si>
    <t>UPS</t>
  </si>
  <si>
    <t>Notebok Dell VOSTRO</t>
  </si>
  <si>
    <t>Telefon komórkowy Samsung Galaxy A10</t>
  </si>
  <si>
    <t>Telefon komórkowy Samsung Galaxy A50</t>
  </si>
  <si>
    <t xml:space="preserve">Wzmacniacz STRING ACUS </t>
  </si>
  <si>
    <t>64-550 Duszniki, ul. Jana Pawła II 8</t>
  </si>
  <si>
    <t>gaśnice,monitoring zewn.,hydranty,dozór pracowniczy</t>
  </si>
  <si>
    <t>64-550 Duszniki, ul. Jana Pawła II 10</t>
  </si>
  <si>
    <t>64-531 Grzebienisko ul. Szkolna 13</t>
  </si>
  <si>
    <t>gaśnice, hydranty</t>
  </si>
  <si>
    <t>2. Biblioteka Publiczna i Centrum Animacji Kultury</t>
  </si>
  <si>
    <t>3. Gminny Ośrodek Pomocy Społecznej i Warsztat Terapii Zajęciowej</t>
  </si>
  <si>
    <t>Budynek Szkoły Podstawowej w Dusznikach ul.Broniewskiego 1</t>
  </si>
  <si>
    <t>nauczanie przedszkolne</t>
  </si>
  <si>
    <t>kraty wewnętrzne w pokoju nauczycielskim i jednej klasie;                                          gaśnice proszkowe- 3 szt.</t>
  </si>
  <si>
    <t>Duszniki, ul.Broniewskiego 1</t>
  </si>
  <si>
    <t>Budynek Szkoły Podstawowej w Dusznikach ul.Broniewskiego 3</t>
  </si>
  <si>
    <t>edukacja dzieci-uczniowie klas 1-5</t>
  </si>
  <si>
    <t>1986</t>
  </si>
  <si>
    <t xml:space="preserve">1.Pracownia komputerowa zamykana jest na dwa zamki ( wtym jeden z atestem), biblioteka ICIM znajduje się w podpiwniczeniu szkoły,okna  zabezpieczone są kratami. Obydwa pomieszczenia  posiadają dźwiękowy system alarmowy (zewnętrzny) z powiadomieniem telefonicznym do dyrekcji i obsługi placówki.                                 2. Pozostały sprzęt elektroniczny znajduje się też w pomieszczeniach zabezpieczonych dwoma zamkami                  ( w tym jeden z atestem), w przypadku pomieszczeń na parterze są kraty w oknach oraz niektórych pomieszczeniach także system alarmowy.                                                                                         3. W placówce znajdują się gaśnice proszkowe typu ABC - 10 szt. oraz hydranty - 6 szt.                                                                           </t>
  </si>
  <si>
    <t>Duszniki, ul. Broniewskiego 3</t>
  </si>
  <si>
    <t>Budynek Szkoły Podstawowej w Dusznikach ul.Broniewskiego 2</t>
  </si>
  <si>
    <t>edukacja dzieci-uczniowie klas 6, 7, 8</t>
  </si>
  <si>
    <t xml:space="preserve">1.Wszystkie pracownie komputerowe zamykane są na dwa zamki ( w tym jeden z atestem), jeżeli znajdują się na parterze okna zabezpieczone są kratami i wszystkie pracownie posiadaja dźwiękowy system alarmowy (zewnętrzny) z powiadomieniem telefonicznym do dyrekcji i obsługi placówki. 2. Pozostały sprzęt elektroniczny znajduje się też w pomieszczeniach zabezpieczonych dwoma zamkami ( w tym jeden z atestem), w przypadku pomieszczeń na parterze są kraty w oknach oraz niektórych pomieszczeniach także system alarmowy. 3. W placówce znajdują się gaśnice proszkowe typu ABC w ilości 8 szt. oraz 6 hydrantów. </t>
  </si>
  <si>
    <t>Duszniki, ul.Broniewskiego 2</t>
  </si>
  <si>
    <t>Budynek szkolny z kotłownią</t>
  </si>
  <si>
    <t>edukacja dzieci-uczniowie klas 1-3</t>
  </si>
  <si>
    <t xml:space="preserve">nie jest wpisany do rejestru, ale jest pod ochroną konserwatora zabytków </t>
  </si>
  <si>
    <t>przed 1939</t>
  </si>
  <si>
    <t xml:space="preserve">1. Pracownia komputerowa zamykana jest na dwa zamki ( w tym jeden z atestem).  Pomieszczenie to posiada dźwiękowy system alarmowy zewnętrzny  z  powiadomieniem telefonicznym do dyrekcji i obsługi placówki.                                             2. W placówce znajdują się gaśnice proszkowe typu ABC - 4 szt.                                                                     </t>
  </si>
  <si>
    <t>Podrzewie, ul. Dusznicka 22</t>
  </si>
  <si>
    <t>Budynek gospodarczy</t>
  </si>
  <si>
    <t>zaplecze gospodarcze szkoły</t>
  </si>
  <si>
    <t>Brak okien, drzwi zabezpieczone na kłódki.</t>
  </si>
  <si>
    <t>cegła pełna</t>
  </si>
  <si>
    <t>konstrukcja dachu drewniana, pokrycie- dachówka ceramiczna</t>
  </si>
  <si>
    <t>pustaki szlakowe, cegła żabinka</t>
  </si>
  <si>
    <t xml:space="preserve"> dach drewniany,pokrycie-papa</t>
  </si>
  <si>
    <t>brak okien,stolarka drzwiowa drewniana stan dobry</t>
  </si>
  <si>
    <t xml:space="preserve">ściany zewnętrzne        i wewnętrzne: drobnowymiarowe elementy betonowe,cegła pełna,  fundamenty betonowe. Tynki wewnętrzne: cementowo-wapienne, glazura.          </t>
  </si>
  <si>
    <t>żelbetowe</t>
  </si>
  <si>
    <t>konstrukcja drewniana,pokrycie-dachówka ceramiczna</t>
  </si>
  <si>
    <t>sieć wodno-kanalizacyjna -stan dobry ,cenralnego ogrzewania- zdalne z gimnazjum, wymiana instalacji grzewczej 2009r.</t>
  </si>
  <si>
    <t>stolarka okienna i drzwi zewnętrzne PCV, stolarka drzwiowa wewnętrzna: drewniane, płycinowe, pełne.</t>
  </si>
  <si>
    <t>stan techniczny wentylacji-dobry, sprawdzany na bieżąco,</t>
  </si>
  <si>
    <t>drobnowymiarowe elementy żwirobetonowe, gazobetonowe i ceramiczne</t>
  </si>
  <si>
    <t>płyty kanałowe</t>
  </si>
  <si>
    <t>konstrukcja drewniana i żelbetowa, pokrycie ceramiczne i papa asfaltowa</t>
  </si>
  <si>
    <t>Projektor NEC VE 281 X</t>
  </si>
  <si>
    <t xml:space="preserve">Zestaw intraktywny Smart Board + projektor 2 szt. </t>
  </si>
  <si>
    <t>Aktywny zestaw głośnikowy 2 szt.</t>
  </si>
  <si>
    <t>Projektor EPSON EB-S31</t>
  </si>
  <si>
    <t>Projektor Benq MX532</t>
  </si>
  <si>
    <t>Projektor Hitachi CP-EX</t>
  </si>
  <si>
    <t>Zestaw tablica SMB680+projektor CP-CX 251 Hitachi z uchwytem</t>
  </si>
  <si>
    <t>Głosniki Apart OVO5P</t>
  </si>
  <si>
    <t>Komputer ASUS K31ADE-PL009S</t>
  </si>
  <si>
    <t>Aktywny sprzęt sieciowy (router, switch zarządzalny PoE, access pointy)</t>
  </si>
  <si>
    <t>Aktywny sprzęt sieciowy (router, aktywny switch)</t>
  </si>
  <si>
    <t xml:space="preserve">Spliter HDMI 2 szt. </t>
  </si>
  <si>
    <t>Przyłącze ścienne sygnałowe do tablic inter. 2 szt.</t>
  </si>
  <si>
    <t>Drukarka HP DeskJet 4535 Ink Advantage 5 szt.</t>
  </si>
  <si>
    <t>Notebook Dell 5578-0060-I5-7200U</t>
  </si>
  <si>
    <t xml:space="preserve">Głośniki Apart OVO5P 2 szt. </t>
  </si>
  <si>
    <t>Zespół Przedszkoli w Dusznikach - Przedszkole w Dusznikach</t>
  </si>
  <si>
    <t>Budynek Przedszkola ul. Kolejowa 7A  razem z gruntem</t>
  </si>
  <si>
    <t>pomieszczenie dydaktyczne, kuchnia</t>
  </si>
  <si>
    <t xml:space="preserve"> 1.  Sprzęt elektroniczny znajduje się  w pomieszczeniach zabezpieczonych  zamkiem ,  w  pomieszczeniach posiadamy system alarmowy. Budynek zaopatrzony jest w system przeciw wlamaniowy oraz monitoring. W placówkach znajduja się gasnice p[roszkowe typu ABC w ilości zgodnie z p.poż.                                                                           </t>
  </si>
  <si>
    <t xml:space="preserve">Duszniki </t>
  </si>
  <si>
    <t>murowane bloczki betonowe</t>
  </si>
  <si>
    <t>murowano drewniany</t>
  </si>
  <si>
    <t>k. drewniana pokrycie dachówka ceramiczna</t>
  </si>
  <si>
    <t>Klimatyzator LG</t>
  </si>
  <si>
    <t>Radiomagnetofon cd</t>
  </si>
  <si>
    <t>Klimatyzacja typu split  sala niebieska  2 sztuki</t>
  </si>
  <si>
    <t>Radiomagnetofony  Blaupunkt 5 sztuk</t>
  </si>
  <si>
    <t>Klimatyzator</t>
  </si>
  <si>
    <t xml:space="preserve">Aparat Canon </t>
  </si>
  <si>
    <t>Laminarka lm 2800</t>
  </si>
  <si>
    <t>Kserokopiarka Komica Minolta Bizhup C 258</t>
  </si>
  <si>
    <t>ul. Ogrodowa 3
 64-541 Podrzewie</t>
  </si>
  <si>
    <t>Budynek Przedszkola z kotłownią</t>
  </si>
  <si>
    <t>pomoeszczenia dydaktyczne</t>
  </si>
  <si>
    <t>lata 60-te XX w</t>
  </si>
  <si>
    <t>1.Wszystkie pracownie komputerowe zamykane są na dwa zamki ( wtym jeden z atestem), jeżeli znajdują się na parterze okna zabezpieczone są kratami i wszystkie pracownie posiadaja dźwiękowy system alarmowy (zewnętrzny) z powiadomieniem telefonicznym do dyrekcji i obsługi placówki. 2. Pozostały sprzęt elektroniczny znajduje się też w pomieszczeniach zabezpieczonych dwoma zamkami ( w tym jeden z atestem), w przypadku pomieszczeń na parterze są kraty w oknach oraz niektórych pomieszczeniach także system alarmowy.    W placówkach znajduja się gasnice p[roszkowe typu ABC w ilości zgodnie z p.poż.</t>
  </si>
  <si>
    <t>elementy betonowe cegła</t>
  </si>
  <si>
    <t>betonowy</t>
  </si>
  <si>
    <t>k. drewniana, p. dachówka ceramiczna</t>
  </si>
  <si>
    <t>Konica Minolta -250 bizhub urzadzenie wielofunkcyjne</t>
  </si>
  <si>
    <t>ul. Kolejowa 7A                 64-550 Duszniki</t>
  </si>
  <si>
    <t>384297241</t>
  </si>
  <si>
    <t>pomieszczenie dydaktyczne, i mieszkalne</t>
  </si>
  <si>
    <t xml:space="preserve">1.Wszystkie pracownie komputerowe zamykane są na dwa zamki ( wtym jeden z atestem), jeżeli znajdują się na parterze okna zabezpieczone są kratami i wszystkie pracownie posiadaja dźwiękowy system alarmowy (zewnętrzny) z powiadomieniem telefonicznym do dyrekcji i obsługi placówki.  2. Pozostały sprzęt elektroniczny znajduje się też w pomieszczeniach zabezpieczonych dwoma zamkami ( w tym jeden z atestem), w przypadku pomieszczeń na parterze są kraty w oknach oraz niektórych pomieszczeniach także system alarmowy.W placówkach znajduja się gasnice p[roszkowe typu ABC w ilości zgodnie z p.poż.                                                                           </t>
  </si>
  <si>
    <t>gospodarcze</t>
  </si>
  <si>
    <t>murownay</t>
  </si>
  <si>
    <t>brak danych</t>
  </si>
  <si>
    <t>DVD otwarzacz sony</t>
  </si>
  <si>
    <t>Radiomagnetofon Boombox</t>
  </si>
  <si>
    <t>ul. Szkolna 23                             64-541 Sękowo</t>
  </si>
  <si>
    <t>Niszczarka Fellowes</t>
  </si>
  <si>
    <t>Zestaw komputerowy</t>
  </si>
  <si>
    <t xml:space="preserve">Notebook DEEL Vostro  5590 </t>
  </si>
  <si>
    <t>T4 1,9 TD kombi</t>
  </si>
  <si>
    <t>WV2ZZZ70ZWX075780</t>
  </si>
  <si>
    <t>PSZ 11LC</t>
  </si>
  <si>
    <t>24.03.1998</t>
  </si>
  <si>
    <t>Budynek Szkoły Podst.</t>
  </si>
  <si>
    <t>Prowadzenie zajęć Dydaktyczno- wychowawczych</t>
  </si>
  <si>
    <t>1992</t>
  </si>
  <si>
    <t>1.Wszystkie pracownie komputerowe zamykane są na dwa zamki ( wtym jeden z atestem), jeżeli znajdują się na parterze okna zabezpieczone są kratami i wszystkie pracownie posiadaja dźwiękowy system alarmowy (zewnętrzny) z powiadomieniem telefonicznym do dyrekcji i obsługi placówki. 2. Pozostały sprzęt elektroniczny znajduje się też w pomieszczeniach zabezpieczonych dwoma zamkami ( w tym jeden z atestem), w przypadku niektórych pomieszczeń  są rolety zewnętrzne w oknach oraz niektórych pomieszczeniach także system alarmowy.  3.Hydranty znajdują sie w szkole Podstawowej i Gimnazjum w Dusznikach i Szkole Podstawowej w Grzebienisku. 4. W placówkach znajduja się gasnice proszkowe typu ABC w ilości zgodnie z p.poż. 5.</t>
  </si>
  <si>
    <t>magazyn</t>
  </si>
  <si>
    <t>---</t>
  </si>
  <si>
    <t>Sala gimnastyczna</t>
  </si>
  <si>
    <t>Prowadzenie zajęć w w-f</t>
  </si>
  <si>
    <t>2002</t>
  </si>
  <si>
    <t>Budynek Gimnazjum</t>
  </si>
  <si>
    <t>Budynek przeznaczony do prowadzenia zajęć dydaktyczno - wychowawczych</t>
  </si>
  <si>
    <t>około 1900</t>
  </si>
  <si>
    <t>1.Wszystkie drzwi zewnętrzne  zamykane są na dwa zamki ( wtym jeden z atestem),  wszystkie pracownie posiadaja dźwiękowy system alarmowy (zewnętrzny) z powiadomieniem telefonicznym do dyrekcji i obsługi placówki  3. Hydranty znajdują sie w szkole Podstawowej i Gimnazjum w Dusznikach i Szkole Podstawowej w Grzebienisku.     4. W placówkach znajduja się gasnice p[roszkowe typu ABC w ilości zgodnie z p.poż.                                                                            5. W najbardziej wartosciowej sali komputerowej w Gimnazjum w Grzebienisku sa oprócz alarmu rolety antywłamaniowe i drzwi antywłamaniowe.</t>
  </si>
  <si>
    <t>Pustaki cementowe, cegła pełna</t>
  </si>
  <si>
    <t>Płyty konstrukcyjne</t>
  </si>
  <si>
    <t>Stropodach pokryty papą</t>
  </si>
  <si>
    <t>Cegła pełna</t>
  </si>
  <si>
    <t>Drewniane</t>
  </si>
  <si>
    <t>Płyta eternitowa</t>
  </si>
  <si>
    <t xml:space="preserve">Pustak </t>
  </si>
  <si>
    <t>Konstrukcja metalowa</t>
  </si>
  <si>
    <t>Konstrukcja metalowa pokryty płytą</t>
  </si>
  <si>
    <t>drewniane</t>
  </si>
  <si>
    <t>drewniana pokryta dachówką</t>
  </si>
  <si>
    <t>DOBRY</t>
  </si>
  <si>
    <t>Dostateczny</t>
  </si>
  <si>
    <t>Brak</t>
  </si>
  <si>
    <t>Dobry</t>
  </si>
  <si>
    <t>Brqak</t>
  </si>
  <si>
    <t>niedostateczny</t>
  </si>
  <si>
    <t>Budynek Przedszkola</t>
  </si>
  <si>
    <t>Budynek przeznaczony do prowadzenia zajęć opiekuńczo wychowawczych dla najmłodszych</t>
  </si>
  <si>
    <t xml:space="preserve">1. Pozostały sprzęt elektroniczny znajduje się też w pomieszczeniach zabezpieczonych dwoma zamkami ( w tym jeden z atestem),  2. Hydranty znajdują sie w szkole Podstawowej i Gimnazjum w Dusznikach i Szkole Podstawowej w Grzebienisku.  4. W placówkach znajduja się gasnice proszkowe typu ABC w ilości zgodnie z p.poż.                                                                            </t>
  </si>
  <si>
    <t>pustak</t>
  </si>
  <si>
    <t xml:space="preserve">Urządzenie wielofunkcyjne HP  </t>
  </si>
  <si>
    <t>Kserokopiarka KYOCERA</t>
  </si>
  <si>
    <t>Telewizor plazmowy 50 cali</t>
  </si>
  <si>
    <t>Komputer DELL 78 ODT</t>
  </si>
  <si>
    <t>Projektor ACER</t>
  </si>
  <si>
    <t>Tablica interaktywna ESPRIT</t>
  </si>
  <si>
    <t>Monitor LCD MIXED 17'</t>
  </si>
  <si>
    <t>Komputer DELL</t>
  </si>
  <si>
    <t>Klawiatorua + mysz 13 zestawów</t>
  </si>
  <si>
    <t>Napęd komputerowy 19 zestawów</t>
  </si>
  <si>
    <t>Projektor EPSON</t>
  </si>
  <si>
    <t>Tablica interaktywna S8310</t>
  </si>
  <si>
    <t>Tablica interaktywna S8311</t>
  </si>
  <si>
    <t>Projektor EPSON EB-S05</t>
  </si>
  <si>
    <t>Router SafeSystem Dual</t>
  </si>
  <si>
    <t>Switch TP-Link</t>
  </si>
  <si>
    <t>Monitor IBM</t>
  </si>
  <si>
    <t xml:space="preserve">Elektryczny ogrzewacz wody SOLEI </t>
  </si>
  <si>
    <t>Laptop HP</t>
  </si>
  <si>
    <t>Projektor ACER 128H</t>
  </si>
  <si>
    <t xml:space="preserve">Płyta główna </t>
  </si>
  <si>
    <t>Suszarka do rąk WARMTEC MDF-2000</t>
  </si>
  <si>
    <t>Suszarka do rąk WARMTEC MDF-2001</t>
  </si>
  <si>
    <t>Zmywarka Candy CDP 2L949W</t>
  </si>
  <si>
    <t>Lodówka Candy CDD 2145 EH</t>
  </si>
  <si>
    <t>Suszarka do rąk WARMTEC MDF-2002</t>
  </si>
  <si>
    <t xml:space="preserve">Urządzenie wielofunkcyjne KYOCERA </t>
  </si>
  <si>
    <t>komputer FSC E710SFF</t>
  </si>
  <si>
    <t>Kserokopiarka MFP ECOSYS</t>
  </si>
  <si>
    <t>Projektor Optima</t>
  </si>
  <si>
    <t>Tablica interaktywna AVTEC</t>
  </si>
  <si>
    <t>Odkurzacz piorący SC4EASY FIX</t>
  </si>
  <si>
    <t>Monitor interaktywny AVTEC</t>
  </si>
  <si>
    <t>Fonester (tuba)</t>
  </si>
  <si>
    <t>Radio PHILIPS</t>
  </si>
  <si>
    <t>Głośnik BLAUPUNKT System A</t>
  </si>
  <si>
    <t>Projektor ACER P1173</t>
  </si>
  <si>
    <t>Rejestrator HDCVI</t>
  </si>
  <si>
    <t>Kamera HDCVI</t>
  </si>
  <si>
    <t>Dysk VIDEO</t>
  </si>
  <si>
    <t>Zasilacz stabilizowany</t>
  </si>
  <si>
    <t>Łączówka zasilania</t>
  </si>
  <si>
    <t xml:space="preserve"> Budynek szkolny</t>
  </si>
  <si>
    <t xml:space="preserve">budynek użytkowy odbywaja się w nim lekcje działalność zwiazana z prowadzeniem edukacji  dzieci </t>
  </si>
  <si>
    <t>1.Wszystkie pracownie komputerowe zamykane są na dwa zamki ( w tym jeden z atestem ),jeżeli znajduje się na parterze okna zabezpieczone są  kratami  i wszytskie pracownie posiadają dxwiekowy system alarmowy (zewnętzrny ) z powiadomieniem telefonicznym do dyrekcji i obsługi placóki .2. Pozostały  sprzęt elektroniczny znajduje się też w pomieszczeniach  zabezpieczonych  dwoma zamkami  ( w tym jeden z atestem ), w przypadku pomieszczeń na parterze sa kraty w oknach oraz niektórych pomieszczeniach takze  system alarmowy. 3. W placówkach  znajduje się gaśnica proszkowe typu ABC w ilości  zgodnie z p.poż</t>
  </si>
  <si>
    <t>Sędzinko</t>
  </si>
  <si>
    <t>Budynek  Przedszkola</t>
  </si>
  <si>
    <t xml:space="preserve">budynek  użytkowy odbywają się w nim zajęcia  dla  dzieci przedszkolnych działalnosć związana z prowadzeniem edukacji  dzieci </t>
  </si>
  <si>
    <t>Rozbudowa 2001</t>
  </si>
  <si>
    <t xml:space="preserve">1, Wszystkie pracownie komputerowe zamykane są na dwa  zamki ( w tym jeden z atestem ), jeżeli  znajduja się na parterze okna zabezpieczone są kratami i wszystkie pracownie posiadają  dźwiękowy system alarmowy ( zewnętrzny ) z powiadamianiem telefonicznym do dyrekcji  i obsługi placówki.2. Pozostały  sprzęt elektroniczny znajduje się  tez w  pomieszczeniach takze  system alarmowy. 3. Hydrant  znajduje się w szkole Pdstawowej .4. W placówce znajduje sie  gasnica proszkowa  typu ABC w ilosci z  godnie z p. poż.  </t>
  </si>
  <si>
    <t xml:space="preserve"> Sędzinko</t>
  </si>
  <si>
    <t xml:space="preserve">konstrukcja drewniana pokrycie dachu dachówka ceramiczna, część z blachodachówki </t>
  </si>
  <si>
    <t xml:space="preserve"> brak</t>
  </si>
  <si>
    <t>beton komórkowy</t>
  </si>
  <si>
    <t xml:space="preserve">betonowy </t>
  </si>
  <si>
    <t xml:space="preserve">papa, lepik </t>
  </si>
  <si>
    <t>Zestaw  nagłąsniający ( PORT )</t>
  </si>
  <si>
    <t xml:space="preserve">Laptop LENOVO </t>
  </si>
  <si>
    <t xml:space="preserve">Telefon huwawei p smart z </t>
  </si>
  <si>
    <t>Drukarka HP 3325</t>
  </si>
  <si>
    <t xml:space="preserve">Telefax </t>
  </si>
  <si>
    <t xml:space="preserve">STEA 100400 Seagate  Exposion  1 Tb </t>
  </si>
  <si>
    <t xml:space="preserve">Laptop Hp </t>
  </si>
  <si>
    <t xml:space="preserve">HP  Deskjet </t>
  </si>
  <si>
    <t xml:space="preserve">projektor View Sonic </t>
  </si>
  <si>
    <t>głośnik Vision AV 1000</t>
  </si>
  <si>
    <t xml:space="preserve">TT-BOARD 80 Pro tablica  interaktywna </t>
  </si>
  <si>
    <t xml:space="preserve">zestaw  komputerowy </t>
  </si>
  <si>
    <t xml:space="preserve">kserokopiarka SHARP </t>
  </si>
  <si>
    <t xml:space="preserve">notebook /laptop 15,6 HP 2  sztuki </t>
  </si>
  <si>
    <t>All in One HP ( 17 sztuk zestawów komputerowych )</t>
  </si>
  <si>
    <t xml:space="preserve">aparat fotograficzny </t>
  </si>
  <si>
    <t xml:space="preserve">tablica  interaktywna AVTEK TT  Board 4 sztuki </t>
  </si>
  <si>
    <t xml:space="preserve">projektor View Sonic PS -501X 4 sztuki </t>
  </si>
  <si>
    <t xml:space="preserve">głosnik VISION 4 sztuki </t>
  </si>
  <si>
    <t xml:space="preserve">Laptop HP 250 G6 4 sztuki </t>
  </si>
  <si>
    <t>Budynek Warszatu Terapii Zajęciowej</t>
  </si>
  <si>
    <t>alarm, gaśnice</t>
  </si>
  <si>
    <t>Duszniki, ul. Jana Pawła II 10B</t>
  </si>
  <si>
    <t>Serwer</t>
  </si>
  <si>
    <t>GOPS</t>
  </si>
  <si>
    <t>WTZ</t>
  </si>
  <si>
    <t>Płyta</t>
  </si>
  <si>
    <t>Aparat CANON</t>
  </si>
  <si>
    <t>12. Gminny Ośrodek Pomocy Społecznej w Dusznikach i Warsztat Terapii Zajęciowej</t>
  </si>
  <si>
    <t>Monitoring- zewnętrzny</t>
  </si>
  <si>
    <t>GolfA4, 1,4</t>
  </si>
  <si>
    <t>WVWZZZ1JW625385</t>
  </si>
  <si>
    <t>PSZ24TP</t>
  </si>
  <si>
    <t>osobowy</t>
  </si>
  <si>
    <t>ul.  Jana  Pawła  II  10B,  64 - 550  Duszniki</t>
  </si>
  <si>
    <t>gaśnice, rolety wewnętrzne, monitoring zewnętrzny, hydranty</t>
  </si>
  <si>
    <t>ul. Jana Pawła II 8, 64 - 550 Duszniki</t>
  </si>
  <si>
    <t>gaśnice, kraty na oknach, monitoring zewnętrzny,  hydranty</t>
  </si>
  <si>
    <t>379390</t>
  </si>
  <si>
    <t>27.06.2001</t>
  </si>
  <si>
    <t>8. Szkoła Podstawowa w Grzebienisku</t>
  </si>
  <si>
    <t>9. Szkoła Podstawowa w Sędzinku</t>
  </si>
  <si>
    <t>Budynek - Kościół Ewangelicki Duszniki *</t>
  </si>
  <si>
    <t>Muszla koncertowa Niewierz *</t>
  </si>
  <si>
    <t>Sękowo ul Sosonowa 9  dz.nr. 412/9</t>
  </si>
  <si>
    <t>Tabela nr 8 - Szkodowość w Gminie Duszniki w okresie ostatnich trzech lat</t>
  </si>
  <si>
    <t>Ryzyko</t>
  </si>
  <si>
    <t>Data Szkody</t>
  </si>
  <si>
    <t>Opis szkody</t>
  </si>
  <si>
    <t>Wypłata</t>
  </si>
  <si>
    <t>Mienie od ognia i innych zdarzeń</t>
  </si>
  <si>
    <t>OC ogólne</t>
  </si>
  <si>
    <t>OC dróg</t>
  </si>
  <si>
    <t>Zerwanie rury spustowej, uszkodzenie pokrycia dachowego, zerwanie dachówek, uszkodzone okna w budynku.</t>
  </si>
  <si>
    <t>Uszkodzenie elewacji kontenera (szatni sportowej) wskutek uderzenia przez nieznany pojazd</t>
  </si>
  <si>
    <t>Uszkodzenie elewacji budynku oraz kotw ( 6 szt.) utrzymujących krate zabezpieczającą wejscie do budynku wskutek aktu wandalizmu.</t>
  </si>
  <si>
    <t>Zalanie większości pola uprawnego z zasianym jęczmieniem ozimym ( kwalifikowanym) w wyniku awarii sieci wodociągowej.</t>
  </si>
  <si>
    <t>Uszkodzenie komputera sterującego oczyszczalnią w Dusznikach wskutek przepięcia elektrycznego powstałego podczas wyładowania atmosferycznego</t>
  </si>
  <si>
    <t>Wybicie szyby w drzwiach w budynku usługowym wskutek uderzenia przez kamień, który odskoczył spod kosiarki podczas koszenia terenów zielonych</t>
  </si>
  <si>
    <t>Uszkodzenie monitoringu prawdopodobnie wskutek nawałnicy.</t>
  </si>
  <si>
    <t>Szyby</t>
  </si>
  <si>
    <t>Uszkodzenie szyby w oknie zewnetrznym w budynku Warsztatów Terapii Zajęciowej.</t>
  </si>
  <si>
    <t>Zniszczenie dachu, zalanie sufitu, popękanie ścian wskutek pożaru.</t>
  </si>
  <si>
    <t>Uszkodzenie rolet okiennych (2 szt.) w budynku gospodarczym wskutek aktu wandalizmu (napisy spreyem oraz wyrwanie rolet z prowadnic) dokonanego przez nieznanych sprawców</t>
  </si>
  <si>
    <t>Uszkodzenie infrastruktury podczas wykonywania prac ziemnych.</t>
  </si>
  <si>
    <t>Uszkodzenie szyby w pojeździe podczas koszenia terenów zielonych</t>
  </si>
  <si>
    <t>Przesunięcie dachówek podczas wichury oraz zalanie budynku podczas intensywnych opadów deszczu</t>
  </si>
  <si>
    <t>OC zarządcy dróg</t>
  </si>
  <si>
    <t>Stan na dzień 14.09.2020 r. Raport sporządzony na podstawie informacji od Ubezpieczycieli.</t>
  </si>
  <si>
    <t>Brak rezerw.</t>
  </si>
  <si>
    <t>Zespół Przedszkoli w Dusznikach - Punkt Filialny w Sękowie</t>
  </si>
  <si>
    <t>SUCE1ASA4D1003535</t>
  </si>
  <si>
    <t>PSZ PM17</t>
  </si>
  <si>
    <t>PRZYCZEPA</t>
  </si>
  <si>
    <t>03.04.2014</t>
  </si>
  <si>
    <t>PSZ90316</t>
  </si>
  <si>
    <t>24.02.1999</t>
  </si>
  <si>
    <t>18.11.1997</t>
  </si>
  <si>
    <t>71100</t>
  </si>
  <si>
    <t>82800</t>
  </si>
  <si>
    <t>263100</t>
  </si>
  <si>
    <t>WF0NXXTTFN7J54487</t>
  </si>
  <si>
    <t>WF0NXXTTFNAB14763</t>
  </si>
  <si>
    <t>WF0XXXTTFXCS75796</t>
  </si>
  <si>
    <t>WF0XXXTTGXFS32407</t>
  </si>
  <si>
    <t>Tabela nr 3a - Wykaz sprzętu elektronicznego w Gminie Duszniki</t>
  </si>
  <si>
    <t>Tabela nr 3b - Wykaz sprzętu elektronicznego do nauki zdalnej w Gminie Duszniki</t>
  </si>
  <si>
    <t>1. Szkoła Podstawowa w Dusznikach</t>
  </si>
  <si>
    <t>Sprzęt do nauki zdalnej</t>
  </si>
  <si>
    <t>3. Szkoła Podstawowa w Sędzinku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</si>
</sst>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#,##0.00_ ;[Red]\-#,##0.00\ "/>
    <numFmt numFmtId="184" formatCode="[$-415]dddd\,\ d\ mmmm\ yyyy"/>
    <numFmt numFmtId="185" formatCode="yy/mm/dd"/>
    <numFmt numFmtId="186" formatCode="yy/mm/dd;@"/>
    <numFmt numFmtId="187" formatCode="#,##0.00&quot; zł&quot;"/>
    <numFmt numFmtId="188" formatCode="0_ ;\-0\ 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i/>
      <u val="single"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46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13" xfId="59" applyFont="1" applyFill="1" applyBorder="1" applyAlignment="1">
      <alignment horizontal="center" vertical="center" wrapTex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4" fillId="0" borderId="10" xfId="59" applyNumberFormat="1" applyFont="1" applyFill="1" applyBorder="1" applyAlignment="1">
      <alignment horizontal="center" vertical="center" wrapText="1"/>
      <protection/>
    </xf>
    <xf numFmtId="170" fontId="1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170" fontId="14" fillId="0" borderId="13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/>
    </xf>
    <xf numFmtId="0" fontId="11" fillId="34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4" fillId="33" borderId="15" xfId="59" applyFont="1" applyFill="1" applyBorder="1" applyAlignment="1">
      <alignment horizontal="center" vertical="center" wrapText="1"/>
      <protection/>
    </xf>
    <xf numFmtId="0" fontId="4" fillId="33" borderId="15" xfId="59" applyNumberFormat="1" applyFont="1" applyFill="1" applyBorder="1" applyAlignment="1">
      <alignment horizontal="center"/>
      <protection/>
    </xf>
    <xf numFmtId="0" fontId="4" fillId="33" borderId="15" xfId="59" applyFont="1" applyFill="1" applyBorder="1" applyAlignment="1">
      <alignment horizontal="center"/>
      <protection/>
    </xf>
    <xf numFmtId="0" fontId="4" fillId="33" borderId="16" xfId="59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vertical="center" wrapText="1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4" fillId="34" borderId="10" xfId="58" applyFont="1" applyFill="1" applyBorder="1" applyAlignment="1">
      <alignment vertical="center" wrapText="1"/>
      <protection/>
    </xf>
    <xf numFmtId="0" fontId="0" fillId="0" borderId="0" xfId="0" applyFont="1" applyAlignment="1">
      <alignment vertical="center"/>
    </xf>
    <xf numFmtId="170" fontId="4" fillId="0" borderId="10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70" fontId="16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70" fontId="13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58" applyFont="1" applyFill="1" applyBorder="1" applyAlignment="1">
      <alignment horizontal="center" vertical="center" wrapText="1"/>
      <protection/>
    </xf>
    <xf numFmtId="0" fontId="4" fillId="0" borderId="11" xfId="58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4" fontId="14" fillId="0" borderId="23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70" fontId="14" fillId="0" borderId="15" xfId="0" applyNumberFormat="1" applyFont="1" applyFill="1" applyBorder="1" applyAlignment="1">
      <alignment horizontal="center" vertical="center" wrapText="1"/>
    </xf>
    <xf numFmtId="0" fontId="4" fillId="0" borderId="15" xfId="59" applyFont="1" applyFill="1" applyBorder="1" applyAlignment="1">
      <alignment horizontal="center" vertical="center" wrapText="1"/>
      <protection/>
    </xf>
    <xf numFmtId="0" fontId="4" fillId="0" borderId="15" xfId="59" applyNumberFormat="1" applyFont="1" applyFill="1" applyBorder="1" applyAlignment="1">
      <alignment horizontal="center"/>
      <protection/>
    </xf>
    <xf numFmtId="0" fontId="4" fillId="0" borderId="15" xfId="59" applyFont="1" applyFill="1" applyBorder="1" applyAlignment="1">
      <alignment horizontal="center"/>
      <protection/>
    </xf>
    <xf numFmtId="0" fontId="4" fillId="0" borderId="16" xfId="59" applyFont="1" applyFill="1" applyBorder="1" applyAlignment="1">
      <alignment horizontal="center"/>
      <protection/>
    </xf>
    <xf numFmtId="0" fontId="1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34" borderId="13" xfId="58" applyFont="1" applyFill="1" applyBorder="1" applyAlignment="1">
      <alignment horizontal="center" vertical="center" wrapText="1"/>
      <protection/>
    </xf>
    <xf numFmtId="0" fontId="4" fillId="0" borderId="13" xfId="58" applyFont="1" applyFill="1" applyBorder="1" applyAlignment="1">
      <alignment horizontal="center" vertical="center" wrapText="1"/>
      <protection/>
    </xf>
    <xf numFmtId="0" fontId="4" fillId="34" borderId="10" xfId="58" applyFont="1" applyFill="1" applyBorder="1" applyAlignment="1">
      <alignment horizontal="left" vertical="center" wrapText="1"/>
      <protection/>
    </xf>
    <xf numFmtId="170" fontId="6" fillId="0" borderId="0" xfId="0" applyNumberFormat="1" applyFont="1" applyAlignment="1">
      <alignment horizontal="center" vertical="center"/>
    </xf>
    <xf numFmtId="170" fontId="0" fillId="0" borderId="0" xfId="0" applyNumberFormat="1" applyFont="1" applyAlignment="1">
      <alignment horizontal="center" vertical="center"/>
    </xf>
    <xf numFmtId="0" fontId="4" fillId="34" borderId="10" xfId="58" applyFont="1" applyFill="1" applyBorder="1" applyAlignment="1">
      <alignment horizontal="center" vertical="center" wrapText="1"/>
      <protection/>
    </xf>
    <xf numFmtId="170" fontId="11" fillId="0" borderId="15" xfId="0" applyNumberFormat="1" applyFont="1" applyFill="1" applyBorder="1" applyAlignment="1">
      <alignment horizontal="center" vertical="center" wrapText="1"/>
    </xf>
    <xf numFmtId="170" fontId="11" fillId="0" borderId="11" xfId="0" applyNumberFormat="1" applyFont="1" applyFill="1" applyBorder="1" applyAlignment="1">
      <alignment horizontal="center" vertical="center" wrapText="1"/>
    </xf>
    <xf numFmtId="170" fontId="15" fillId="0" borderId="15" xfId="0" applyNumberFormat="1" applyFont="1" applyFill="1" applyBorder="1" applyAlignment="1">
      <alignment horizontal="center" vertical="center" wrapText="1"/>
    </xf>
    <xf numFmtId="0" fontId="4" fillId="34" borderId="24" xfId="58" applyFont="1" applyFill="1" applyBorder="1" applyAlignment="1">
      <alignment horizontal="center" vertical="center" wrapText="1"/>
      <protection/>
    </xf>
    <xf numFmtId="0" fontId="4" fillId="0" borderId="24" xfId="58" applyFont="1" applyBorder="1" applyAlignment="1">
      <alignment horizontal="center" vertical="center" wrapText="1"/>
      <protection/>
    </xf>
    <xf numFmtId="0" fontId="4" fillId="0" borderId="24" xfId="58" applyFont="1" applyFill="1" applyBorder="1" applyAlignment="1">
      <alignment horizontal="center" vertical="center" wrapText="1"/>
      <protection/>
    </xf>
    <xf numFmtId="0" fontId="4" fillId="34" borderId="12" xfId="58" applyFont="1" applyFill="1" applyBorder="1" applyAlignment="1">
      <alignment horizontal="center" vertical="center" wrapText="1"/>
      <protection/>
    </xf>
    <xf numFmtId="0" fontId="4" fillId="0" borderId="13" xfId="58" applyFont="1" applyFill="1" applyBorder="1" applyAlignment="1">
      <alignment vertical="center" wrapText="1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0" fontId="11" fillId="0" borderId="25" xfId="56" applyFont="1" applyFill="1" applyBorder="1" applyAlignment="1">
      <alignment horizontal="center" vertical="center"/>
      <protection/>
    </xf>
    <xf numFmtId="0" fontId="11" fillId="0" borderId="23" xfId="56" applyNumberFormat="1" applyFont="1" applyFill="1" applyBorder="1" applyAlignment="1">
      <alignment horizontal="center" vertical="center" wrapText="1"/>
      <protection/>
    </xf>
    <xf numFmtId="44" fontId="11" fillId="0" borderId="23" xfId="56" applyNumberFormat="1" applyFont="1" applyFill="1" applyBorder="1" applyAlignment="1">
      <alignment horizontal="center" vertical="center" wrapText="1"/>
      <protection/>
    </xf>
    <xf numFmtId="44" fontId="11" fillId="0" borderId="26" xfId="56" applyNumberFormat="1" applyFont="1" applyFill="1" applyBorder="1" applyAlignment="1">
      <alignment horizontal="center" vertical="center" wrapText="1"/>
      <protection/>
    </xf>
    <xf numFmtId="44" fontId="4" fillId="33" borderId="27" xfId="74" applyFont="1" applyFill="1" applyBorder="1" applyAlignment="1">
      <alignment vertical="center"/>
    </xf>
    <xf numFmtId="180" fontId="4" fillId="33" borderId="27" xfId="56" applyNumberFormat="1" applyFont="1" applyFill="1" applyBorder="1">
      <alignment/>
      <protection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29" xfId="74" applyNumberFormat="1" applyFont="1" applyFill="1" applyBorder="1" applyAlignment="1">
      <alignment horizontal="center" vertical="center"/>
    </xf>
    <xf numFmtId="44" fontId="4" fillId="0" borderId="10" xfId="74" applyFont="1" applyFill="1" applyBorder="1" applyAlignment="1">
      <alignment vertical="center"/>
    </xf>
    <xf numFmtId="0" fontId="4" fillId="0" borderId="11" xfId="74" applyNumberFormat="1" applyFont="1" applyFill="1" applyBorder="1" applyAlignment="1">
      <alignment horizontal="center" vertical="center"/>
    </xf>
    <xf numFmtId="44" fontId="4" fillId="0" borderId="11" xfId="74" applyFont="1" applyFill="1" applyBorder="1" applyAlignment="1">
      <alignment horizontal="center" vertical="center" wrapText="1"/>
    </xf>
    <xf numFmtId="0" fontId="4" fillId="0" borderId="10" xfId="74" applyNumberFormat="1" applyFont="1" applyFill="1" applyBorder="1" applyAlignment="1">
      <alignment horizontal="center" vertical="center"/>
    </xf>
    <xf numFmtId="44" fontId="4" fillId="0" borderId="10" xfId="74" applyFont="1" applyFill="1" applyBorder="1" applyAlignment="1">
      <alignment horizontal="center" vertical="center" wrapText="1"/>
    </xf>
    <xf numFmtId="0" fontId="4" fillId="0" borderId="12" xfId="56" applyFont="1" applyFill="1" applyBorder="1" applyAlignment="1">
      <alignment horizontal="center" vertical="center"/>
      <protection/>
    </xf>
    <xf numFmtId="180" fontId="4" fillId="0" borderId="30" xfId="56" applyNumberFormat="1" applyFont="1" applyFill="1" applyBorder="1" applyAlignment="1">
      <alignment horizontal="center" vertical="center" wrapText="1"/>
      <protection/>
    </xf>
    <xf numFmtId="44" fontId="4" fillId="0" borderId="31" xfId="74" applyFont="1" applyBorder="1" applyAlignment="1">
      <alignment horizontal="center" vertical="center" wrapText="1"/>
    </xf>
    <xf numFmtId="180" fontId="4" fillId="0" borderId="32" xfId="56" applyNumberFormat="1" applyFont="1" applyFill="1" applyBorder="1" applyAlignment="1">
      <alignment horizontal="center" vertical="center" wrapText="1"/>
      <protection/>
    </xf>
    <xf numFmtId="180" fontId="4" fillId="0" borderId="31" xfId="56" applyNumberFormat="1" applyFont="1" applyFill="1" applyBorder="1" applyAlignment="1">
      <alignment horizontal="center" vertical="center" wrapText="1"/>
      <protection/>
    </xf>
    <xf numFmtId="0" fontId="11" fillId="33" borderId="33" xfId="0" applyFont="1" applyFill="1" applyBorder="1" applyAlignment="1">
      <alignment horizontal="center" vertical="center" wrapText="1"/>
    </xf>
    <xf numFmtId="2" fontId="4" fillId="0" borderId="15" xfId="59" applyNumberFormat="1" applyFont="1" applyFill="1" applyBorder="1" applyAlignment="1">
      <alignment horizontal="center" vertical="center"/>
      <protection/>
    </xf>
    <xf numFmtId="2" fontId="4" fillId="33" borderId="15" xfId="59" applyNumberFormat="1" applyFont="1" applyFill="1" applyBorder="1" applyAlignment="1">
      <alignment horizontal="center" vertical="center"/>
      <protection/>
    </xf>
    <xf numFmtId="0" fontId="4" fillId="0" borderId="34" xfId="0" applyFont="1" applyFill="1" applyBorder="1" applyAlignment="1">
      <alignment horizontal="center" vertical="center" wrapText="1"/>
    </xf>
    <xf numFmtId="180" fontId="4" fillId="33" borderId="35" xfId="56" applyNumberFormat="1" applyFont="1" applyFill="1" applyBorder="1" applyAlignment="1">
      <alignment horizontal="center" vertical="center" wrapText="1"/>
      <protection/>
    </xf>
    <xf numFmtId="44" fontId="4" fillId="0" borderId="16" xfId="74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4" borderId="13" xfId="58" applyFont="1" applyFill="1" applyBorder="1" applyAlignment="1">
      <alignment horizontal="left" vertical="center" wrapText="1"/>
      <protection/>
    </xf>
    <xf numFmtId="0" fontId="4" fillId="34" borderId="13" xfId="58" applyFont="1" applyFill="1" applyBorder="1" applyAlignment="1">
      <alignment vertical="center" wrapText="1"/>
      <protection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1" fillId="36" borderId="34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 wrapText="1"/>
    </xf>
    <xf numFmtId="0" fontId="11" fillId="36" borderId="19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1" fillId="0" borderId="34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11" fillId="0" borderId="36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36" xfId="0" applyFont="1" applyBorder="1" applyAlignment="1">
      <alignment vertical="top" wrapText="1"/>
    </xf>
    <xf numFmtId="0" fontId="4" fillId="0" borderId="12" xfId="59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39" xfId="0" applyNumberFormat="1" applyFont="1" applyFill="1" applyBorder="1" applyAlignment="1">
      <alignment horizontal="center" vertical="center" wrapText="1"/>
    </xf>
    <xf numFmtId="44" fontId="0" fillId="0" borderId="0" xfId="72" applyFont="1" applyAlignment="1">
      <alignment horizontal="center" vertical="center"/>
    </xf>
    <xf numFmtId="44" fontId="4" fillId="0" borderId="10" xfId="72" applyFont="1" applyFill="1" applyBorder="1" applyAlignment="1">
      <alignment horizontal="center" vertical="center" wrapText="1"/>
    </xf>
    <xf numFmtId="44" fontId="11" fillId="0" borderId="15" xfId="72" applyFont="1" applyFill="1" applyBorder="1" applyAlignment="1">
      <alignment horizontal="center" vertical="center"/>
    </xf>
    <xf numFmtId="44" fontId="11" fillId="33" borderId="15" xfId="72" applyFont="1" applyFill="1" applyBorder="1" applyAlignment="1">
      <alignment horizontal="center" vertical="center" wrapText="1"/>
    </xf>
    <xf numFmtId="44" fontId="11" fillId="0" borderId="11" xfId="72" applyFont="1" applyFill="1" applyBorder="1" applyAlignment="1">
      <alignment horizontal="center" vertical="center"/>
    </xf>
    <xf numFmtId="44" fontId="4" fillId="0" borderId="0" xfId="72" applyFont="1" applyAlignment="1">
      <alignment/>
    </xf>
    <xf numFmtId="44" fontId="11" fillId="0" borderId="0" xfId="72" applyFont="1" applyAlignment="1">
      <alignment horizontal="right"/>
    </xf>
    <xf numFmtId="44" fontId="0" fillId="0" borderId="13" xfId="72" applyFont="1" applyFill="1" applyBorder="1" applyAlignment="1">
      <alignment horizontal="center" vertical="center" wrapText="1"/>
    </xf>
    <xf numFmtId="44" fontId="0" fillId="0" borderId="10" xfId="72" applyFont="1" applyFill="1" applyBorder="1" applyAlignment="1">
      <alignment horizontal="center" vertical="center" wrapText="1"/>
    </xf>
    <xf numFmtId="44" fontId="0" fillId="0" borderId="0" xfId="72" applyFont="1" applyFill="1" applyBorder="1" applyAlignment="1">
      <alignment horizontal="center" vertical="center"/>
    </xf>
    <xf numFmtId="44" fontId="0" fillId="0" borderId="13" xfId="72" applyFont="1" applyFill="1" applyBorder="1" applyAlignment="1">
      <alignment horizontal="center" vertical="center"/>
    </xf>
    <xf numFmtId="44" fontId="0" fillId="0" borderId="11" xfId="72" applyFont="1" applyFill="1" applyBorder="1" applyAlignment="1">
      <alignment horizontal="center" vertical="center" wrapText="1"/>
    </xf>
    <xf numFmtId="44" fontId="1" fillId="0" borderId="19" xfId="72" applyFont="1" applyFill="1" applyBorder="1" applyAlignment="1">
      <alignment horizontal="center" vertical="center"/>
    </xf>
    <xf numFmtId="44" fontId="4" fillId="0" borderId="0" xfId="72" applyFont="1" applyFill="1" applyAlignment="1">
      <alignment/>
    </xf>
    <xf numFmtId="44" fontId="0" fillId="0" borderId="0" xfId="72" applyFont="1" applyFill="1" applyAlignment="1">
      <alignment/>
    </xf>
    <xf numFmtId="44" fontId="0" fillId="0" borderId="0" xfId="72" applyFont="1" applyAlignment="1">
      <alignment/>
    </xf>
    <xf numFmtId="170" fontId="4" fillId="0" borderId="13" xfId="0" applyNumberFormat="1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1" fillId="36" borderId="19" xfId="72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vertical="center" wrapText="1"/>
    </xf>
    <xf numFmtId="44" fontId="1" fillId="36" borderId="19" xfId="72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58" fillId="0" borderId="38" xfId="59" applyFont="1" applyBorder="1" applyAlignment="1">
      <alignment horizontal="left" vertical="center"/>
      <protection/>
    </xf>
    <xf numFmtId="0" fontId="4" fillId="0" borderId="10" xfId="56" applyFont="1" applyFill="1" applyBorder="1" applyAlignment="1">
      <alignment horizontal="left" vertical="center"/>
      <protection/>
    </xf>
    <xf numFmtId="0" fontId="4" fillId="0" borderId="22" xfId="56" applyNumberFormat="1" applyFont="1" applyFill="1" applyBorder="1" applyAlignment="1">
      <alignment horizontal="left" vertical="center"/>
      <protection/>
    </xf>
    <xf numFmtId="0" fontId="4" fillId="0" borderId="10" xfId="56" applyNumberFormat="1" applyFont="1" applyFill="1" applyBorder="1" applyAlignment="1">
      <alignment horizontal="left" vertical="center" wrapText="1"/>
      <protection/>
    </xf>
    <xf numFmtId="181" fontId="4" fillId="0" borderId="10" xfId="56" applyNumberFormat="1" applyFont="1" applyFill="1" applyBorder="1" applyAlignment="1">
      <alignment horizontal="center" vertical="center" wrapText="1"/>
      <protection/>
    </xf>
    <xf numFmtId="181" fontId="4" fillId="0" borderId="0" xfId="56" applyNumberFormat="1" applyFont="1" applyFill="1" applyBorder="1" applyAlignment="1">
      <alignment horizontal="center" vertical="center" wrapText="1"/>
      <protection/>
    </xf>
    <xf numFmtId="181" fontId="17" fillId="0" borderId="42" xfId="63" applyNumberFormat="1" applyFont="1" applyFill="1" applyBorder="1" applyAlignment="1">
      <alignment horizontal="center" vertical="center" wrapText="1"/>
      <protection/>
    </xf>
    <xf numFmtId="181" fontId="17" fillId="0" borderId="10" xfId="63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44" fontId="4" fillId="33" borderId="15" xfId="72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4" fontId="0" fillId="0" borderId="11" xfId="0" applyNumberForma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4" fontId="4" fillId="33" borderId="44" xfId="74" applyFont="1" applyFill="1" applyBorder="1" applyAlignment="1">
      <alignment horizontal="center" vertical="center" wrapText="1"/>
    </xf>
    <xf numFmtId="44" fontId="11" fillId="0" borderId="18" xfId="56" applyNumberFormat="1" applyFont="1" applyFill="1" applyBorder="1" applyAlignment="1">
      <alignment horizontal="center" vertical="center" wrapText="1"/>
      <protection/>
    </xf>
    <xf numFmtId="0" fontId="4" fillId="35" borderId="10" xfId="41" applyFont="1" applyFill="1" applyBorder="1" applyAlignment="1">
      <alignment horizontal="center" vertical="center" wrapText="1"/>
    </xf>
    <xf numFmtId="170" fontId="4" fillId="35" borderId="10" xfId="41" applyNumberFormat="1" applyFont="1" applyFill="1" applyBorder="1" applyAlignment="1">
      <alignment horizontal="center" vertical="center" wrapText="1"/>
    </xf>
    <xf numFmtId="0" fontId="4" fillId="35" borderId="10" xfId="4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4" fillId="33" borderId="15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35" borderId="11" xfId="4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/>
    </xf>
    <xf numFmtId="44" fontId="6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170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59" fillId="0" borderId="10" xfId="0" applyFont="1" applyFill="1" applyBorder="1" applyAlignment="1">
      <alignment vertical="center" wrapText="1"/>
    </xf>
    <xf numFmtId="0" fontId="4" fillId="35" borderId="46" xfId="56" applyFont="1" applyFill="1" applyBorder="1">
      <alignment/>
      <protection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horizontal="left" vertical="center" wrapText="1"/>
    </xf>
    <xf numFmtId="0" fontId="59" fillId="0" borderId="10" xfId="58" applyFont="1" applyFill="1" applyBorder="1" applyAlignment="1">
      <alignment vertical="center" wrapText="1"/>
      <protection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58" applyFont="1" applyFill="1" applyBorder="1" applyAlignment="1">
      <alignment horizontal="center" vertical="center" wrapText="1"/>
      <protection/>
    </xf>
    <xf numFmtId="181" fontId="4" fillId="0" borderId="24" xfId="56" applyNumberFormat="1" applyFont="1" applyBorder="1" applyAlignment="1">
      <alignment horizontal="center" vertical="center" wrapText="1"/>
      <protection/>
    </xf>
    <xf numFmtId="44" fontId="4" fillId="0" borderId="10" xfId="74" applyFont="1" applyBorder="1" applyAlignment="1">
      <alignment horizontal="center" vertical="center"/>
    </xf>
    <xf numFmtId="1" fontId="4" fillId="0" borderId="47" xfId="56" applyNumberFormat="1" applyFont="1" applyFill="1" applyBorder="1" applyAlignment="1">
      <alignment horizontal="center" vertical="center" wrapText="1"/>
      <protection/>
    </xf>
    <xf numFmtId="1" fontId="4" fillId="0" borderId="47" xfId="63" applyNumberFormat="1" applyFont="1" applyFill="1" applyBorder="1" applyAlignment="1">
      <alignment horizontal="center" vertical="center" wrapText="1"/>
      <protection/>
    </xf>
    <xf numFmtId="1" fontId="17" fillId="0" borderId="47" xfId="63" applyNumberFormat="1" applyFont="1" applyFill="1" applyBorder="1" applyAlignment="1">
      <alignment horizontal="center" vertical="center" wrapText="1"/>
      <protection/>
    </xf>
    <xf numFmtId="1" fontId="17" fillId="0" borderId="10" xfId="63" applyNumberFormat="1" applyFont="1" applyFill="1" applyBorder="1" applyAlignment="1">
      <alignment horizontal="center" vertical="center" wrapText="1"/>
      <protection/>
    </xf>
    <xf numFmtId="1" fontId="17" fillId="0" borderId="11" xfId="63" applyNumberFormat="1" applyFont="1" applyFill="1" applyBorder="1" applyAlignment="1">
      <alignment horizontal="center" vertical="center" wrapText="1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10" xfId="74" applyNumberFormat="1" applyFont="1" applyBorder="1" applyAlignment="1">
      <alignment horizontal="center" vertical="center"/>
    </xf>
    <xf numFmtId="0" fontId="4" fillId="37" borderId="48" xfId="56" applyFont="1" applyFill="1" applyBorder="1" applyAlignment="1">
      <alignment horizontal="center" vertical="center"/>
      <protection/>
    </xf>
    <xf numFmtId="2" fontId="4" fillId="0" borderId="10" xfId="0" applyNumberFormat="1" applyFont="1" applyBorder="1" applyAlignment="1">
      <alignment horizontal="center" vertical="center"/>
    </xf>
    <xf numFmtId="0" fontId="4" fillId="0" borderId="47" xfId="74" applyNumberFormat="1" applyFont="1" applyFill="1" applyBorder="1" applyAlignment="1">
      <alignment horizontal="center" vertical="center"/>
    </xf>
    <xf numFmtId="44" fontId="4" fillId="0" borderId="31" xfId="74" applyFont="1" applyFill="1" applyBorder="1" applyAlignment="1">
      <alignment horizontal="center" vertical="center" wrapText="1"/>
    </xf>
    <xf numFmtId="0" fontId="4" fillId="0" borderId="47" xfId="56" applyFont="1" applyFill="1" applyBorder="1" applyAlignment="1">
      <alignment horizontal="center" vertical="center"/>
      <protection/>
    </xf>
    <xf numFmtId="1" fontId="17" fillId="0" borderId="29" xfId="63" applyNumberFormat="1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/>
      <protection/>
    </xf>
    <xf numFmtId="0" fontId="4" fillId="0" borderId="11" xfId="74" applyNumberFormat="1" applyFont="1" applyBorder="1" applyAlignment="1">
      <alignment horizontal="center" vertical="center"/>
    </xf>
    <xf numFmtId="1" fontId="4" fillId="0" borderId="11" xfId="56" applyNumberFormat="1" applyFont="1" applyBorder="1" applyAlignment="1">
      <alignment horizontal="center" vertical="center" wrapText="1"/>
      <protection/>
    </xf>
    <xf numFmtId="0" fontId="4" fillId="0" borderId="3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9" xfId="58" applyFont="1" applyFill="1" applyBorder="1" applyAlignment="1">
      <alignment horizontal="center" vertical="center" wrapText="1"/>
      <protection/>
    </xf>
    <xf numFmtId="0" fontId="4" fillId="0" borderId="50" xfId="58" applyFont="1" applyFill="1" applyBorder="1" applyAlignment="1">
      <alignment horizontal="center" vertical="center" wrapText="1"/>
      <protection/>
    </xf>
    <xf numFmtId="0" fontId="4" fillId="33" borderId="43" xfId="0" applyFont="1" applyFill="1" applyBorder="1" applyAlignment="1">
      <alignment/>
    </xf>
    <xf numFmtId="0" fontId="4" fillId="0" borderId="22" xfId="58" applyFont="1" applyBorder="1" applyAlignment="1">
      <alignment horizontal="center" vertical="center" wrapText="1"/>
      <protection/>
    </xf>
    <xf numFmtId="187" fontId="4" fillId="0" borderId="22" xfId="58" applyNumberFormat="1" applyFont="1" applyFill="1" applyBorder="1" applyAlignment="1">
      <alignment horizontal="center" vertical="center" wrapText="1"/>
      <protection/>
    </xf>
    <xf numFmtId="4" fontId="14" fillId="0" borderId="11" xfId="58" applyNumberFormat="1" applyFont="1" applyFill="1" applyBorder="1" applyAlignment="1">
      <alignment horizontal="center" vertical="center" wrapText="1"/>
      <protection/>
    </xf>
    <xf numFmtId="0" fontId="4" fillId="0" borderId="21" xfId="58" applyFont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0" fillId="0" borderId="22" xfId="58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 quotePrefix="1">
      <alignment horizontal="center" vertical="center"/>
    </xf>
    <xf numFmtId="164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top" wrapText="1"/>
    </xf>
    <xf numFmtId="0" fontId="4" fillId="34" borderId="51" xfId="58" applyFont="1" applyFill="1" applyBorder="1" applyAlignment="1">
      <alignment horizontal="center" vertical="center" wrapText="1"/>
      <protection/>
    </xf>
    <xf numFmtId="0" fontId="4" fillId="34" borderId="52" xfId="58" applyFont="1" applyFill="1" applyBorder="1" applyAlignment="1">
      <alignment horizontal="center" vertical="center" wrapText="1"/>
      <protection/>
    </xf>
    <xf numFmtId="0" fontId="4" fillId="34" borderId="0" xfId="58" applyFont="1" applyFill="1" applyBorder="1" applyAlignment="1">
      <alignment horizontal="center" vertical="center" wrapText="1"/>
      <protection/>
    </xf>
    <xf numFmtId="0" fontId="4" fillId="34" borderId="46" xfId="58" applyFont="1" applyFill="1" applyBorder="1" applyAlignment="1">
      <alignment horizontal="center" vertical="center" wrapText="1"/>
      <protection/>
    </xf>
    <xf numFmtId="0" fontId="4" fillId="34" borderId="53" xfId="58" applyFont="1" applyFill="1" applyBorder="1" applyAlignment="1">
      <alignment horizontal="center" vertical="center" wrapText="1"/>
      <protection/>
    </xf>
    <xf numFmtId="0" fontId="4" fillId="0" borderId="46" xfId="58" applyFont="1" applyFill="1" applyBorder="1" applyAlignment="1">
      <alignment horizontal="center" vertical="center" wrapText="1"/>
      <protection/>
    </xf>
    <xf numFmtId="0" fontId="17" fillId="0" borderId="52" xfId="58" applyFont="1" applyFill="1" applyBorder="1" applyAlignment="1">
      <alignment horizontal="center" vertical="center" wrapText="1"/>
      <protection/>
    </xf>
    <xf numFmtId="0" fontId="4" fillId="35" borderId="54" xfId="58" applyFont="1" applyFill="1" applyBorder="1" applyAlignment="1">
      <alignment horizontal="center" vertical="center" wrapText="1"/>
      <protection/>
    </xf>
    <xf numFmtId="0" fontId="4" fillId="35" borderId="13" xfId="58" applyFont="1" applyFill="1" applyBorder="1" applyAlignment="1">
      <alignment horizontal="center" vertical="center" wrapText="1"/>
      <protection/>
    </xf>
    <xf numFmtId="0" fontId="4" fillId="35" borderId="10" xfId="58" applyFont="1" applyFill="1" applyBorder="1" applyAlignment="1">
      <alignment horizontal="center" vertical="center" wrapText="1"/>
      <protection/>
    </xf>
    <xf numFmtId="0" fontId="4" fillId="0" borderId="54" xfId="58" applyFont="1" applyBorder="1" applyAlignment="1">
      <alignment horizontal="center" vertical="center" wrapText="1"/>
      <protection/>
    </xf>
    <xf numFmtId="0" fontId="4" fillId="0" borderId="54" xfId="58" applyFont="1" applyFill="1" applyBorder="1" applyAlignment="1">
      <alignment horizontal="center" vertical="center" wrapText="1"/>
      <protection/>
    </xf>
    <xf numFmtId="0" fontId="4" fillId="0" borderId="55" xfId="58" applyFont="1" applyBorder="1" applyAlignment="1">
      <alignment horizontal="center" vertical="center" wrapText="1"/>
      <protection/>
    </xf>
    <xf numFmtId="44" fontId="4" fillId="0" borderId="10" xfId="58" applyNumberFormat="1" applyFont="1" applyBorder="1" applyAlignment="1">
      <alignment horizontal="center" vertical="center" wrapText="1"/>
      <protection/>
    </xf>
    <xf numFmtId="0" fontId="4" fillId="35" borderId="50" xfId="58" applyFont="1" applyFill="1" applyBorder="1" applyAlignment="1">
      <alignment horizontal="center" vertical="center" wrapText="1"/>
      <protection/>
    </xf>
    <xf numFmtId="0" fontId="4" fillId="0" borderId="0" xfId="58" applyFont="1" applyBorder="1" applyAlignment="1">
      <alignment horizontal="center" vertical="center" wrapText="1"/>
      <protection/>
    </xf>
    <xf numFmtId="0" fontId="4" fillId="35" borderId="24" xfId="58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44" fontId="4" fillId="0" borderId="10" xfId="58" applyNumberFormat="1" applyFont="1" applyFill="1" applyBorder="1" applyAlignment="1">
      <alignment horizontal="center" vertical="center" wrapText="1"/>
      <protection/>
    </xf>
    <xf numFmtId="0" fontId="4" fillId="34" borderId="56" xfId="58" applyFont="1" applyFill="1" applyBorder="1" applyAlignment="1">
      <alignment horizontal="center" vertical="center" wrapText="1"/>
      <protection/>
    </xf>
    <xf numFmtId="44" fontId="4" fillId="0" borderId="11" xfId="58" applyNumberFormat="1" applyFont="1" applyBorder="1" applyAlignment="1">
      <alignment horizontal="center" vertical="center" wrapText="1"/>
      <protection/>
    </xf>
    <xf numFmtId="0" fontId="4" fillId="35" borderId="13" xfId="0" applyFont="1" applyFill="1" applyBorder="1" applyAlignment="1">
      <alignment horizontal="center" vertical="center" wrapText="1"/>
    </xf>
    <xf numFmtId="44" fontId="4" fillId="35" borderId="10" xfId="58" applyNumberFormat="1" applyFont="1" applyFill="1" applyBorder="1" applyAlignment="1">
      <alignment horizontal="center" vertical="center" wrapText="1"/>
      <protection/>
    </xf>
    <xf numFmtId="44" fontId="4" fillId="35" borderId="13" xfId="58" applyNumberFormat="1" applyFont="1" applyFill="1" applyBorder="1" applyAlignment="1">
      <alignment horizontal="center" vertical="center" wrapText="1"/>
      <protection/>
    </xf>
    <xf numFmtId="0" fontId="4" fillId="35" borderId="10" xfId="58" applyNumberFormat="1" applyFont="1" applyFill="1" applyBorder="1" applyAlignment="1">
      <alignment horizontal="center" vertical="center" wrapText="1"/>
      <protection/>
    </xf>
    <xf numFmtId="0" fontId="4" fillId="0" borderId="10" xfId="58" applyNumberFormat="1" applyFont="1" applyBorder="1" applyAlignment="1">
      <alignment horizontal="center" vertical="center" wrapText="1"/>
      <protection/>
    </xf>
    <xf numFmtId="0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1" xfId="58" applyNumberFormat="1" applyFont="1" applyBorder="1" applyAlignment="1">
      <alignment horizontal="center" vertical="center" wrapText="1"/>
      <protection/>
    </xf>
    <xf numFmtId="0" fontId="4" fillId="35" borderId="13" xfId="58" applyNumberFormat="1" applyFont="1" applyFill="1" applyBorder="1" applyAlignment="1">
      <alignment horizontal="center" vertical="center" wrapText="1"/>
      <protection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34" borderId="1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 quotePrefix="1">
      <alignment horizontal="center" vertical="center" wrapText="1"/>
    </xf>
    <xf numFmtId="0" fontId="4" fillId="0" borderId="22" xfId="58" applyNumberFormat="1" applyFont="1" applyFill="1" applyBorder="1" applyAlignment="1">
      <alignment horizontal="center" vertical="center" wrapText="1"/>
      <protection/>
    </xf>
    <xf numFmtId="0" fontId="1" fillId="36" borderId="57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/>
    </xf>
    <xf numFmtId="0" fontId="17" fillId="0" borderId="1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/>
    </xf>
    <xf numFmtId="44" fontId="0" fillId="0" borderId="10" xfId="72" applyFont="1" applyFill="1" applyBorder="1" applyAlignment="1">
      <alignment horizontal="center" vertical="center"/>
    </xf>
    <xf numFmtId="44" fontId="4" fillId="0" borderId="13" xfId="72" applyFont="1" applyFill="1" applyBorder="1" applyAlignment="1">
      <alignment horizontal="center" vertical="center" wrapText="1"/>
    </xf>
    <xf numFmtId="44" fontId="4" fillId="0" borderId="11" xfId="72" applyFont="1" applyFill="1" applyBorder="1" applyAlignment="1">
      <alignment horizontal="center" vertical="center" wrapText="1"/>
    </xf>
    <xf numFmtId="44" fontId="11" fillId="0" borderId="0" xfId="72" applyFont="1" applyAlignment="1">
      <alignment horizontal="center"/>
    </xf>
    <xf numFmtId="44" fontId="4" fillId="0" borderId="0" xfId="72" applyFont="1" applyAlignment="1">
      <alignment horizontal="center"/>
    </xf>
    <xf numFmtId="44" fontId="11" fillId="36" borderId="19" xfId="72" applyFont="1" applyFill="1" applyBorder="1" applyAlignment="1">
      <alignment horizontal="center" vertical="center" wrapText="1"/>
    </xf>
    <xf numFmtId="44" fontId="4" fillId="34" borderId="58" xfId="72" applyFont="1" applyFill="1" applyBorder="1" applyAlignment="1">
      <alignment horizontal="center" vertical="center" wrapText="1"/>
    </xf>
    <xf numFmtId="44" fontId="4" fillId="34" borderId="31" xfId="72" applyFont="1" applyFill="1" applyBorder="1" applyAlignment="1">
      <alignment horizontal="center" vertical="center" wrapText="1"/>
    </xf>
    <xf numFmtId="44" fontId="11" fillId="0" borderId="16" xfId="72" applyFont="1" applyFill="1" applyBorder="1" applyAlignment="1">
      <alignment horizontal="center" vertical="center" wrapText="1"/>
    </xf>
    <xf numFmtId="44" fontId="4" fillId="0" borderId="10" xfId="72" applyFont="1" applyBorder="1" applyAlignment="1">
      <alignment horizontal="center" vertical="center"/>
    </xf>
    <xf numFmtId="44" fontId="4" fillId="35" borderId="10" xfId="72" applyFont="1" applyFill="1" applyBorder="1" applyAlignment="1">
      <alignment horizontal="center" vertical="center"/>
    </xf>
    <xf numFmtId="44" fontId="4" fillId="0" borderId="31" xfId="72" applyFont="1" applyFill="1" applyBorder="1" applyAlignment="1">
      <alignment horizontal="center" vertical="center" wrapText="1"/>
    </xf>
    <xf numFmtId="44" fontId="4" fillId="0" borderId="31" xfId="72" applyFont="1" applyFill="1" applyBorder="1" applyAlignment="1">
      <alignment horizontal="center"/>
    </xf>
    <xf numFmtId="44" fontId="4" fillId="0" borderId="59" xfId="72" applyFont="1" applyFill="1" applyBorder="1" applyAlignment="1">
      <alignment horizontal="center"/>
    </xf>
    <xf numFmtId="44" fontId="4" fillId="34" borderId="10" xfId="72" applyFont="1" applyFill="1" applyBorder="1" applyAlignment="1">
      <alignment horizontal="center" vertical="center" wrapText="1"/>
    </xf>
    <xf numFmtId="44" fontId="11" fillId="0" borderId="18" xfId="72" applyFont="1" applyBorder="1" applyAlignment="1">
      <alignment horizontal="center" vertical="center" wrapText="1"/>
    </xf>
    <xf numFmtId="44" fontId="4" fillId="0" borderId="10" xfId="72" applyFont="1" applyBorder="1" applyAlignment="1">
      <alignment horizontal="center" vertical="center" wrapText="1"/>
    </xf>
    <xf numFmtId="44" fontId="11" fillId="0" borderId="16" xfId="72" applyFont="1" applyBorder="1" applyAlignment="1">
      <alignment horizontal="center" vertical="top" wrapText="1"/>
    </xf>
    <xf numFmtId="44" fontId="11" fillId="0" borderId="16" xfId="72" applyFont="1" applyBorder="1" applyAlignment="1">
      <alignment horizontal="center" wrapText="1"/>
    </xf>
    <xf numFmtId="44" fontId="59" fillId="0" borderId="10" xfId="72" applyFont="1" applyFill="1" applyBorder="1" applyAlignment="1">
      <alignment horizontal="center" vertical="center" wrapText="1"/>
    </xf>
    <xf numFmtId="44" fontId="4" fillId="0" borderId="58" xfId="72" applyFont="1" applyFill="1" applyBorder="1" applyAlignment="1">
      <alignment horizontal="center" vertical="center" wrapText="1"/>
    </xf>
    <xf numFmtId="44" fontId="17" fillId="0" borderId="58" xfId="72" applyFont="1" applyBorder="1" applyAlignment="1">
      <alignment horizontal="center" vertical="top" wrapText="1"/>
    </xf>
    <xf numFmtId="44" fontId="17" fillId="0" borderId="31" xfId="72" applyFont="1" applyBorder="1" applyAlignment="1">
      <alignment horizontal="center" vertical="top" wrapText="1"/>
    </xf>
    <xf numFmtId="44" fontId="11" fillId="0" borderId="0" xfId="72" applyFont="1" applyFill="1" applyBorder="1" applyAlignment="1">
      <alignment horizontal="center" vertical="center" wrapText="1"/>
    </xf>
    <xf numFmtId="44" fontId="11" fillId="36" borderId="16" xfId="72" applyFont="1" applyFill="1" applyBorder="1" applyAlignment="1">
      <alignment horizontal="center" vertical="center" wrapText="1"/>
    </xf>
    <xf numFmtId="44" fontId="4" fillId="0" borderId="31" xfId="72" applyFont="1" applyBorder="1" applyAlignment="1">
      <alignment horizontal="center" vertical="center" wrapText="1"/>
    </xf>
    <xf numFmtId="44" fontId="4" fillId="0" borderId="59" xfId="72" applyFont="1" applyBorder="1" applyAlignment="1">
      <alignment horizontal="center" vertical="center" wrapText="1"/>
    </xf>
    <xf numFmtId="44" fontId="11" fillId="0" borderId="16" xfId="72" applyFont="1" applyBorder="1" applyAlignment="1">
      <alignment horizontal="center" vertical="center" wrapText="1"/>
    </xf>
    <xf numFmtId="44" fontId="4" fillId="0" borderId="60" xfId="72" applyFont="1" applyBorder="1" applyAlignment="1">
      <alignment horizontal="center" wrapText="1"/>
    </xf>
    <xf numFmtId="44" fontId="4" fillId="0" borderId="0" xfId="72" applyFont="1" applyAlignment="1">
      <alignment horizontal="center" wrapText="1"/>
    </xf>
    <xf numFmtId="44" fontId="11" fillId="36" borderId="19" xfId="72" applyFont="1" applyFill="1" applyBorder="1" applyAlignment="1">
      <alignment horizontal="center" wrapText="1"/>
    </xf>
    <xf numFmtId="44" fontId="0" fillId="0" borderId="0" xfId="72" applyFont="1" applyAlignment="1">
      <alignment/>
    </xf>
    <xf numFmtId="44" fontId="4" fillId="33" borderId="15" xfId="72" applyFont="1" applyFill="1" applyBorder="1" applyAlignment="1">
      <alignment/>
    </xf>
    <xf numFmtId="44" fontId="4" fillId="35" borderId="10" xfId="72" applyFont="1" applyFill="1" applyBorder="1" applyAlignment="1">
      <alignment horizontal="center" vertical="center" wrapText="1"/>
    </xf>
    <xf numFmtId="44" fontId="4" fillId="34" borderId="11" xfId="72" applyFont="1" applyFill="1" applyBorder="1" applyAlignment="1">
      <alignment horizontal="center" vertical="center" wrapText="1"/>
    </xf>
    <xf numFmtId="44" fontId="4" fillId="35" borderId="13" xfId="72" applyFont="1" applyFill="1" applyBorder="1" applyAlignment="1">
      <alignment horizontal="center" vertical="center" wrapText="1"/>
    </xf>
    <xf numFmtId="44" fontId="11" fillId="0" borderId="15" xfId="72" applyFont="1" applyFill="1" applyBorder="1" applyAlignment="1">
      <alignment horizontal="center"/>
    </xf>
    <xf numFmtId="44" fontId="4" fillId="0" borderId="23" xfId="72" applyFont="1" applyFill="1" applyBorder="1" applyAlignment="1">
      <alignment horizontal="center" vertical="center" wrapText="1"/>
    </xf>
    <xf numFmtId="44" fontId="4" fillId="0" borderId="22" xfId="72" applyFont="1" applyBorder="1" applyAlignment="1">
      <alignment horizontal="center" vertical="center" wrapText="1"/>
    </xf>
    <xf numFmtId="44" fontId="4" fillId="0" borderId="13" xfId="72" applyFont="1" applyFill="1" applyBorder="1" applyAlignment="1">
      <alignment vertical="center" wrapText="1"/>
    </xf>
    <xf numFmtId="0" fontId="11" fillId="33" borderId="61" xfId="0" applyFont="1" applyFill="1" applyBorder="1" applyAlignment="1">
      <alignment horizontal="center" vertical="center" wrapText="1"/>
    </xf>
    <xf numFmtId="44" fontId="4" fillId="33" borderId="62" xfId="74" applyFont="1" applyFill="1" applyBorder="1" applyAlignment="1">
      <alignment vertical="center"/>
    </xf>
    <xf numFmtId="0" fontId="4" fillId="0" borderId="37" xfId="56" applyFont="1" applyFill="1" applyBorder="1" applyAlignment="1">
      <alignment horizontal="center" vertical="center"/>
      <protection/>
    </xf>
    <xf numFmtId="0" fontId="4" fillId="0" borderId="63" xfId="56" applyFont="1" applyFill="1" applyBorder="1" applyAlignment="1">
      <alignment horizontal="center" vertical="center" wrapText="1"/>
      <protection/>
    </xf>
    <xf numFmtId="180" fontId="4" fillId="37" borderId="62" xfId="63" applyNumberFormat="1" applyFont="1" applyFill="1" applyBorder="1" applyAlignment="1">
      <alignment horizontal="center" vertical="center" wrapText="1"/>
      <protection/>
    </xf>
    <xf numFmtId="180" fontId="4" fillId="37" borderId="63" xfId="56" applyNumberFormat="1" applyFont="1" applyFill="1" applyBorder="1" applyAlignment="1">
      <alignment horizontal="center" vertical="center" wrapText="1"/>
      <protection/>
    </xf>
    <xf numFmtId="0" fontId="4" fillId="0" borderId="63" xfId="74" applyNumberFormat="1" applyFont="1" applyFill="1" applyBorder="1" applyAlignment="1">
      <alignment horizontal="center" vertical="center"/>
    </xf>
    <xf numFmtId="180" fontId="4" fillId="0" borderId="63" xfId="56" applyNumberFormat="1" applyFont="1" applyFill="1" applyBorder="1" applyAlignment="1">
      <alignment horizontal="center" vertical="center"/>
      <protection/>
    </xf>
    <xf numFmtId="180" fontId="4" fillId="0" borderId="64" xfId="56" applyNumberFormat="1" applyFont="1" applyFill="1" applyBorder="1" applyAlignment="1">
      <alignment horizontal="center" vertical="center" wrapText="1"/>
      <protection/>
    </xf>
    <xf numFmtId="0" fontId="4" fillId="0" borderId="65" xfId="56" applyFont="1" applyFill="1" applyBorder="1" applyAlignment="1">
      <alignment horizontal="center" vertical="center"/>
      <protection/>
    </xf>
    <xf numFmtId="0" fontId="4" fillId="0" borderId="39" xfId="56" applyNumberFormat="1" applyFont="1" applyFill="1" applyBorder="1" applyAlignment="1">
      <alignment horizontal="center" vertical="center"/>
      <protection/>
    </xf>
    <xf numFmtId="1" fontId="17" fillId="0" borderId="39" xfId="63" applyNumberFormat="1" applyFont="1" applyFill="1" applyBorder="1" applyAlignment="1">
      <alignment horizontal="center" vertical="center" wrapText="1"/>
      <protection/>
    </xf>
    <xf numFmtId="1" fontId="4" fillId="0" borderId="39" xfId="56" applyNumberFormat="1" applyFont="1" applyFill="1" applyBorder="1" applyAlignment="1">
      <alignment horizontal="center" vertical="center" wrapText="1"/>
      <protection/>
    </xf>
    <xf numFmtId="0" fontId="4" fillId="0" borderId="39" xfId="74" applyNumberFormat="1" applyFont="1" applyBorder="1" applyAlignment="1">
      <alignment horizontal="center" vertical="center"/>
    </xf>
    <xf numFmtId="44" fontId="4" fillId="0" borderId="39" xfId="74" applyFont="1" applyBorder="1" applyAlignment="1">
      <alignment horizontal="center" vertical="center"/>
    </xf>
    <xf numFmtId="44" fontId="4" fillId="0" borderId="66" xfId="74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1" fillId="0" borderId="67" xfId="0" applyFont="1" applyBorder="1" applyAlignment="1">
      <alignment vertical="top" wrapText="1"/>
    </xf>
    <xf numFmtId="0" fontId="0" fillId="0" borderId="37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5" xfId="0" applyNumberFormat="1" applyFont="1" applyFill="1" applyBorder="1" applyAlignment="1" quotePrefix="1">
      <alignment horizontal="center" vertical="center" wrapText="1"/>
    </xf>
    <xf numFmtId="0" fontId="0" fillId="0" borderId="45" xfId="0" applyNumberFormat="1" applyFont="1" applyFill="1" applyBorder="1" applyAlignment="1">
      <alignment horizontal="center" vertical="center" wrapText="1"/>
    </xf>
    <xf numFmtId="0" fontId="0" fillId="0" borderId="64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Font="1" applyBorder="1" applyAlignment="1" quotePrefix="1">
      <alignment horizontal="center" vertical="center"/>
    </xf>
    <xf numFmtId="0" fontId="0" fillId="0" borderId="66" xfId="0" applyNumberFormat="1" applyFont="1" applyFill="1" applyBorder="1" applyAlignment="1">
      <alignment horizontal="center" vertical="center" wrapText="1"/>
    </xf>
    <xf numFmtId="44" fontId="4" fillId="0" borderId="10" xfId="72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4" fontId="4" fillId="0" borderId="66" xfId="72" applyFont="1" applyBorder="1" applyAlignment="1">
      <alignment horizontal="center" vertical="center" wrapText="1"/>
    </xf>
    <xf numFmtId="0" fontId="4" fillId="0" borderId="39" xfId="0" applyFont="1" applyFill="1" applyBorder="1" applyAlignment="1">
      <alignment vertical="top" wrapText="1"/>
    </xf>
    <xf numFmtId="44" fontId="11" fillId="0" borderId="23" xfId="72" applyFont="1" applyFill="1" applyBorder="1" applyAlignment="1">
      <alignment horizontal="center" vertical="center" wrapText="1"/>
    </xf>
    <xf numFmtId="44" fontId="4" fillId="33" borderId="27" xfId="72" applyFont="1" applyFill="1" applyBorder="1" applyAlignment="1">
      <alignment horizontal="center" vertical="center"/>
    </xf>
    <xf numFmtId="44" fontId="4" fillId="0" borderId="11" xfId="72" applyFont="1" applyFill="1" applyBorder="1" applyAlignment="1">
      <alignment horizontal="center" vertical="center"/>
    </xf>
    <xf numFmtId="44" fontId="11" fillId="0" borderId="19" xfId="72" applyFont="1" applyBorder="1" applyAlignment="1">
      <alignment horizontal="center" vertical="center"/>
    </xf>
    <xf numFmtId="44" fontId="4" fillId="33" borderId="62" xfId="72" applyFont="1" applyFill="1" applyBorder="1" applyAlignment="1">
      <alignment horizontal="center" vertical="center"/>
    </xf>
    <xf numFmtId="44" fontId="4" fillId="0" borderId="69" xfId="72" applyFont="1" applyFill="1" applyBorder="1" applyAlignment="1">
      <alignment horizontal="center" vertical="center"/>
    </xf>
    <xf numFmtId="44" fontId="4" fillId="0" borderId="46" xfId="72" applyFont="1" applyBorder="1" applyAlignment="1">
      <alignment horizontal="center" vertical="center"/>
    </xf>
    <xf numFmtId="44" fontId="4" fillId="0" borderId="48" xfId="72" applyFont="1" applyFill="1" applyBorder="1" applyAlignment="1">
      <alignment horizontal="center" vertical="center"/>
    </xf>
    <xf numFmtId="44" fontId="4" fillId="0" borderId="70" xfId="72" applyFont="1" applyBorder="1" applyAlignment="1">
      <alignment horizontal="center" vertical="center"/>
    </xf>
    <xf numFmtId="44" fontId="4" fillId="0" borderId="71" xfId="72" applyFont="1" applyBorder="1" applyAlignment="1">
      <alignment horizontal="center" vertical="center"/>
    </xf>
    <xf numFmtId="44" fontId="11" fillId="0" borderId="67" xfId="72" applyFont="1" applyFill="1" applyBorder="1" applyAlignment="1">
      <alignment horizontal="center" vertical="center"/>
    </xf>
    <xf numFmtId="44" fontId="1" fillId="36" borderId="72" xfId="72" applyFont="1" applyFill="1" applyBorder="1" applyAlignment="1">
      <alignment horizontal="center" vertical="center"/>
    </xf>
    <xf numFmtId="44" fontId="14" fillId="0" borderId="15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172" fontId="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44" fontId="11" fillId="0" borderId="0" xfId="74" applyFont="1" applyFill="1" applyAlignment="1">
      <alignment horizontal="center" vertical="center"/>
    </xf>
    <xf numFmtId="0" fontId="0" fillId="36" borderId="17" xfId="0" applyFont="1" applyFill="1" applyBorder="1" applyAlignment="1">
      <alignment vertical="center"/>
    </xf>
    <xf numFmtId="49" fontId="1" fillId="36" borderId="17" xfId="0" applyNumberFormat="1" applyFont="1" applyFill="1" applyBorder="1" applyAlignment="1">
      <alignment vertical="center"/>
    </xf>
    <xf numFmtId="44" fontId="11" fillId="36" borderId="17" xfId="74" applyFont="1" applyFill="1" applyBorder="1" applyAlignment="1">
      <alignment horizontal="center" vertical="center"/>
    </xf>
    <xf numFmtId="0" fontId="4" fillId="0" borderId="12" xfId="59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49" fontId="11" fillId="0" borderId="13" xfId="0" applyNumberFormat="1" applyFont="1" applyBorder="1" applyAlignment="1">
      <alignment horizontal="center" vertical="center" wrapText="1"/>
    </xf>
    <xf numFmtId="44" fontId="11" fillId="0" borderId="13" xfId="74" applyFont="1" applyFill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11" fillId="0" borderId="10" xfId="0" applyNumberFormat="1" applyFont="1" applyBorder="1" applyAlignment="1">
      <alignment horizontal="center" vertical="center" wrapText="1"/>
    </xf>
    <xf numFmtId="44" fontId="11" fillId="0" borderId="10" xfId="74" applyFont="1" applyFill="1" applyBorder="1" applyAlignment="1">
      <alignment horizontal="center" vertical="center"/>
    </xf>
    <xf numFmtId="44" fontId="11" fillId="0" borderId="10" xfId="74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4" fontId="11" fillId="0" borderId="21" xfId="74" applyFont="1" applyFill="1" applyBorder="1" applyAlignment="1">
      <alignment horizontal="center" vertical="center" wrapText="1"/>
    </xf>
    <xf numFmtId="14" fontId="11" fillId="0" borderId="21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0" fillId="36" borderId="15" xfId="0" applyFont="1" applyFill="1" applyBorder="1" applyAlignment="1">
      <alignment vertical="center"/>
    </xf>
    <xf numFmtId="49" fontId="1" fillId="36" borderId="15" xfId="0" applyNumberFormat="1" applyFont="1" applyFill="1" applyBorder="1" applyAlignment="1">
      <alignment vertical="center"/>
    </xf>
    <xf numFmtId="44" fontId="11" fillId="36" borderId="15" xfId="74" applyFont="1" applyFill="1" applyBorder="1" applyAlignment="1">
      <alignment horizontal="center" vertical="center"/>
    </xf>
    <xf numFmtId="0" fontId="4" fillId="0" borderId="73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34" xfId="0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4" fontId="11" fillId="0" borderId="15" xfId="74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0" fillId="36" borderId="18" xfId="0" applyFont="1" applyFill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74" xfId="0" applyFont="1" applyBorder="1" applyAlignment="1">
      <alignment vertical="center"/>
    </xf>
    <xf numFmtId="0" fontId="0" fillId="36" borderId="16" xfId="0" applyFont="1" applyFill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4" xfId="0" applyFont="1" applyBorder="1" applyAlignment="1">
      <alignment vertical="center"/>
    </xf>
    <xf numFmtId="0" fontId="11" fillId="0" borderId="6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14" fontId="11" fillId="0" borderId="39" xfId="0" applyNumberFormat="1" applyFont="1" applyBorder="1" applyAlignment="1">
      <alignment horizontal="center" vertical="center" wrapText="1"/>
    </xf>
    <xf numFmtId="44" fontId="8" fillId="0" borderId="36" xfId="72" applyFont="1" applyFill="1" applyBorder="1" applyAlignment="1">
      <alignment vertical="center"/>
    </xf>
    <xf numFmtId="44" fontId="8" fillId="0" borderId="33" xfId="72" applyFont="1" applyFill="1" applyBorder="1" applyAlignment="1">
      <alignment vertical="center"/>
    </xf>
    <xf numFmtId="44" fontId="8" fillId="0" borderId="72" xfId="72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/>
    </xf>
    <xf numFmtId="0" fontId="4" fillId="0" borderId="76" xfId="58" applyFont="1" applyFill="1" applyBorder="1" applyAlignment="1">
      <alignment horizontal="center" vertical="center" wrapText="1"/>
      <protection/>
    </xf>
    <xf numFmtId="0" fontId="0" fillId="0" borderId="6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4" fillId="0" borderId="45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 horizontal="center" vertical="center" wrapText="1"/>
    </xf>
    <xf numFmtId="44" fontId="4" fillId="0" borderId="64" xfId="72" applyFont="1" applyFill="1" applyBorder="1" applyAlignment="1">
      <alignment horizontal="center" vertical="center" wrapText="1"/>
    </xf>
    <xf numFmtId="44" fontId="4" fillId="0" borderId="21" xfId="72" applyFont="1" applyFill="1" applyBorder="1" applyAlignment="1">
      <alignment horizontal="center" vertical="center" wrapText="1"/>
    </xf>
    <xf numFmtId="44" fontId="11" fillId="38" borderId="13" xfId="74" applyFont="1" applyFill="1" applyBorder="1" applyAlignment="1">
      <alignment horizontal="center" vertical="center" wrapText="1"/>
    </xf>
    <xf numFmtId="44" fontId="0" fillId="0" borderId="0" xfId="81" applyFont="1" applyAlignment="1">
      <alignment/>
    </xf>
    <xf numFmtId="0" fontId="0" fillId="0" borderId="0" xfId="58">
      <alignment/>
      <protection/>
    </xf>
    <xf numFmtId="0" fontId="60" fillId="0" borderId="34" xfId="58" applyFont="1" applyBorder="1" applyAlignment="1">
      <alignment horizontal="center" vertical="center"/>
      <protection/>
    </xf>
    <xf numFmtId="14" fontId="60" fillId="0" borderId="15" xfId="58" applyNumberFormat="1" applyFont="1" applyBorder="1" applyAlignment="1">
      <alignment horizontal="center" vertical="center"/>
      <protection/>
    </xf>
    <xf numFmtId="0" fontId="60" fillId="0" borderId="15" xfId="58" applyFont="1" applyBorder="1" applyAlignment="1">
      <alignment horizontal="center" vertical="center"/>
      <protection/>
    </xf>
    <xf numFmtId="44" fontId="60" fillId="0" borderId="16" xfId="81" applyFont="1" applyBorder="1" applyAlignment="1">
      <alignment horizontal="center" vertical="center"/>
    </xf>
    <xf numFmtId="0" fontId="0" fillId="0" borderId="12" xfId="58" applyBorder="1" applyAlignment="1">
      <alignment horizontal="center" vertical="center"/>
      <protection/>
    </xf>
    <xf numFmtId="14" fontId="0" fillId="0" borderId="13" xfId="58" applyNumberFormat="1" applyBorder="1" applyAlignment="1">
      <alignment horizontal="center" vertical="center"/>
      <protection/>
    </xf>
    <xf numFmtId="0" fontId="0" fillId="0" borderId="13" xfId="58" applyBorder="1" applyAlignment="1">
      <alignment horizontal="center" vertical="center" wrapText="1"/>
      <protection/>
    </xf>
    <xf numFmtId="0" fontId="0" fillId="0" borderId="14" xfId="58" applyBorder="1" applyAlignment="1">
      <alignment horizontal="center" vertical="center"/>
      <protection/>
    </xf>
    <xf numFmtId="14" fontId="0" fillId="0" borderId="10" xfId="58" applyNumberFormat="1" applyBorder="1" applyAlignment="1">
      <alignment horizontal="center" vertical="center"/>
      <protection/>
    </xf>
    <xf numFmtId="0" fontId="0" fillId="0" borderId="10" xfId="58" applyBorder="1" applyAlignment="1">
      <alignment horizontal="center" vertical="center" wrapText="1"/>
      <protection/>
    </xf>
    <xf numFmtId="0" fontId="0" fillId="0" borderId="68" xfId="58" applyBorder="1" applyAlignment="1">
      <alignment horizontal="center" vertical="center"/>
      <protection/>
    </xf>
    <xf numFmtId="14" fontId="0" fillId="0" borderId="39" xfId="58" applyNumberFormat="1" applyBorder="1" applyAlignment="1">
      <alignment horizontal="center" vertical="center"/>
      <protection/>
    </xf>
    <xf numFmtId="0" fontId="0" fillId="0" borderId="39" xfId="58" applyBorder="1" applyAlignment="1">
      <alignment horizontal="center" vertical="center" wrapText="1"/>
      <protection/>
    </xf>
    <xf numFmtId="0" fontId="0" fillId="0" borderId="14" xfId="58" applyFill="1" applyBorder="1" applyAlignment="1">
      <alignment horizontal="center" vertical="center"/>
      <protection/>
    </xf>
    <xf numFmtId="0" fontId="0" fillId="0" borderId="0" xfId="58" applyFill="1">
      <alignment/>
      <protection/>
    </xf>
    <xf numFmtId="44" fontId="0" fillId="0" borderId="65" xfId="81" applyFont="1" applyBorder="1" applyAlignment="1">
      <alignment/>
    </xf>
    <xf numFmtId="44" fontId="0" fillId="0" borderId="31" xfId="81" applyFont="1" applyFill="1" applyBorder="1" applyAlignment="1">
      <alignment horizontal="center" vertical="center"/>
    </xf>
    <xf numFmtId="44" fontId="0" fillId="0" borderId="66" xfId="81" applyFont="1" applyFill="1" applyBorder="1" applyAlignment="1">
      <alignment horizontal="center" vertical="center"/>
    </xf>
    <xf numFmtId="44" fontId="0" fillId="0" borderId="58" xfId="8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1" fillId="33" borderId="36" xfId="0" applyFont="1" applyFill="1" applyBorder="1" applyAlignment="1">
      <alignment horizontal="left" vertical="center" wrapText="1"/>
    </xf>
    <xf numFmtId="0" fontId="11" fillId="33" borderId="33" xfId="0" applyFont="1" applyFill="1" applyBorder="1" applyAlignment="1">
      <alignment horizontal="left" vertical="center" wrapText="1"/>
    </xf>
    <xf numFmtId="0" fontId="11" fillId="33" borderId="43" xfId="0" applyFont="1" applyFill="1" applyBorder="1" applyAlignment="1">
      <alignment horizontal="left" vertical="center" wrapText="1"/>
    </xf>
    <xf numFmtId="44" fontId="11" fillId="33" borderId="36" xfId="72" applyFont="1" applyFill="1" applyBorder="1" applyAlignment="1">
      <alignment horizontal="left" vertical="center" wrapText="1"/>
    </xf>
    <xf numFmtId="44" fontId="11" fillId="33" borderId="33" xfId="72" applyFont="1" applyFill="1" applyBorder="1" applyAlignment="1">
      <alignment horizontal="left" vertical="center" wrapText="1"/>
    </xf>
    <xf numFmtId="44" fontId="11" fillId="33" borderId="43" xfId="72" applyFont="1" applyFill="1" applyBorder="1" applyAlignment="1">
      <alignment horizontal="left" vertical="center" wrapText="1"/>
    </xf>
    <xf numFmtId="0" fontId="4" fillId="0" borderId="46" xfId="59" applyFont="1" applyFill="1" applyBorder="1" applyAlignment="1">
      <alignment horizontal="center" vertical="center" wrapText="1"/>
      <protection/>
    </xf>
    <xf numFmtId="0" fontId="4" fillId="0" borderId="24" xfId="59" applyFont="1" applyFill="1" applyBorder="1" applyAlignment="1">
      <alignment horizontal="center" vertical="center" wrapText="1"/>
      <protection/>
    </xf>
    <xf numFmtId="0" fontId="4" fillId="0" borderId="71" xfId="59" applyFont="1" applyFill="1" applyBorder="1" applyAlignment="1">
      <alignment horizontal="center" vertical="center" wrapText="1"/>
      <protection/>
    </xf>
    <xf numFmtId="0" fontId="4" fillId="0" borderId="77" xfId="59" applyFont="1" applyFill="1" applyBorder="1" applyAlignment="1">
      <alignment horizontal="center" vertical="center" wrapText="1"/>
      <protection/>
    </xf>
    <xf numFmtId="0" fontId="11" fillId="33" borderId="72" xfId="0" applyFont="1" applyFill="1" applyBorder="1" applyAlignment="1">
      <alignment horizontal="left" vertical="center" wrapText="1"/>
    </xf>
    <xf numFmtId="44" fontId="11" fillId="0" borderId="78" xfId="72" applyFont="1" applyFill="1" applyBorder="1" applyAlignment="1">
      <alignment horizontal="center" vertical="center" wrapText="1"/>
    </xf>
    <xf numFmtId="44" fontId="11" fillId="0" borderId="67" xfId="72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78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center" wrapText="1"/>
    </xf>
    <xf numFmtId="0" fontId="11" fillId="0" borderId="78" xfId="0" applyNumberFormat="1" applyFont="1" applyFill="1" applyBorder="1" applyAlignment="1">
      <alignment horizontal="center" vertical="center" wrapText="1"/>
    </xf>
    <xf numFmtId="0" fontId="11" fillId="0" borderId="67" xfId="0" applyNumberFormat="1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left" vertical="center" wrapText="1"/>
    </xf>
    <xf numFmtId="0" fontId="11" fillId="34" borderId="78" xfId="0" applyFont="1" applyFill="1" applyBorder="1" applyAlignment="1">
      <alignment horizontal="center" vertical="center" wrapText="1"/>
    </xf>
    <xf numFmtId="0" fontId="11" fillId="34" borderId="67" xfId="0" applyFont="1" applyFill="1" applyBorder="1" applyAlignment="1">
      <alignment horizontal="center" vertical="center" wrapText="1"/>
    </xf>
    <xf numFmtId="0" fontId="13" fillId="0" borderId="78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11" fillId="34" borderId="36" xfId="0" applyFont="1" applyFill="1" applyBorder="1" applyAlignment="1">
      <alignment horizontal="center" vertical="center" wrapText="1"/>
    </xf>
    <xf numFmtId="0" fontId="11" fillId="34" borderId="33" xfId="0" applyFont="1" applyFill="1" applyBorder="1" applyAlignment="1">
      <alignment horizontal="center" vertical="center" wrapText="1"/>
    </xf>
    <xf numFmtId="0" fontId="11" fillId="34" borderId="72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4" fontId="11" fillId="33" borderId="34" xfId="72" applyFont="1" applyFill="1" applyBorder="1" applyAlignment="1">
      <alignment horizontal="left" vertical="center" wrapText="1"/>
    </xf>
    <xf numFmtId="44" fontId="11" fillId="33" borderId="15" xfId="72" applyFont="1" applyFill="1" applyBorder="1" applyAlignment="1">
      <alignment horizontal="left" vertical="center" wrapText="1"/>
    </xf>
    <xf numFmtId="0" fontId="11" fillId="36" borderId="34" xfId="0" applyFont="1" applyFill="1" applyBorder="1" applyAlignment="1">
      <alignment horizontal="center" wrapText="1"/>
    </xf>
    <xf numFmtId="0" fontId="11" fillId="36" borderId="16" xfId="0" applyFont="1" applyFill="1" applyBorder="1" applyAlignment="1">
      <alignment horizontal="center" wrapText="1"/>
    </xf>
    <xf numFmtId="0" fontId="11" fillId="36" borderId="65" xfId="0" applyFont="1" applyFill="1" applyBorder="1" applyAlignment="1">
      <alignment horizontal="left" vertical="center" wrapText="1"/>
    </xf>
    <xf numFmtId="0" fontId="11" fillId="36" borderId="17" xfId="0" applyFont="1" applyFill="1" applyBorder="1" applyAlignment="1">
      <alignment horizontal="left" vertical="center" wrapText="1"/>
    </xf>
    <xf numFmtId="0" fontId="11" fillId="36" borderId="18" xfId="0" applyFont="1" applyFill="1" applyBorder="1" applyAlignment="1">
      <alignment horizontal="left" vertical="center" wrapText="1"/>
    </xf>
    <xf numFmtId="0" fontId="11" fillId="36" borderId="34" xfId="0" applyFont="1" applyFill="1" applyBorder="1" applyAlignment="1">
      <alignment horizontal="left" vertical="center" wrapText="1"/>
    </xf>
    <xf numFmtId="0" fontId="11" fillId="36" borderId="15" xfId="0" applyFont="1" applyFill="1" applyBorder="1" applyAlignment="1">
      <alignment horizontal="left" vertical="center" wrapText="1"/>
    </xf>
    <xf numFmtId="0" fontId="11" fillId="36" borderId="16" xfId="0" applyFont="1" applyFill="1" applyBorder="1" applyAlignment="1">
      <alignment horizontal="left" vertical="center" wrapText="1"/>
    </xf>
    <xf numFmtId="0" fontId="13" fillId="36" borderId="36" xfId="0" applyFont="1" applyFill="1" applyBorder="1" applyAlignment="1">
      <alignment horizontal="center" vertical="center" wrapText="1"/>
    </xf>
    <xf numFmtId="0" fontId="13" fillId="36" borderId="33" xfId="0" applyFont="1" applyFill="1" applyBorder="1" applyAlignment="1">
      <alignment horizontal="center" vertical="center" wrapText="1"/>
    </xf>
    <xf numFmtId="0" fontId="13" fillId="36" borderId="72" xfId="0" applyFont="1" applyFill="1" applyBorder="1" applyAlignment="1">
      <alignment horizontal="center" vertical="center" wrapText="1"/>
    </xf>
    <xf numFmtId="0" fontId="11" fillId="0" borderId="79" xfId="0" applyFont="1" applyFill="1" applyBorder="1" applyAlignment="1">
      <alignment horizontal="center" vertical="center" wrapText="1"/>
    </xf>
    <xf numFmtId="0" fontId="11" fillId="0" borderId="80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center" vertical="center" wrapText="1"/>
    </xf>
    <xf numFmtId="0" fontId="13" fillId="36" borderId="34" xfId="0" applyFont="1" applyFill="1" applyBorder="1" applyAlignment="1">
      <alignment horizontal="center" vertical="center" wrapText="1"/>
    </xf>
    <xf numFmtId="0" fontId="13" fillId="36" borderId="15" xfId="0" applyFont="1" applyFill="1" applyBorder="1" applyAlignment="1">
      <alignment horizontal="center" vertical="center" wrapText="1"/>
    </xf>
    <xf numFmtId="0" fontId="13" fillId="36" borderId="1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1" fillId="36" borderId="57" xfId="0" applyFont="1" applyFill="1" applyBorder="1" applyAlignment="1">
      <alignment horizontal="left" vertical="center" wrapText="1"/>
    </xf>
    <xf numFmtId="0" fontId="11" fillId="36" borderId="82" xfId="0" applyFont="1" applyFill="1" applyBorder="1" applyAlignment="1">
      <alignment horizontal="left" vertical="center" wrapText="1"/>
    </xf>
    <xf numFmtId="0" fontId="11" fillId="36" borderId="83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0" fontId="1" fillId="36" borderId="85" xfId="0" applyFont="1" applyFill="1" applyBorder="1" applyAlignment="1">
      <alignment horizontal="center" vertical="center"/>
    </xf>
    <xf numFmtId="0" fontId="1" fillId="36" borderId="57" xfId="0" applyFont="1" applyFill="1" applyBorder="1" applyAlignment="1">
      <alignment horizontal="center" vertical="center"/>
    </xf>
    <xf numFmtId="0" fontId="1" fillId="36" borderId="78" xfId="0" applyFont="1" applyFill="1" applyBorder="1" applyAlignment="1">
      <alignment horizontal="center" vertical="center"/>
    </xf>
    <xf numFmtId="0" fontId="1" fillId="36" borderId="67" xfId="0" applyFont="1" applyFill="1" applyBorder="1" applyAlignment="1">
      <alignment horizontal="center" vertical="center"/>
    </xf>
    <xf numFmtId="44" fontId="1" fillId="36" borderId="36" xfId="72" applyFont="1" applyFill="1" applyBorder="1" applyAlignment="1">
      <alignment horizontal="center" vertical="center" wrapText="1"/>
    </xf>
    <xf numFmtId="44" fontId="1" fillId="36" borderId="72" xfId="72" applyFont="1" applyFill="1" applyBorder="1" applyAlignment="1">
      <alignment horizontal="center" vertical="center" wrapText="1"/>
    </xf>
    <xf numFmtId="44" fontId="1" fillId="36" borderId="78" xfId="72" applyFont="1" applyFill="1" applyBorder="1" applyAlignment="1">
      <alignment horizontal="center" vertical="center" wrapText="1"/>
    </xf>
    <xf numFmtId="44" fontId="1" fillId="36" borderId="67" xfId="72" applyFont="1" applyFill="1" applyBorder="1" applyAlignment="1">
      <alignment horizontal="center" vertical="center" wrapText="1"/>
    </xf>
    <xf numFmtId="0" fontId="11" fillId="33" borderId="85" xfId="0" applyFont="1" applyFill="1" applyBorder="1" applyAlignment="1">
      <alignment horizontal="left" vertical="center" wrapText="1"/>
    </xf>
    <xf numFmtId="0" fontId="11" fillId="33" borderId="61" xfId="0" applyFont="1" applyFill="1" applyBorder="1" applyAlignment="1">
      <alignment horizontal="left" vertical="center" wrapText="1"/>
    </xf>
    <xf numFmtId="0" fontId="11" fillId="0" borderId="36" xfId="56" applyNumberFormat="1" applyFont="1" applyFill="1" applyBorder="1" applyAlignment="1">
      <alignment horizontal="center"/>
      <protection/>
    </xf>
    <xf numFmtId="0" fontId="11" fillId="0" borderId="33" xfId="56" applyNumberFormat="1" applyFont="1" applyFill="1" applyBorder="1" applyAlignment="1">
      <alignment horizontal="center"/>
      <protection/>
    </xf>
    <xf numFmtId="0" fontId="11" fillId="0" borderId="57" xfId="56" applyNumberFormat="1" applyFont="1" applyFill="1" applyBorder="1" applyAlignment="1">
      <alignment horizontal="center"/>
      <protection/>
    </xf>
    <xf numFmtId="0" fontId="11" fillId="0" borderId="82" xfId="56" applyNumberFormat="1" applyFont="1" applyFill="1" applyBorder="1" applyAlignment="1">
      <alignment horizontal="center"/>
      <protection/>
    </xf>
    <xf numFmtId="0" fontId="1" fillId="36" borderId="36" xfId="0" applyFont="1" applyFill="1" applyBorder="1" applyAlignment="1">
      <alignment horizontal="center"/>
    </xf>
    <xf numFmtId="0" fontId="1" fillId="36" borderId="33" xfId="0" applyFont="1" applyFill="1" applyBorder="1" applyAlignment="1">
      <alignment horizontal="center"/>
    </xf>
    <xf numFmtId="0" fontId="1" fillId="36" borderId="72" xfId="0" applyFont="1" applyFill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" fillId="36" borderId="36" xfId="0" applyFont="1" applyFill="1" applyBorder="1" applyAlignment="1">
      <alignment horizontal="left" vertical="center"/>
    </xf>
    <xf numFmtId="0" fontId="1" fillId="36" borderId="33" xfId="0" applyFont="1" applyFill="1" applyBorder="1" applyAlignment="1">
      <alignment horizontal="left" vertical="center"/>
    </xf>
    <xf numFmtId="0" fontId="1" fillId="36" borderId="72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36" borderId="65" xfId="0" applyFont="1" applyFill="1" applyBorder="1" applyAlignment="1">
      <alignment horizontal="left" vertical="center" wrapText="1"/>
    </xf>
    <xf numFmtId="0" fontId="1" fillId="36" borderId="17" xfId="0" applyFont="1" applyFill="1" applyBorder="1" applyAlignment="1">
      <alignment horizontal="left" vertical="center" wrapText="1"/>
    </xf>
    <xf numFmtId="0" fontId="1" fillId="36" borderId="34" xfId="0" applyFont="1" applyFill="1" applyBorder="1" applyAlignment="1">
      <alignment horizontal="left" vertical="center" wrapText="1"/>
    </xf>
    <xf numFmtId="0" fontId="1" fillId="36" borderId="15" xfId="0" applyFont="1" applyFill="1" applyBorder="1" applyAlignment="1">
      <alignment horizontal="left" vertical="center" wrapText="1"/>
    </xf>
    <xf numFmtId="44" fontId="11" fillId="0" borderId="86" xfId="74" applyFont="1" applyFill="1" applyBorder="1" applyAlignment="1">
      <alignment horizontal="center" vertical="center" wrapText="1"/>
    </xf>
    <xf numFmtId="44" fontId="11" fillId="0" borderId="87" xfId="74" applyFont="1" applyFill="1" applyBorder="1" applyAlignment="1">
      <alignment horizontal="center" vertical="center" wrapText="1"/>
    </xf>
    <xf numFmtId="44" fontId="11" fillId="0" borderId="88" xfId="74" applyFont="1" applyFill="1" applyBorder="1" applyAlignment="1">
      <alignment horizontal="center" vertical="center" wrapText="1"/>
    </xf>
    <xf numFmtId="49" fontId="1" fillId="0" borderId="86" xfId="0" applyNumberFormat="1" applyFont="1" applyBorder="1" applyAlignment="1">
      <alignment horizontal="center" vertical="center" wrapText="1"/>
    </xf>
    <xf numFmtId="49" fontId="1" fillId="0" borderId="87" xfId="0" applyNumberFormat="1" applyFont="1" applyBorder="1" applyAlignment="1">
      <alignment horizontal="center" vertical="center" wrapText="1"/>
    </xf>
    <xf numFmtId="49" fontId="1" fillId="0" borderId="88" xfId="0" applyNumberFormat="1" applyFont="1" applyBorder="1" applyAlignment="1">
      <alignment horizontal="center" vertical="center" wrapText="1"/>
    </xf>
    <xf numFmtId="0" fontId="1" fillId="0" borderId="0" xfId="58" applyFont="1" applyAlignment="1">
      <alignment horizontal="left"/>
      <protection/>
    </xf>
  </cellXfs>
  <cellStyles count="8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Hyperlink" xfId="46"/>
    <cellStyle name="Hiperłącze 2" xfId="47"/>
    <cellStyle name="Hiperłącze 2 2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Normalny 2 2" xfId="57"/>
    <cellStyle name="Normalny 2 3" xfId="58"/>
    <cellStyle name="Normalny 3" xfId="59"/>
    <cellStyle name="Normalny 3 2" xfId="60"/>
    <cellStyle name="Normalny 4" xfId="61"/>
    <cellStyle name="Normalny 5" xfId="62"/>
    <cellStyle name="Normalny_pozostałe dane" xfId="63"/>
    <cellStyle name="Obliczenia" xfId="64"/>
    <cellStyle name="Followed Hyperlink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2 2" xfId="75"/>
    <cellStyle name="Walutowy 2 2 2" xfId="76"/>
    <cellStyle name="Walutowy 2 3" xfId="77"/>
    <cellStyle name="Walutowy 2 4" xfId="78"/>
    <cellStyle name="Walutowy 2 5" xfId="79"/>
    <cellStyle name="Walutowy 2 6" xfId="80"/>
    <cellStyle name="Walutowy 3" xfId="81"/>
    <cellStyle name="Walutowy 3 2" xfId="82"/>
    <cellStyle name="Walutowy 3 3" xfId="83"/>
    <cellStyle name="Walutowy 3 4" xfId="84"/>
    <cellStyle name="Walutowy 4" xfId="85"/>
    <cellStyle name="Walutowy 4 2" xfId="86"/>
    <cellStyle name="Walutowy 4 3" xfId="87"/>
    <cellStyle name="Walutowy 4 4" xfId="88"/>
    <cellStyle name="Walutowy 4 5" xfId="89"/>
    <cellStyle name="Walutowy 4 6" xfId="90"/>
    <cellStyle name="Walutowy 5" xfId="91"/>
    <cellStyle name="Walutowy 6" xfId="92"/>
    <cellStyle name="Walutowy 7" xfId="93"/>
    <cellStyle name="Walutowy 8" xfId="94"/>
    <cellStyle name="Zły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5</xdr:row>
      <xdr:rowOff>0</xdr:rowOff>
    </xdr:from>
    <xdr:ext cx="0" cy="14544675"/>
    <xdr:sp>
      <xdr:nvSpPr>
        <xdr:cNvPr id="1" name="AutoShape 1803"/>
        <xdr:cNvSpPr>
          <a:spLocks/>
        </xdr:cNvSpPr>
      </xdr:nvSpPr>
      <xdr:spPr>
        <a:xfrm>
          <a:off x="12706350" y="2085975"/>
          <a:ext cx="0" cy="14544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="80" zoomScaleNormal="80" zoomScaleSheetLayoutView="80" zoomScalePageLayoutView="0" workbookViewId="0" topLeftCell="A1">
      <selection activeCell="B12" sqref="B12"/>
    </sheetView>
  </sheetViews>
  <sheetFormatPr defaultColWidth="9.140625" defaultRowHeight="12.75"/>
  <cols>
    <col min="1" max="1" width="5.421875" style="16" customWidth="1"/>
    <col min="2" max="2" width="43.8515625" style="0" customWidth="1"/>
    <col min="3" max="3" width="19.28125" style="0" customWidth="1"/>
    <col min="4" max="4" width="14.57421875" style="0" customWidth="1"/>
    <col min="5" max="5" width="12.7109375" style="10" customWidth="1"/>
    <col min="6" max="6" width="10.421875" style="10" customWidth="1"/>
    <col min="7" max="7" width="20.7109375" style="185" customWidth="1"/>
  </cols>
  <sheetData>
    <row r="1" ht="12.75">
      <c r="A1" s="199" t="s">
        <v>49</v>
      </c>
    </row>
    <row r="2" ht="13.5" thickBot="1"/>
    <row r="3" spans="1:7" s="5" customFormat="1" ht="39" thickBot="1">
      <c r="A3" s="60" t="s">
        <v>3</v>
      </c>
      <c r="B3" s="60" t="s">
        <v>4</v>
      </c>
      <c r="C3" s="60" t="s">
        <v>87</v>
      </c>
      <c r="D3" s="60" t="s">
        <v>5</v>
      </c>
      <c r="E3" s="60" t="s">
        <v>6</v>
      </c>
      <c r="F3" s="60" t="s">
        <v>1</v>
      </c>
      <c r="G3" s="159" t="s">
        <v>26</v>
      </c>
    </row>
    <row r="4" spans="1:7" s="5" customFormat="1" ht="51">
      <c r="A4" s="400">
        <v>1</v>
      </c>
      <c r="B4" s="401" t="s">
        <v>51</v>
      </c>
      <c r="C4" s="402" t="s">
        <v>52</v>
      </c>
      <c r="D4" s="402" t="s">
        <v>143</v>
      </c>
      <c r="E4" s="403" t="s">
        <v>53</v>
      </c>
      <c r="F4" s="404" t="s">
        <v>54</v>
      </c>
      <c r="G4" s="405" t="s">
        <v>144</v>
      </c>
    </row>
    <row r="5" spans="1:7" s="3" customFormat="1" ht="36.75" customHeight="1">
      <c r="A5" s="15">
        <v>2</v>
      </c>
      <c r="B5" s="295" t="s">
        <v>55</v>
      </c>
      <c r="C5" s="2" t="s">
        <v>56</v>
      </c>
      <c r="D5" s="160" t="s">
        <v>143</v>
      </c>
      <c r="E5" s="162" t="s">
        <v>57</v>
      </c>
      <c r="F5" s="160" t="s">
        <v>58</v>
      </c>
      <c r="G5" s="406" t="s">
        <v>59</v>
      </c>
    </row>
    <row r="6" spans="1:12" s="3" customFormat="1" ht="36.75" customHeight="1">
      <c r="A6" s="15">
        <v>3</v>
      </c>
      <c r="B6" s="295" t="s">
        <v>60</v>
      </c>
      <c r="C6" s="2" t="s">
        <v>61</v>
      </c>
      <c r="D6" s="2" t="s">
        <v>62</v>
      </c>
      <c r="E6" s="285">
        <v>302617913</v>
      </c>
      <c r="F6" s="161" t="s">
        <v>157</v>
      </c>
      <c r="G6" s="407" t="s">
        <v>145</v>
      </c>
      <c r="I6" s="528"/>
      <c r="J6" s="528"/>
      <c r="K6" s="528"/>
      <c r="L6" s="528"/>
    </row>
    <row r="7" spans="1:12" s="3" customFormat="1" ht="36.75" customHeight="1">
      <c r="A7" s="15">
        <v>4</v>
      </c>
      <c r="B7" s="295" t="s">
        <v>63</v>
      </c>
      <c r="C7" s="2" t="s">
        <v>996</v>
      </c>
      <c r="D7" s="160" t="s">
        <v>143</v>
      </c>
      <c r="E7" s="162" t="s">
        <v>997</v>
      </c>
      <c r="F7" s="162" t="s">
        <v>64</v>
      </c>
      <c r="G7" s="408" t="s">
        <v>146</v>
      </c>
      <c r="I7" s="529"/>
      <c r="J7" s="529"/>
      <c r="K7" s="529"/>
      <c r="L7" s="529"/>
    </row>
    <row r="8" spans="1:12" s="3" customFormat="1" ht="36.75" customHeight="1">
      <c r="A8" s="15">
        <v>5</v>
      </c>
      <c r="B8" s="295" t="s">
        <v>147</v>
      </c>
      <c r="C8" s="2" t="s">
        <v>987</v>
      </c>
      <c r="D8" s="160" t="s">
        <v>143</v>
      </c>
      <c r="E8" s="286">
        <v>384263325</v>
      </c>
      <c r="F8" s="162" t="s">
        <v>64</v>
      </c>
      <c r="G8" s="408" t="s">
        <v>146</v>
      </c>
      <c r="I8" s="529"/>
      <c r="J8" s="529"/>
      <c r="K8" s="529"/>
      <c r="L8" s="529"/>
    </row>
    <row r="9" spans="1:12" s="6" customFormat="1" ht="36.75" customHeight="1">
      <c r="A9" s="15">
        <v>6</v>
      </c>
      <c r="B9" s="295" t="s">
        <v>971</v>
      </c>
      <c r="C9" s="2" t="s">
        <v>65</v>
      </c>
      <c r="D9" s="160" t="s">
        <v>143</v>
      </c>
      <c r="E9" s="286">
        <v>384297241</v>
      </c>
      <c r="F9" s="162" t="s">
        <v>66</v>
      </c>
      <c r="G9" s="408" t="s">
        <v>67</v>
      </c>
      <c r="I9" s="529"/>
      <c r="J9" s="529"/>
      <c r="K9" s="529"/>
      <c r="L9" s="529"/>
    </row>
    <row r="10" spans="1:12" s="6" customFormat="1" ht="36.75" customHeight="1">
      <c r="A10" s="15">
        <v>7</v>
      </c>
      <c r="B10" s="295" t="s">
        <v>197</v>
      </c>
      <c r="C10" s="2" t="s">
        <v>68</v>
      </c>
      <c r="D10" s="160" t="s">
        <v>143</v>
      </c>
      <c r="E10" s="286">
        <v>384297241</v>
      </c>
      <c r="F10" s="162" t="s">
        <v>66</v>
      </c>
      <c r="G10" s="408" t="s">
        <v>67</v>
      </c>
      <c r="I10" s="529"/>
      <c r="J10" s="529"/>
      <c r="K10" s="529"/>
      <c r="L10" s="529"/>
    </row>
    <row r="11" spans="1:7" s="6" customFormat="1" ht="36.75" customHeight="1">
      <c r="A11" s="15">
        <v>8</v>
      </c>
      <c r="B11" s="295" t="s">
        <v>1173</v>
      </c>
      <c r="C11" s="2" t="s">
        <v>1005</v>
      </c>
      <c r="D11" s="160" t="s">
        <v>143</v>
      </c>
      <c r="E11" s="286">
        <v>384263265</v>
      </c>
      <c r="F11" s="162" t="s">
        <v>66</v>
      </c>
      <c r="G11" s="408" t="s">
        <v>67</v>
      </c>
    </row>
    <row r="12" spans="1:7" s="6" customFormat="1" ht="51">
      <c r="A12" s="15">
        <v>9</v>
      </c>
      <c r="B12" s="295" t="s">
        <v>69</v>
      </c>
      <c r="C12" s="2" t="s">
        <v>70</v>
      </c>
      <c r="D12" s="160" t="s">
        <v>143</v>
      </c>
      <c r="E12" s="286" t="s">
        <v>71</v>
      </c>
      <c r="F12" s="2" t="s">
        <v>72</v>
      </c>
      <c r="G12" s="406" t="s">
        <v>73</v>
      </c>
    </row>
    <row r="13" spans="1:12" s="6" customFormat="1" ht="38.25">
      <c r="A13" s="15">
        <v>10</v>
      </c>
      <c r="B13" s="295" t="s">
        <v>77</v>
      </c>
      <c r="C13" s="2" t="s">
        <v>74</v>
      </c>
      <c r="D13" s="160" t="s">
        <v>143</v>
      </c>
      <c r="E13" s="298" t="s">
        <v>192</v>
      </c>
      <c r="F13" s="162" t="s">
        <v>75</v>
      </c>
      <c r="G13" s="408" t="s">
        <v>76</v>
      </c>
      <c r="I13" s="530"/>
      <c r="J13" s="530"/>
      <c r="K13" s="530"/>
      <c r="L13" s="530"/>
    </row>
    <row r="14" spans="1:7" s="5" customFormat="1" ht="38.25">
      <c r="A14" s="15">
        <v>11</v>
      </c>
      <c r="B14" s="295" t="s">
        <v>148</v>
      </c>
      <c r="C14" s="2" t="s">
        <v>78</v>
      </c>
      <c r="D14" s="160" t="s">
        <v>143</v>
      </c>
      <c r="E14" s="298" t="s">
        <v>192</v>
      </c>
      <c r="F14" s="162" t="s">
        <v>75</v>
      </c>
      <c r="G14" s="408" t="s">
        <v>76</v>
      </c>
    </row>
    <row r="15" spans="1:7" s="5" customFormat="1" ht="32.25" customHeight="1">
      <c r="A15" s="15">
        <v>12</v>
      </c>
      <c r="B15" s="295" t="s">
        <v>79</v>
      </c>
      <c r="C15" s="2" t="s">
        <v>80</v>
      </c>
      <c r="D15" s="164" t="s">
        <v>143</v>
      </c>
      <c r="E15" s="163" t="s">
        <v>81</v>
      </c>
      <c r="F15" s="162" t="s">
        <v>64</v>
      </c>
      <c r="G15" s="408" t="s">
        <v>146</v>
      </c>
    </row>
    <row r="16" spans="1:7" s="5" customFormat="1" ht="36" customHeight="1">
      <c r="A16" s="17">
        <v>13</v>
      </c>
      <c r="B16" s="295" t="s">
        <v>149</v>
      </c>
      <c r="C16" s="2" t="s">
        <v>82</v>
      </c>
      <c r="D16" s="164" t="s">
        <v>143</v>
      </c>
      <c r="E16" s="163" t="s">
        <v>81</v>
      </c>
      <c r="F16" s="162" t="s">
        <v>64</v>
      </c>
      <c r="G16" s="408" t="s">
        <v>146</v>
      </c>
    </row>
    <row r="17" spans="1:7" s="5" customFormat="1" ht="66.75" customHeight="1" thickBot="1">
      <c r="A17" s="409">
        <v>14</v>
      </c>
      <c r="B17" s="296" t="s">
        <v>83</v>
      </c>
      <c r="C17" s="165" t="s">
        <v>84</v>
      </c>
      <c r="D17" s="410" t="s">
        <v>143</v>
      </c>
      <c r="E17" s="411">
        <v>632003070</v>
      </c>
      <c r="F17" s="166" t="s">
        <v>85</v>
      </c>
      <c r="G17" s="412" t="s">
        <v>86</v>
      </c>
    </row>
  </sheetData>
  <sheetProtection/>
  <mergeCells count="3">
    <mergeCell ref="I6:L6"/>
    <mergeCell ref="I7:L10"/>
    <mergeCell ref="I13:L1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1"/>
  <ignoredErrors>
    <ignoredError sqref="E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156"/>
  <sheetViews>
    <sheetView view="pageBreakPreview" zoomScale="80" zoomScaleNormal="80" zoomScaleSheetLayoutView="80" workbookViewId="0" topLeftCell="A1">
      <selection activeCell="I158" sqref="I158"/>
    </sheetView>
  </sheetViews>
  <sheetFormatPr defaultColWidth="9.140625" defaultRowHeight="12.75"/>
  <cols>
    <col min="1" max="1" width="4.28125" style="73" customWidth="1"/>
    <col min="2" max="2" width="28.7109375" style="5" customWidth="1"/>
    <col min="3" max="3" width="14.140625" style="85" customWidth="1"/>
    <col min="4" max="4" width="16.421875" style="90" customWidth="1"/>
    <col min="5" max="5" width="16.421875" style="89" customWidth="1"/>
    <col min="6" max="6" width="11.00390625" style="341" customWidth="1"/>
    <col min="7" max="7" width="22.57421875" style="373" customWidth="1"/>
    <col min="8" max="8" width="18.421875" style="167" customWidth="1"/>
    <col min="9" max="9" width="58.57421875" style="221" customWidth="1"/>
    <col min="10" max="10" width="20.00390625" style="73" customWidth="1"/>
    <col min="11" max="11" width="3.8515625" style="73" customWidth="1"/>
    <col min="12" max="12" width="20.8515625" style="5" customWidth="1"/>
    <col min="13" max="14" width="15.140625" style="5" customWidth="1"/>
    <col min="15" max="16" width="11.00390625" style="5" customWidth="1"/>
    <col min="17" max="17" width="17.140625" style="0" customWidth="1"/>
    <col min="18" max="19" width="11.00390625" style="0" customWidth="1"/>
    <col min="20" max="20" width="13.00390625" style="0" customWidth="1"/>
    <col min="21" max="21" width="11.28125" style="16" customWidth="1"/>
    <col min="22" max="24" width="11.28125" style="0" customWidth="1"/>
  </cols>
  <sheetData>
    <row r="1" spans="1:6" ht="12.75">
      <c r="A1" s="199" t="s">
        <v>50</v>
      </c>
      <c r="F1" s="336"/>
    </row>
    <row r="2" spans="1:6" ht="13.5" thickBot="1">
      <c r="A2" s="199"/>
      <c r="F2" s="336"/>
    </row>
    <row r="3" spans="1:24" s="18" customFormat="1" ht="62.25" customHeight="1" thickBot="1">
      <c r="A3" s="546" t="s">
        <v>27</v>
      </c>
      <c r="B3" s="546" t="s">
        <v>28</v>
      </c>
      <c r="C3" s="546" t="s">
        <v>29</v>
      </c>
      <c r="D3" s="546" t="s">
        <v>30</v>
      </c>
      <c r="E3" s="546" t="s">
        <v>31</v>
      </c>
      <c r="F3" s="548" t="s">
        <v>32</v>
      </c>
      <c r="G3" s="542" t="s">
        <v>133</v>
      </c>
      <c r="H3" s="542" t="s">
        <v>134</v>
      </c>
      <c r="I3" s="554" t="s">
        <v>135</v>
      </c>
      <c r="J3" s="546" t="s">
        <v>7</v>
      </c>
      <c r="K3" s="546" t="s">
        <v>3</v>
      </c>
      <c r="L3" s="556" t="s">
        <v>33</v>
      </c>
      <c r="M3" s="557"/>
      <c r="N3" s="558"/>
      <c r="O3" s="559" t="s">
        <v>47</v>
      </c>
      <c r="P3" s="560"/>
      <c r="Q3" s="560"/>
      <c r="R3" s="560"/>
      <c r="S3" s="560"/>
      <c r="T3" s="561"/>
      <c r="U3" s="552" t="s">
        <v>34</v>
      </c>
      <c r="V3" s="552" t="s">
        <v>35</v>
      </c>
      <c r="W3" s="552" t="s">
        <v>36</v>
      </c>
      <c r="X3" s="552" t="s">
        <v>37</v>
      </c>
    </row>
    <row r="4" spans="1:24" s="18" customFormat="1" ht="62.25" customHeight="1" thickBot="1">
      <c r="A4" s="547"/>
      <c r="B4" s="547"/>
      <c r="C4" s="547"/>
      <c r="D4" s="547"/>
      <c r="E4" s="547"/>
      <c r="F4" s="549"/>
      <c r="G4" s="543"/>
      <c r="H4" s="543"/>
      <c r="I4" s="555"/>
      <c r="J4" s="547"/>
      <c r="K4" s="547"/>
      <c r="L4" s="39" t="s">
        <v>38</v>
      </c>
      <c r="M4" s="39" t="s">
        <v>39</v>
      </c>
      <c r="N4" s="39" t="s">
        <v>40</v>
      </c>
      <c r="O4" s="40" t="s">
        <v>41</v>
      </c>
      <c r="P4" s="40" t="s">
        <v>42</v>
      </c>
      <c r="Q4" s="40" t="s">
        <v>43</v>
      </c>
      <c r="R4" s="40" t="s">
        <v>44</v>
      </c>
      <c r="S4" s="40" t="s">
        <v>45</v>
      </c>
      <c r="T4" s="40" t="s">
        <v>46</v>
      </c>
      <c r="U4" s="553"/>
      <c r="V4" s="553"/>
      <c r="W4" s="553"/>
      <c r="X4" s="553"/>
    </row>
    <row r="5" spans="1:24" s="18" customFormat="1" ht="13.5" customHeight="1" thickBot="1">
      <c r="A5" s="550" t="s">
        <v>89</v>
      </c>
      <c r="B5" s="551"/>
      <c r="C5" s="551"/>
      <c r="D5" s="551"/>
      <c r="E5" s="551"/>
      <c r="F5" s="337"/>
      <c r="G5" s="374"/>
      <c r="H5" s="200"/>
      <c r="I5" s="222"/>
      <c r="J5" s="51"/>
      <c r="K5" s="531" t="s">
        <v>89</v>
      </c>
      <c r="L5" s="532"/>
      <c r="M5" s="532"/>
      <c r="N5" s="532"/>
      <c r="O5" s="533"/>
      <c r="P5" s="36"/>
      <c r="Q5" s="36"/>
      <c r="R5" s="36"/>
      <c r="S5" s="36"/>
      <c r="T5" s="36"/>
      <c r="U5" s="74"/>
      <c r="V5" s="36"/>
      <c r="W5" s="36"/>
      <c r="X5" s="38"/>
    </row>
    <row r="6" spans="1:24" s="318" customFormat="1" ht="48">
      <c r="A6" s="98" t="s">
        <v>101</v>
      </c>
      <c r="B6" s="303" t="s">
        <v>232</v>
      </c>
      <c r="C6" s="243" t="s">
        <v>233</v>
      </c>
      <c r="D6" s="310" t="s">
        <v>234</v>
      </c>
      <c r="E6" s="310"/>
      <c r="F6" s="325" t="s">
        <v>235</v>
      </c>
      <c r="G6" s="375"/>
      <c r="H6" s="343">
        <v>1939000</v>
      </c>
      <c r="I6" s="323" t="s">
        <v>236</v>
      </c>
      <c r="J6" s="308" t="s">
        <v>237</v>
      </c>
      <c r="K6" s="86" t="s">
        <v>101</v>
      </c>
      <c r="L6" s="309" t="s">
        <v>395</v>
      </c>
      <c r="M6" s="310" t="s">
        <v>396</v>
      </c>
      <c r="N6" s="310" t="s">
        <v>397</v>
      </c>
      <c r="O6" s="310" t="s">
        <v>398</v>
      </c>
      <c r="P6" s="310" t="s">
        <v>398</v>
      </c>
      <c r="Q6" s="310" t="s">
        <v>398</v>
      </c>
      <c r="R6" s="310" t="s">
        <v>399</v>
      </c>
      <c r="S6" s="310" t="s">
        <v>400</v>
      </c>
      <c r="T6" s="310" t="s">
        <v>398</v>
      </c>
      <c r="U6" s="309">
        <v>498</v>
      </c>
      <c r="V6" s="309">
        <v>2</v>
      </c>
      <c r="W6" s="309" t="s">
        <v>401</v>
      </c>
      <c r="X6" s="309" t="s">
        <v>366</v>
      </c>
    </row>
    <row r="7" spans="1:24" s="318" customFormat="1" ht="27.75" customHeight="1">
      <c r="A7" s="98" t="s">
        <v>102</v>
      </c>
      <c r="B7" s="302" t="s">
        <v>238</v>
      </c>
      <c r="C7" s="20"/>
      <c r="D7" s="54"/>
      <c r="E7" s="54"/>
      <c r="F7" s="326" t="s">
        <v>239</v>
      </c>
      <c r="G7" s="375">
        <v>18867.99</v>
      </c>
      <c r="H7" s="168"/>
      <c r="I7" s="314"/>
      <c r="J7" s="311" t="s">
        <v>237</v>
      </c>
      <c r="K7" s="86" t="s">
        <v>102</v>
      </c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</row>
    <row r="8" spans="1:24" s="318" customFormat="1" ht="36">
      <c r="A8" s="98" t="s">
        <v>103</v>
      </c>
      <c r="B8" s="307" t="s">
        <v>240</v>
      </c>
      <c r="C8" s="20" t="s">
        <v>241</v>
      </c>
      <c r="D8" s="54" t="s">
        <v>234</v>
      </c>
      <c r="E8" s="54"/>
      <c r="F8" s="327" t="s">
        <v>242</v>
      </c>
      <c r="G8" s="168"/>
      <c r="H8" s="168">
        <v>300000</v>
      </c>
      <c r="I8" s="319" t="s">
        <v>243</v>
      </c>
      <c r="J8" s="312" t="s">
        <v>244</v>
      </c>
      <c r="K8" s="86" t="s">
        <v>103</v>
      </c>
      <c r="L8" s="87" t="s">
        <v>395</v>
      </c>
      <c r="M8" s="54" t="s">
        <v>402</v>
      </c>
      <c r="N8" s="54" t="s">
        <v>397</v>
      </c>
      <c r="O8" s="54" t="s">
        <v>398</v>
      </c>
      <c r="P8" s="54" t="s">
        <v>398</v>
      </c>
      <c r="Q8" s="54" t="s">
        <v>403</v>
      </c>
      <c r="R8" s="54" t="s">
        <v>404</v>
      </c>
      <c r="S8" s="54" t="s">
        <v>405</v>
      </c>
      <c r="T8" s="54" t="s">
        <v>398</v>
      </c>
      <c r="U8" s="54">
        <v>88</v>
      </c>
      <c r="V8" s="54">
        <v>1</v>
      </c>
      <c r="W8" s="54" t="s">
        <v>366</v>
      </c>
      <c r="X8" s="54" t="s">
        <v>366</v>
      </c>
    </row>
    <row r="9" spans="1:24" s="318" customFormat="1" ht="27.75" customHeight="1">
      <c r="A9" s="98" t="s">
        <v>104</v>
      </c>
      <c r="B9" s="320" t="s">
        <v>245</v>
      </c>
      <c r="C9" s="20" t="s">
        <v>241</v>
      </c>
      <c r="D9" s="54" t="s">
        <v>234</v>
      </c>
      <c r="E9" s="54"/>
      <c r="F9" s="326" t="s">
        <v>242</v>
      </c>
      <c r="G9" s="358"/>
      <c r="H9" s="168">
        <v>242000</v>
      </c>
      <c r="I9" s="314" t="s">
        <v>243</v>
      </c>
      <c r="J9" s="95" t="s">
        <v>246</v>
      </c>
      <c r="K9" s="86" t="s">
        <v>104</v>
      </c>
      <c r="L9" s="87" t="s">
        <v>395</v>
      </c>
      <c r="M9" s="54" t="s">
        <v>406</v>
      </c>
      <c r="N9" s="54" t="s">
        <v>397</v>
      </c>
      <c r="O9" s="54" t="s">
        <v>398</v>
      </c>
      <c r="P9" s="54" t="s">
        <v>398</v>
      </c>
      <c r="Q9" s="54" t="s">
        <v>407</v>
      </c>
      <c r="R9" s="54" t="s">
        <v>398</v>
      </c>
      <c r="S9" s="54" t="s">
        <v>405</v>
      </c>
      <c r="T9" s="54" t="s">
        <v>398</v>
      </c>
      <c r="U9" s="54">
        <v>71</v>
      </c>
      <c r="V9" s="54">
        <v>1</v>
      </c>
      <c r="W9" s="54" t="s">
        <v>366</v>
      </c>
      <c r="X9" s="54" t="s">
        <v>366</v>
      </c>
    </row>
    <row r="10" spans="1:24" s="318" customFormat="1" ht="27.75" customHeight="1">
      <c r="A10" s="98" t="s">
        <v>105</v>
      </c>
      <c r="B10" s="320" t="s">
        <v>247</v>
      </c>
      <c r="C10" s="20" t="s">
        <v>248</v>
      </c>
      <c r="D10" s="54" t="s">
        <v>234</v>
      </c>
      <c r="E10" s="54"/>
      <c r="F10" s="326" t="s">
        <v>242</v>
      </c>
      <c r="G10" s="375"/>
      <c r="H10" s="168">
        <v>645000</v>
      </c>
      <c r="I10" s="314" t="s">
        <v>243</v>
      </c>
      <c r="J10" s="313" t="s">
        <v>249</v>
      </c>
      <c r="K10" s="86" t="s">
        <v>105</v>
      </c>
      <c r="L10" s="87" t="s">
        <v>395</v>
      </c>
      <c r="M10" s="54" t="s">
        <v>408</v>
      </c>
      <c r="N10" s="54" t="s">
        <v>409</v>
      </c>
      <c r="O10" s="54" t="s">
        <v>398</v>
      </c>
      <c r="P10" s="54" t="s">
        <v>398</v>
      </c>
      <c r="Q10" s="54" t="s">
        <v>410</v>
      </c>
      <c r="R10" s="54" t="s">
        <v>398</v>
      </c>
      <c r="S10" s="54" t="s">
        <v>405</v>
      </c>
      <c r="T10" s="54" t="s">
        <v>398</v>
      </c>
      <c r="U10" s="54" t="s">
        <v>411</v>
      </c>
      <c r="V10" s="54">
        <v>1</v>
      </c>
      <c r="W10" s="54" t="s">
        <v>366</v>
      </c>
      <c r="X10" s="54" t="s">
        <v>366</v>
      </c>
    </row>
    <row r="11" spans="1:24" s="318" customFormat="1" ht="27.75" customHeight="1">
      <c r="A11" s="98" t="s">
        <v>106</v>
      </c>
      <c r="B11" s="301" t="s">
        <v>250</v>
      </c>
      <c r="C11" s="20" t="s">
        <v>241</v>
      </c>
      <c r="D11" s="54" t="s">
        <v>234</v>
      </c>
      <c r="E11" s="54"/>
      <c r="F11" s="326" t="s">
        <v>242</v>
      </c>
      <c r="G11" s="375"/>
      <c r="H11" s="168">
        <v>273000</v>
      </c>
      <c r="I11" s="314" t="s">
        <v>243</v>
      </c>
      <c r="J11" s="313" t="s">
        <v>251</v>
      </c>
      <c r="K11" s="86" t="s">
        <v>106</v>
      </c>
      <c r="L11" s="87" t="s">
        <v>395</v>
      </c>
      <c r="M11" s="54" t="s">
        <v>412</v>
      </c>
      <c r="N11" s="54" t="s">
        <v>413</v>
      </c>
      <c r="O11" s="54" t="s">
        <v>398</v>
      </c>
      <c r="P11" s="54" t="s">
        <v>398</v>
      </c>
      <c r="Q11" s="54" t="s">
        <v>398</v>
      </c>
      <c r="R11" s="54" t="s">
        <v>398</v>
      </c>
      <c r="S11" s="54" t="s">
        <v>398</v>
      </c>
      <c r="T11" s="54" t="s">
        <v>398</v>
      </c>
      <c r="U11" s="54">
        <v>80</v>
      </c>
      <c r="V11" s="54">
        <v>2</v>
      </c>
      <c r="W11" s="54" t="s">
        <v>366</v>
      </c>
      <c r="X11" s="54" t="s">
        <v>366</v>
      </c>
    </row>
    <row r="12" spans="1:24" s="318" customFormat="1" ht="27.75" customHeight="1">
      <c r="A12" s="98" t="s">
        <v>107</v>
      </c>
      <c r="B12" s="301" t="s">
        <v>252</v>
      </c>
      <c r="C12" s="20" t="s">
        <v>253</v>
      </c>
      <c r="D12" s="54" t="s">
        <v>234</v>
      </c>
      <c r="E12" s="54"/>
      <c r="F12" s="326" t="s">
        <v>242</v>
      </c>
      <c r="G12" s="375"/>
      <c r="H12" s="168">
        <v>363000</v>
      </c>
      <c r="I12" s="314" t="s">
        <v>243</v>
      </c>
      <c r="J12" s="313" t="s">
        <v>254</v>
      </c>
      <c r="K12" s="86" t="s">
        <v>107</v>
      </c>
      <c r="L12" s="87" t="s">
        <v>395</v>
      </c>
      <c r="M12" s="54" t="s">
        <v>406</v>
      </c>
      <c r="N12" s="54" t="s">
        <v>414</v>
      </c>
      <c r="O12" s="54" t="s">
        <v>398</v>
      </c>
      <c r="P12" s="54" t="s">
        <v>398</v>
      </c>
      <c r="Q12" s="54" t="s">
        <v>415</v>
      </c>
      <c r="R12" s="54" t="s">
        <v>398</v>
      </c>
      <c r="S12" s="54" t="s">
        <v>405</v>
      </c>
      <c r="T12" s="54" t="s">
        <v>398</v>
      </c>
      <c r="U12" s="54">
        <v>83</v>
      </c>
      <c r="V12" s="54">
        <v>1</v>
      </c>
      <c r="W12" s="54" t="s">
        <v>366</v>
      </c>
      <c r="X12" s="54" t="s">
        <v>366</v>
      </c>
    </row>
    <row r="13" spans="1:24" s="318" customFormat="1" ht="27.75" customHeight="1">
      <c r="A13" s="98" t="s">
        <v>108</v>
      </c>
      <c r="B13" s="302" t="s">
        <v>255</v>
      </c>
      <c r="C13" s="20" t="s">
        <v>241</v>
      </c>
      <c r="D13" s="54" t="s">
        <v>234</v>
      </c>
      <c r="E13" s="54"/>
      <c r="F13" s="326" t="s">
        <v>256</v>
      </c>
      <c r="G13" s="375"/>
      <c r="H13" s="168">
        <v>283000</v>
      </c>
      <c r="I13" s="314" t="s">
        <v>243</v>
      </c>
      <c r="J13" s="311" t="s">
        <v>257</v>
      </c>
      <c r="K13" s="86" t="s">
        <v>108</v>
      </c>
      <c r="L13" s="87" t="s">
        <v>395</v>
      </c>
      <c r="M13" s="54" t="s">
        <v>416</v>
      </c>
      <c r="N13" s="54" t="s">
        <v>397</v>
      </c>
      <c r="O13" s="54" t="s">
        <v>398</v>
      </c>
      <c r="P13" s="54" t="s">
        <v>398</v>
      </c>
      <c r="Q13" s="54" t="s">
        <v>403</v>
      </c>
      <c r="R13" s="54" t="s">
        <v>398</v>
      </c>
      <c r="S13" s="54" t="s">
        <v>405</v>
      </c>
      <c r="T13" s="54" t="s">
        <v>398</v>
      </c>
      <c r="U13" s="54">
        <v>83</v>
      </c>
      <c r="V13" s="54">
        <v>1</v>
      </c>
      <c r="W13" s="54" t="s">
        <v>366</v>
      </c>
      <c r="X13" s="54" t="s">
        <v>366</v>
      </c>
    </row>
    <row r="14" spans="1:24" s="318" customFormat="1" ht="36">
      <c r="A14" s="98" t="s">
        <v>109</v>
      </c>
      <c r="B14" s="302" t="s">
        <v>258</v>
      </c>
      <c r="C14" s="20" t="s">
        <v>259</v>
      </c>
      <c r="D14" s="54" t="s">
        <v>234</v>
      </c>
      <c r="E14" s="54"/>
      <c r="F14" s="326" t="s">
        <v>260</v>
      </c>
      <c r="G14" s="375"/>
      <c r="H14" s="168">
        <v>1470000</v>
      </c>
      <c r="I14" s="314" t="s">
        <v>243</v>
      </c>
      <c r="J14" s="311" t="s">
        <v>261</v>
      </c>
      <c r="K14" s="86" t="s">
        <v>109</v>
      </c>
      <c r="L14" s="87" t="s">
        <v>395</v>
      </c>
      <c r="M14" s="54" t="s">
        <v>417</v>
      </c>
      <c r="N14" s="54" t="s">
        <v>418</v>
      </c>
      <c r="O14" s="54" t="s">
        <v>398</v>
      </c>
      <c r="P14" s="54" t="s">
        <v>398</v>
      </c>
      <c r="Q14" s="54" t="s">
        <v>419</v>
      </c>
      <c r="R14" s="54" t="s">
        <v>398</v>
      </c>
      <c r="S14" s="54" t="s">
        <v>398</v>
      </c>
      <c r="T14" s="54" t="s">
        <v>398</v>
      </c>
      <c r="U14" s="54">
        <v>336</v>
      </c>
      <c r="V14" s="54">
        <v>1</v>
      </c>
      <c r="W14" s="54" t="s">
        <v>420</v>
      </c>
      <c r="X14" s="54" t="s">
        <v>366</v>
      </c>
    </row>
    <row r="15" spans="1:24" s="318" customFormat="1" ht="27.75" customHeight="1">
      <c r="A15" s="98" t="s">
        <v>110</v>
      </c>
      <c r="B15" s="91" t="s">
        <v>262</v>
      </c>
      <c r="C15" s="20" t="s">
        <v>263</v>
      </c>
      <c r="D15" s="54" t="s">
        <v>234</v>
      </c>
      <c r="E15" s="54"/>
      <c r="F15" s="326" t="s">
        <v>264</v>
      </c>
      <c r="G15" s="375"/>
      <c r="H15" s="168">
        <v>601000</v>
      </c>
      <c r="I15" s="314" t="s">
        <v>243</v>
      </c>
      <c r="J15" s="311" t="s">
        <v>265</v>
      </c>
      <c r="K15" s="86" t="s">
        <v>110</v>
      </c>
      <c r="L15" s="87" t="s">
        <v>395</v>
      </c>
      <c r="M15" s="54" t="s">
        <v>421</v>
      </c>
      <c r="N15" s="54" t="s">
        <v>422</v>
      </c>
      <c r="O15" s="54" t="s">
        <v>423</v>
      </c>
      <c r="P15" s="54" t="s">
        <v>398</v>
      </c>
      <c r="Q15" s="54" t="s">
        <v>403</v>
      </c>
      <c r="R15" s="54" t="s">
        <v>398</v>
      </c>
      <c r="S15" s="54" t="s">
        <v>405</v>
      </c>
      <c r="T15" s="54" t="s">
        <v>398</v>
      </c>
      <c r="U15" s="54">
        <v>176</v>
      </c>
      <c r="V15" s="54">
        <v>1</v>
      </c>
      <c r="W15" s="54" t="s">
        <v>366</v>
      </c>
      <c r="X15" s="54" t="s">
        <v>366</v>
      </c>
    </row>
    <row r="16" spans="1:24" s="318" customFormat="1" ht="27.75" customHeight="1">
      <c r="A16" s="98" t="s">
        <v>93</v>
      </c>
      <c r="B16" s="303" t="s">
        <v>266</v>
      </c>
      <c r="C16" s="20" t="s">
        <v>267</v>
      </c>
      <c r="D16" s="54" t="s">
        <v>234</v>
      </c>
      <c r="E16" s="54"/>
      <c r="F16" s="326" t="s">
        <v>268</v>
      </c>
      <c r="G16" s="375"/>
      <c r="H16" s="168">
        <v>107000</v>
      </c>
      <c r="I16" s="314" t="s">
        <v>243</v>
      </c>
      <c r="J16" s="311" t="s">
        <v>265</v>
      </c>
      <c r="K16" s="86" t="s">
        <v>93</v>
      </c>
      <c r="L16" s="87" t="s">
        <v>395</v>
      </c>
      <c r="M16" s="54" t="s">
        <v>424</v>
      </c>
      <c r="N16" s="54" t="s">
        <v>425</v>
      </c>
      <c r="O16" s="54" t="s">
        <v>398</v>
      </c>
      <c r="P16" s="54" t="s">
        <v>398</v>
      </c>
      <c r="Q16" s="54" t="s">
        <v>405</v>
      </c>
      <c r="R16" s="54" t="s">
        <v>398</v>
      </c>
      <c r="S16" s="54" t="s">
        <v>405</v>
      </c>
      <c r="T16" s="54" t="s">
        <v>398</v>
      </c>
      <c r="U16" s="54">
        <v>36</v>
      </c>
      <c r="V16" s="54">
        <v>1</v>
      </c>
      <c r="W16" s="54" t="s">
        <v>366</v>
      </c>
      <c r="X16" s="54" t="s">
        <v>366</v>
      </c>
    </row>
    <row r="17" spans="1:24" s="318" customFormat="1" ht="27.75" customHeight="1">
      <c r="A17" s="98" t="s">
        <v>94</v>
      </c>
      <c r="B17" s="320" t="s">
        <v>269</v>
      </c>
      <c r="C17" s="20" t="s">
        <v>270</v>
      </c>
      <c r="D17" s="54" t="s">
        <v>234</v>
      </c>
      <c r="E17" s="54"/>
      <c r="F17" s="326" t="s">
        <v>242</v>
      </c>
      <c r="G17" s="375">
        <v>319280.65</v>
      </c>
      <c r="H17" s="168"/>
      <c r="I17" s="314" t="s">
        <v>243</v>
      </c>
      <c r="J17" s="95" t="s">
        <v>271</v>
      </c>
      <c r="K17" s="86" t="s">
        <v>94</v>
      </c>
      <c r="L17" s="87" t="s">
        <v>395</v>
      </c>
      <c r="M17" s="54" t="s">
        <v>426</v>
      </c>
      <c r="N17" s="54" t="s">
        <v>427</v>
      </c>
      <c r="O17" s="54" t="s">
        <v>398</v>
      </c>
      <c r="P17" s="54" t="s">
        <v>398</v>
      </c>
      <c r="Q17" s="54" t="s">
        <v>403</v>
      </c>
      <c r="R17" s="54" t="s">
        <v>398</v>
      </c>
      <c r="S17" s="54" t="s">
        <v>405</v>
      </c>
      <c r="T17" s="54" t="s">
        <v>398</v>
      </c>
      <c r="U17" s="54">
        <v>72</v>
      </c>
      <c r="V17" s="54">
        <v>1</v>
      </c>
      <c r="W17" s="54" t="s">
        <v>366</v>
      </c>
      <c r="X17" s="54" t="s">
        <v>366</v>
      </c>
    </row>
    <row r="18" spans="1:24" s="318" customFormat="1" ht="27.75" customHeight="1">
      <c r="A18" s="98" t="s">
        <v>95</v>
      </c>
      <c r="B18" s="302" t="s">
        <v>272</v>
      </c>
      <c r="C18" s="20"/>
      <c r="D18" s="54"/>
      <c r="E18" s="54"/>
      <c r="F18" s="326" t="s">
        <v>242</v>
      </c>
      <c r="G18" s="375">
        <v>3326.77</v>
      </c>
      <c r="H18" s="168"/>
      <c r="I18" s="314"/>
      <c r="J18" s="311" t="s">
        <v>273</v>
      </c>
      <c r="K18" s="86" t="s">
        <v>95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</row>
    <row r="19" spans="1:24" s="318" customFormat="1" ht="27.75" customHeight="1">
      <c r="A19" s="98" t="s">
        <v>96</v>
      </c>
      <c r="B19" s="302" t="s">
        <v>274</v>
      </c>
      <c r="C19" s="62"/>
      <c r="D19" s="71"/>
      <c r="E19" s="71"/>
      <c r="F19" s="328" t="s">
        <v>242</v>
      </c>
      <c r="G19" s="376">
        <v>4214.91</v>
      </c>
      <c r="H19" s="344"/>
      <c r="I19" s="321"/>
      <c r="J19" s="311" t="s">
        <v>275</v>
      </c>
      <c r="K19" s="86" t="s">
        <v>96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</row>
    <row r="20" spans="1:24" s="318" customFormat="1" ht="27.75" customHeight="1">
      <c r="A20" s="98" t="s">
        <v>97</v>
      </c>
      <c r="B20" s="91" t="s">
        <v>276</v>
      </c>
      <c r="C20" s="20"/>
      <c r="D20" s="54"/>
      <c r="E20" s="54"/>
      <c r="F20" s="326" t="s">
        <v>277</v>
      </c>
      <c r="G20" s="375">
        <v>1050.83</v>
      </c>
      <c r="H20" s="168"/>
      <c r="I20" s="314"/>
      <c r="J20" s="56" t="s">
        <v>257</v>
      </c>
      <c r="K20" s="86" t="s">
        <v>97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</row>
    <row r="21" spans="1:24" s="318" customFormat="1" ht="27.75" customHeight="1">
      <c r="A21" s="98" t="s">
        <v>98</v>
      </c>
      <c r="B21" s="91" t="s">
        <v>278</v>
      </c>
      <c r="C21" s="20"/>
      <c r="D21" s="54"/>
      <c r="E21" s="54"/>
      <c r="F21" s="327"/>
      <c r="G21" s="375">
        <v>10998.37</v>
      </c>
      <c r="H21" s="168"/>
      <c r="I21" s="54"/>
      <c r="J21" s="54"/>
      <c r="K21" s="86" t="s">
        <v>98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</row>
    <row r="22" spans="1:24" s="318" customFormat="1" ht="27.75" customHeight="1">
      <c r="A22" s="98" t="s">
        <v>99</v>
      </c>
      <c r="B22" s="304" t="s">
        <v>279</v>
      </c>
      <c r="C22" s="322" t="s">
        <v>263</v>
      </c>
      <c r="D22" s="54" t="s">
        <v>234</v>
      </c>
      <c r="E22" s="54"/>
      <c r="F22" s="326"/>
      <c r="G22" s="375"/>
      <c r="H22" s="168">
        <v>1514000</v>
      </c>
      <c r="I22" s="314" t="s">
        <v>243</v>
      </c>
      <c r="J22" s="96" t="s">
        <v>246</v>
      </c>
      <c r="K22" s="86" t="s">
        <v>99</v>
      </c>
      <c r="L22" s="87" t="s">
        <v>395</v>
      </c>
      <c r="M22" s="54" t="s">
        <v>428</v>
      </c>
      <c r="N22" s="54" t="s">
        <v>429</v>
      </c>
      <c r="O22" s="54" t="s">
        <v>398</v>
      </c>
      <c r="P22" s="54" t="s">
        <v>398</v>
      </c>
      <c r="Q22" s="54" t="s">
        <v>430</v>
      </c>
      <c r="R22" s="54" t="s">
        <v>398</v>
      </c>
      <c r="S22" s="54" t="s">
        <v>398</v>
      </c>
      <c r="T22" s="54" t="s">
        <v>398</v>
      </c>
      <c r="U22" s="54">
        <v>346</v>
      </c>
      <c r="V22" s="54">
        <v>1</v>
      </c>
      <c r="W22" s="54" t="s">
        <v>366</v>
      </c>
      <c r="X22" s="54" t="s">
        <v>366</v>
      </c>
    </row>
    <row r="23" spans="1:24" s="318" customFormat="1" ht="27.75" customHeight="1">
      <c r="A23" s="98" t="s">
        <v>100</v>
      </c>
      <c r="B23" s="303" t="s">
        <v>280</v>
      </c>
      <c r="C23" s="322" t="s">
        <v>263</v>
      </c>
      <c r="D23" s="310" t="s">
        <v>234</v>
      </c>
      <c r="E23" s="309"/>
      <c r="F23" s="329" t="s">
        <v>242</v>
      </c>
      <c r="G23" s="377"/>
      <c r="H23" s="168">
        <v>490000</v>
      </c>
      <c r="I23" s="324" t="s">
        <v>243</v>
      </c>
      <c r="J23" s="315" t="s">
        <v>281</v>
      </c>
      <c r="K23" s="86" t="s">
        <v>100</v>
      </c>
      <c r="L23" s="309" t="s">
        <v>395</v>
      </c>
      <c r="M23" s="310" t="s">
        <v>431</v>
      </c>
      <c r="N23" s="310" t="s">
        <v>432</v>
      </c>
      <c r="O23" s="310" t="s">
        <v>423</v>
      </c>
      <c r="P23" s="310" t="s">
        <v>398</v>
      </c>
      <c r="Q23" s="310" t="s">
        <v>403</v>
      </c>
      <c r="R23" s="310" t="s">
        <v>398</v>
      </c>
      <c r="S23" s="310" t="s">
        <v>405</v>
      </c>
      <c r="T23" s="310" t="s">
        <v>398</v>
      </c>
      <c r="U23" s="310">
        <v>112</v>
      </c>
      <c r="V23" s="310">
        <v>1</v>
      </c>
      <c r="W23" s="310"/>
      <c r="X23" s="310" t="s">
        <v>366</v>
      </c>
    </row>
    <row r="24" spans="1:24" s="318" customFormat="1" ht="36">
      <c r="A24" s="98" t="s">
        <v>111</v>
      </c>
      <c r="B24" s="302" t="s">
        <v>282</v>
      </c>
      <c r="C24" s="243" t="s">
        <v>283</v>
      </c>
      <c r="D24" s="310" t="s">
        <v>234</v>
      </c>
      <c r="E24" s="310" t="s">
        <v>284</v>
      </c>
      <c r="F24" s="325" t="s">
        <v>242</v>
      </c>
      <c r="G24" s="375"/>
      <c r="H24" s="168">
        <v>271000</v>
      </c>
      <c r="I24" s="323" t="s">
        <v>243</v>
      </c>
      <c r="J24" s="308" t="s">
        <v>285</v>
      </c>
      <c r="K24" s="86" t="s">
        <v>111</v>
      </c>
      <c r="L24" s="309" t="s">
        <v>395</v>
      </c>
      <c r="M24" s="310" t="s">
        <v>431</v>
      </c>
      <c r="N24" s="310" t="s">
        <v>433</v>
      </c>
      <c r="O24" s="310" t="s">
        <v>423</v>
      </c>
      <c r="P24" s="310" t="s">
        <v>398</v>
      </c>
      <c r="Q24" s="310" t="s">
        <v>434</v>
      </c>
      <c r="R24" s="310" t="s">
        <v>398</v>
      </c>
      <c r="S24" s="310" t="s">
        <v>405</v>
      </c>
      <c r="T24" s="310" t="s">
        <v>398</v>
      </c>
      <c r="U24" s="310">
        <v>62</v>
      </c>
      <c r="V24" s="310">
        <v>2</v>
      </c>
      <c r="W24" s="310" t="s">
        <v>366</v>
      </c>
      <c r="X24" s="310" t="s">
        <v>366</v>
      </c>
    </row>
    <row r="25" spans="1:24" s="318" customFormat="1" ht="27.75" customHeight="1">
      <c r="A25" s="98" t="s">
        <v>112</v>
      </c>
      <c r="B25" s="302" t="s">
        <v>286</v>
      </c>
      <c r="C25" s="20" t="s">
        <v>263</v>
      </c>
      <c r="D25" s="54" t="s">
        <v>234</v>
      </c>
      <c r="E25" s="54"/>
      <c r="F25" s="326" t="s">
        <v>242</v>
      </c>
      <c r="G25" s="375"/>
      <c r="H25" s="168">
        <v>726000</v>
      </c>
      <c r="I25" s="314" t="s">
        <v>243</v>
      </c>
      <c r="J25" s="311" t="s">
        <v>287</v>
      </c>
      <c r="K25" s="86" t="s">
        <v>112</v>
      </c>
      <c r="L25" s="87" t="s">
        <v>395</v>
      </c>
      <c r="M25" s="54" t="s">
        <v>435</v>
      </c>
      <c r="N25" s="54" t="s">
        <v>436</v>
      </c>
      <c r="O25" s="54" t="s">
        <v>398</v>
      </c>
      <c r="P25" s="54" t="s">
        <v>398</v>
      </c>
      <c r="Q25" s="54" t="s">
        <v>403</v>
      </c>
      <c r="R25" s="54" t="s">
        <v>398</v>
      </c>
      <c r="S25" s="54" t="s">
        <v>405</v>
      </c>
      <c r="T25" s="54" t="s">
        <v>398</v>
      </c>
      <c r="U25" s="54">
        <v>166</v>
      </c>
      <c r="V25" s="54">
        <v>1</v>
      </c>
      <c r="W25" s="54" t="s">
        <v>401</v>
      </c>
      <c r="X25" s="310" t="s">
        <v>366</v>
      </c>
    </row>
    <row r="26" spans="1:24" s="318" customFormat="1" ht="27.75" customHeight="1">
      <c r="A26" s="98" t="s">
        <v>113</v>
      </c>
      <c r="B26" s="305" t="s">
        <v>288</v>
      </c>
      <c r="C26" s="20" t="s">
        <v>263</v>
      </c>
      <c r="D26" s="54" t="s">
        <v>234</v>
      </c>
      <c r="E26" s="54"/>
      <c r="F26" s="326" t="s">
        <v>242</v>
      </c>
      <c r="G26" s="375"/>
      <c r="H26" s="168">
        <v>1439000</v>
      </c>
      <c r="I26" s="314" t="s">
        <v>243</v>
      </c>
      <c r="J26" s="56" t="s">
        <v>289</v>
      </c>
      <c r="K26" s="86" t="s">
        <v>113</v>
      </c>
      <c r="L26" s="87" t="s">
        <v>395</v>
      </c>
      <c r="M26" s="54" t="s">
        <v>437</v>
      </c>
      <c r="N26" s="54" t="s">
        <v>397</v>
      </c>
      <c r="O26" s="54" t="s">
        <v>398</v>
      </c>
      <c r="P26" s="54" t="s">
        <v>398</v>
      </c>
      <c r="Q26" s="54" t="s">
        <v>398</v>
      </c>
      <c r="R26" s="54" t="s">
        <v>398</v>
      </c>
      <c r="S26" s="54" t="s">
        <v>398</v>
      </c>
      <c r="T26" s="54" t="s">
        <v>398</v>
      </c>
      <c r="U26" s="54">
        <v>329</v>
      </c>
      <c r="V26" s="54">
        <v>1</v>
      </c>
      <c r="W26" s="54" t="s">
        <v>401</v>
      </c>
      <c r="X26" s="310" t="s">
        <v>366</v>
      </c>
    </row>
    <row r="27" spans="1:24" s="318" customFormat="1" ht="27.75" customHeight="1">
      <c r="A27" s="98" t="s">
        <v>114</v>
      </c>
      <c r="B27" s="91" t="s">
        <v>290</v>
      </c>
      <c r="C27" s="20" t="s">
        <v>291</v>
      </c>
      <c r="D27" s="54" t="s">
        <v>234</v>
      </c>
      <c r="E27" s="54" t="s">
        <v>292</v>
      </c>
      <c r="F27" s="326" t="s">
        <v>242</v>
      </c>
      <c r="G27" s="375"/>
      <c r="H27" s="168">
        <v>219000</v>
      </c>
      <c r="I27" s="314" t="s">
        <v>243</v>
      </c>
      <c r="J27" s="316" t="s">
        <v>293</v>
      </c>
      <c r="K27" s="86" t="s">
        <v>114</v>
      </c>
      <c r="L27" s="87" t="s">
        <v>395</v>
      </c>
      <c r="M27" s="54" t="s">
        <v>431</v>
      </c>
      <c r="N27" s="54" t="s">
        <v>413</v>
      </c>
      <c r="O27" s="54" t="s">
        <v>398</v>
      </c>
      <c r="P27" s="54" t="s">
        <v>398</v>
      </c>
      <c r="Q27" s="54" t="s">
        <v>405</v>
      </c>
      <c r="R27" s="54" t="s">
        <v>398</v>
      </c>
      <c r="S27" s="54" t="s">
        <v>405</v>
      </c>
      <c r="T27" s="54" t="s">
        <v>398</v>
      </c>
      <c r="U27" s="54">
        <v>50</v>
      </c>
      <c r="V27" s="54">
        <v>1</v>
      </c>
      <c r="W27" s="54" t="s">
        <v>366</v>
      </c>
      <c r="X27" s="310" t="s">
        <v>366</v>
      </c>
    </row>
    <row r="28" spans="1:24" s="318" customFormat="1" ht="27.75" customHeight="1">
      <c r="A28" s="98" t="s">
        <v>115</v>
      </c>
      <c r="B28" s="91" t="s">
        <v>1145</v>
      </c>
      <c r="C28" s="20" t="s">
        <v>294</v>
      </c>
      <c r="D28" s="54" t="s">
        <v>295</v>
      </c>
      <c r="E28" s="54"/>
      <c r="F28" s="326" t="s">
        <v>242</v>
      </c>
      <c r="G28" s="375"/>
      <c r="H28" s="168">
        <v>1271000</v>
      </c>
      <c r="I28" s="314" t="s">
        <v>243</v>
      </c>
      <c r="J28" s="96" t="s">
        <v>296</v>
      </c>
      <c r="K28" s="86" t="s">
        <v>115</v>
      </c>
      <c r="L28" s="87" t="s">
        <v>395</v>
      </c>
      <c r="M28" s="54" t="s">
        <v>431</v>
      </c>
      <c r="N28" s="54" t="s">
        <v>413</v>
      </c>
      <c r="O28" s="54" t="s">
        <v>398</v>
      </c>
      <c r="P28" s="54" t="s">
        <v>405</v>
      </c>
      <c r="Q28" s="54" t="s">
        <v>405</v>
      </c>
      <c r="R28" s="54" t="s">
        <v>438</v>
      </c>
      <c r="S28" s="54" t="s">
        <v>405</v>
      </c>
      <c r="T28" s="54" t="s">
        <v>405</v>
      </c>
      <c r="U28" s="54">
        <v>251</v>
      </c>
      <c r="V28" s="54">
        <v>2</v>
      </c>
      <c r="W28" s="54" t="s">
        <v>366</v>
      </c>
      <c r="X28" s="310" t="s">
        <v>366</v>
      </c>
    </row>
    <row r="29" spans="1:24" s="318" customFormat="1" ht="27.75" customHeight="1">
      <c r="A29" s="98" t="s">
        <v>116</v>
      </c>
      <c r="B29" s="91" t="s">
        <v>297</v>
      </c>
      <c r="C29" s="20"/>
      <c r="D29" s="54" t="s">
        <v>234</v>
      </c>
      <c r="E29" s="54"/>
      <c r="F29" s="327">
        <v>2010</v>
      </c>
      <c r="G29" s="375">
        <v>14871.8</v>
      </c>
      <c r="H29" s="168"/>
      <c r="I29" s="54"/>
      <c r="J29" s="54" t="s">
        <v>287</v>
      </c>
      <c r="K29" s="86" t="s">
        <v>116</v>
      </c>
      <c r="L29" s="54" t="s">
        <v>431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1:24" s="318" customFormat="1" ht="27.75" customHeight="1">
      <c r="A30" s="98" t="s">
        <v>117</v>
      </c>
      <c r="B30" s="91" t="s">
        <v>298</v>
      </c>
      <c r="C30" s="20"/>
      <c r="D30" s="54"/>
      <c r="E30" s="54"/>
      <c r="F30" s="327">
        <v>2010</v>
      </c>
      <c r="G30" s="375">
        <v>14871.8</v>
      </c>
      <c r="H30" s="168"/>
      <c r="I30" s="54"/>
      <c r="J30" s="54" t="s">
        <v>299</v>
      </c>
      <c r="K30" s="86" t="s">
        <v>117</v>
      </c>
      <c r="L30" s="54" t="s">
        <v>431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</row>
    <row r="31" spans="1:24" s="318" customFormat="1" ht="27.75" customHeight="1">
      <c r="A31" s="98" t="s">
        <v>118</v>
      </c>
      <c r="B31" s="91" t="s">
        <v>300</v>
      </c>
      <c r="C31" s="20"/>
      <c r="D31" s="54"/>
      <c r="E31" s="54"/>
      <c r="F31" s="327">
        <v>2010</v>
      </c>
      <c r="G31" s="375">
        <v>15486.8</v>
      </c>
      <c r="H31" s="168"/>
      <c r="I31" s="54"/>
      <c r="J31" s="54" t="s">
        <v>271</v>
      </c>
      <c r="K31" s="86" t="s">
        <v>118</v>
      </c>
      <c r="L31" s="54" t="s">
        <v>431</v>
      </c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</row>
    <row r="32" spans="1:24" s="318" customFormat="1" ht="27.75" customHeight="1">
      <c r="A32" s="98" t="s">
        <v>119</v>
      </c>
      <c r="B32" s="91" t="s">
        <v>301</v>
      </c>
      <c r="C32" s="20"/>
      <c r="D32" s="54"/>
      <c r="E32" s="54"/>
      <c r="F32" s="327">
        <v>2010</v>
      </c>
      <c r="G32" s="375">
        <v>22167.4</v>
      </c>
      <c r="H32" s="168"/>
      <c r="I32" s="54"/>
      <c r="J32" s="54" t="s">
        <v>302</v>
      </c>
      <c r="K32" s="86" t="s">
        <v>119</v>
      </c>
      <c r="L32" s="54" t="s">
        <v>431</v>
      </c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</row>
    <row r="33" spans="1:24" s="318" customFormat="1" ht="27.75" customHeight="1">
      <c r="A33" s="98" t="s">
        <v>120</v>
      </c>
      <c r="B33" s="91" t="s">
        <v>303</v>
      </c>
      <c r="C33" s="243"/>
      <c r="D33" s="310"/>
      <c r="E33" s="310"/>
      <c r="F33" s="325">
        <v>2010</v>
      </c>
      <c r="G33" s="375">
        <v>12763.19</v>
      </c>
      <c r="H33" s="168"/>
      <c r="I33" s="310"/>
      <c r="J33" s="310" t="s">
        <v>304</v>
      </c>
      <c r="K33" s="86" t="s">
        <v>120</v>
      </c>
      <c r="L33" s="310" t="s">
        <v>431</v>
      </c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</row>
    <row r="34" spans="1:24" s="318" customFormat="1" ht="27.75" customHeight="1">
      <c r="A34" s="98" t="s">
        <v>121</v>
      </c>
      <c r="B34" s="91" t="s">
        <v>305</v>
      </c>
      <c r="C34" s="243"/>
      <c r="D34" s="310"/>
      <c r="E34" s="310"/>
      <c r="F34" s="325">
        <v>2010</v>
      </c>
      <c r="G34" s="375">
        <v>9934.1</v>
      </c>
      <c r="H34" s="168"/>
      <c r="I34" s="310"/>
      <c r="J34" s="310" t="s">
        <v>285</v>
      </c>
      <c r="K34" s="86" t="s">
        <v>121</v>
      </c>
      <c r="L34" s="310" t="s">
        <v>431</v>
      </c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</row>
    <row r="35" spans="1:24" s="318" customFormat="1" ht="27.75" customHeight="1">
      <c r="A35" s="98" t="s">
        <v>122</v>
      </c>
      <c r="B35" s="91" t="s">
        <v>306</v>
      </c>
      <c r="C35" s="243"/>
      <c r="D35" s="310"/>
      <c r="E35" s="310"/>
      <c r="F35" s="325">
        <v>2010</v>
      </c>
      <c r="G35" s="375">
        <v>26255.5</v>
      </c>
      <c r="H35" s="168"/>
      <c r="I35" s="310"/>
      <c r="J35" s="310" t="s">
        <v>307</v>
      </c>
      <c r="K35" s="86" t="s">
        <v>122</v>
      </c>
      <c r="L35" s="310" t="s">
        <v>431</v>
      </c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</row>
    <row r="36" spans="1:24" s="318" customFormat="1" ht="27.75" customHeight="1">
      <c r="A36" s="98" t="s">
        <v>123</v>
      </c>
      <c r="B36" s="91" t="s">
        <v>308</v>
      </c>
      <c r="C36" s="243"/>
      <c r="D36" s="310"/>
      <c r="E36" s="310"/>
      <c r="F36" s="325">
        <v>2010</v>
      </c>
      <c r="G36" s="375">
        <v>20684.1</v>
      </c>
      <c r="H36" s="168"/>
      <c r="I36" s="310"/>
      <c r="J36" s="310" t="s">
        <v>309</v>
      </c>
      <c r="K36" s="86" t="s">
        <v>123</v>
      </c>
      <c r="L36" s="310" t="s">
        <v>431</v>
      </c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</row>
    <row r="37" spans="1:24" s="318" customFormat="1" ht="27.75" customHeight="1">
      <c r="A37" s="98" t="s">
        <v>124</v>
      </c>
      <c r="B37" s="304" t="s">
        <v>310</v>
      </c>
      <c r="C37" s="20"/>
      <c r="D37" s="54"/>
      <c r="E37" s="54"/>
      <c r="F37" s="327">
        <v>2009</v>
      </c>
      <c r="G37" s="375">
        <v>14871.8</v>
      </c>
      <c r="H37" s="168"/>
      <c r="I37" s="54"/>
      <c r="J37" s="54" t="s">
        <v>311</v>
      </c>
      <c r="K37" s="86" t="s">
        <v>124</v>
      </c>
      <c r="L37" s="54" t="s">
        <v>431</v>
      </c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</row>
    <row r="38" spans="1:24" s="318" customFormat="1" ht="27.75" customHeight="1">
      <c r="A38" s="98" t="s">
        <v>125</v>
      </c>
      <c r="B38" s="304" t="s">
        <v>312</v>
      </c>
      <c r="C38" s="20"/>
      <c r="D38" s="54"/>
      <c r="E38" s="54"/>
      <c r="F38" s="327">
        <v>2010</v>
      </c>
      <c r="G38" s="375">
        <v>12243.2</v>
      </c>
      <c r="H38" s="168"/>
      <c r="I38" s="54"/>
      <c r="J38" s="54" t="s">
        <v>313</v>
      </c>
      <c r="K38" s="86" t="s">
        <v>125</v>
      </c>
      <c r="L38" s="54" t="s">
        <v>431</v>
      </c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</row>
    <row r="39" spans="1:24" s="318" customFormat="1" ht="27.75" customHeight="1">
      <c r="A39" s="98" t="s">
        <v>126</v>
      </c>
      <c r="B39" s="304" t="s">
        <v>314</v>
      </c>
      <c r="C39" s="20"/>
      <c r="D39" s="54"/>
      <c r="E39" s="54"/>
      <c r="F39" s="326" t="s">
        <v>315</v>
      </c>
      <c r="G39" s="375">
        <v>64559.51</v>
      </c>
      <c r="H39" s="168"/>
      <c r="I39" s="314"/>
      <c r="J39" s="96" t="s">
        <v>316</v>
      </c>
      <c r="K39" s="86" t="s">
        <v>126</v>
      </c>
      <c r="L39" s="54" t="s">
        <v>439</v>
      </c>
      <c r="M39" s="54" t="s">
        <v>440</v>
      </c>
      <c r="N39" s="54" t="s">
        <v>441</v>
      </c>
      <c r="O39" s="54" t="s">
        <v>423</v>
      </c>
      <c r="P39" s="54" t="s">
        <v>423</v>
      </c>
      <c r="Q39" s="54" t="s">
        <v>405</v>
      </c>
      <c r="R39" s="54" t="s">
        <v>405</v>
      </c>
      <c r="S39" s="54" t="s">
        <v>405</v>
      </c>
      <c r="T39" s="54" t="s">
        <v>405</v>
      </c>
      <c r="U39" s="54"/>
      <c r="V39" s="54"/>
      <c r="W39" s="54"/>
      <c r="X39" s="54"/>
    </row>
    <row r="40" spans="1:24" s="318" customFormat="1" ht="27.75" customHeight="1">
      <c r="A40" s="98" t="s">
        <v>127</v>
      </c>
      <c r="B40" s="304" t="s">
        <v>317</v>
      </c>
      <c r="C40" s="20"/>
      <c r="D40" s="54"/>
      <c r="E40" s="54"/>
      <c r="F40" s="326" t="s">
        <v>315</v>
      </c>
      <c r="G40" s="375">
        <v>49197.99</v>
      </c>
      <c r="H40" s="168"/>
      <c r="I40" s="314"/>
      <c r="J40" s="96" t="s">
        <v>316</v>
      </c>
      <c r="K40" s="86" t="s">
        <v>127</v>
      </c>
      <c r="L40" s="54" t="s">
        <v>431</v>
      </c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</row>
    <row r="41" spans="1:24" s="318" customFormat="1" ht="27.75" customHeight="1">
      <c r="A41" s="98" t="s">
        <v>131</v>
      </c>
      <c r="B41" s="304" t="s">
        <v>318</v>
      </c>
      <c r="C41" s="20"/>
      <c r="D41" s="54"/>
      <c r="E41" s="54"/>
      <c r="F41" s="326" t="s">
        <v>319</v>
      </c>
      <c r="G41" s="375">
        <v>71322.13</v>
      </c>
      <c r="H41" s="168"/>
      <c r="I41" s="314"/>
      <c r="J41" s="96" t="s">
        <v>320</v>
      </c>
      <c r="K41" s="86" t="s">
        <v>131</v>
      </c>
      <c r="L41" s="54" t="s">
        <v>442</v>
      </c>
      <c r="M41" s="54" t="s">
        <v>443</v>
      </c>
      <c r="N41" s="54" t="s">
        <v>441</v>
      </c>
      <c r="O41" s="54" t="s">
        <v>398</v>
      </c>
      <c r="P41" s="54" t="s">
        <v>423</v>
      </c>
      <c r="Q41" s="54" t="s">
        <v>405</v>
      </c>
      <c r="R41" s="54" t="s">
        <v>423</v>
      </c>
      <c r="S41" s="54" t="s">
        <v>405</v>
      </c>
      <c r="T41" s="54" t="s">
        <v>405</v>
      </c>
      <c r="U41" s="54"/>
      <c r="V41" s="54"/>
      <c r="W41" s="54"/>
      <c r="X41" s="54"/>
    </row>
    <row r="42" spans="1:24" s="318" customFormat="1" ht="27.75" customHeight="1">
      <c r="A42" s="98" t="s">
        <v>158</v>
      </c>
      <c r="B42" s="304" t="s">
        <v>321</v>
      </c>
      <c r="C42" s="20"/>
      <c r="D42" s="54"/>
      <c r="E42" s="54"/>
      <c r="F42" s="326" t="s">
        <v>322</v>
      </c>
      <c r="G42" s="375">
        <v>10049.05</v>
      </c>
      <c r="H42" s="168"/>
      <c r="I42" s="314"/>
      <c r="J42" s="96" t="s">
        <v>323</v>
      </c>
      <c r="K42" s="86" t="s">
        <v>158</v>
      </c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</row>
    <row r="43" spans="1:24" s="318" customFormat="1" ht="27.75" customHeight="1">
      <c r="A43" s="98" t="s">
        <v>159</v>
      </c>
      <c r="B43" s="304" t="s">
        <v>324</v>
      </c>
      <c r="C43" s="20"/>
      <c r="D43" s="54"/>
      <c r="E43" s="54"/>
      <c r="F43" s="326" t="s">
        <v>325</v>
      </c>
      <c r="G43" s="375">
        <v>40329.14</v>
      </c>
      <c r="H43" s="168"/>
      <c r="I43" s="314"/>
      <c r="J43" s="96" t="s">
        <v>287</v>
      </c>
      <c r="K43" s="86" t="s">
        <v>159</v>
      </c>
      <c r="L43" s="54" t="s">
        <v>439</v>
      </c>
      <c r="M43" s="54" t="s">
        <v>444</v>
      </c>
      <c r="N43" s="54" t="s">
        <v>441</v>
      </c>
      <c r="O43" s="54" t="s">
        <v>398</v>
      </c>
      <c r="P43" s="54" t="s">
        <v>423</v>
      </c>
      <c r="Q43" s="54" t="s">
        <v>405</v>
      </c>
      <c r="R43" s="54" t="s">
        <v>405</v>
      </c>
      <c r="S43" s="54" t="s">
        <v>405</v>
      </c>
      <c r="T43" s="54" t="s">
        <v>405</v>
      </c>
      <c r="U43" s="54">
        <v>13</v>
      </c>
      <c r="V43" s="54">
        <v>1</v>
      </c>
      <c r="W43" s="54" t="s">
        <v>366</v>
      </c>
      <c r="X43" s="54" t="s">
        <v>366</v>
      </c>
    </row>
    <row r="44" spans="1:24" s="318" customFormat="1" ht="27.75" customHeight="1">
      <c r="A44" s="98" t="s">
        <v>160</v>
      </c>
      <c r="B44" s="304" t="s">
        <v>1146</v>
      </c>
      <c r="C44" s="20"/>
      <c r="D44" s="54"/>
      <c r="E44" s="54"/>
      <c r="F44" s="326" t="s">
        <v>325</v>
      </c>
      <c r="G44" s="375"/>
      <c r="H44" s="168">
        <v>43000</v>
      </c>
      <c r="I44" s="314"/>
      <c r="J44" s="96" t="s">
        <v>299</v>
      </c>
      <c r="K44" s="86" t="s">
        <v>160</v>
      </c>
      <c r="L44" s="54" t="s">
        <v>439</v>
      </c>
      <c r="M44" s="54" t="s">
        <v>445</v>
      </c>
      <c r="N44" s="54" t="s">
        <v>446</v>
      </c>
      <c r="O44" s="54" t="s">
        <v>423</v>
      </c>
      <c r="P44" s="54" t="s">
        <v>423</v>
      </c>
      <c r="Q44" s="54" t="s">
        <v>405</v>
      </c>
      <c r="R44" s="54" t="s">
        <v>405</v>
      </c>
      <c r="S44" s="54" t="s">
        <v>405</v>
      </c>
      <c r="T44" s="54" t="s">
        <v>405</v>
      </c>
      <c r="U44" s="54">
        <v>24</v>
      </c>
      <c r="V44" s="54">
        <v>1</v>
      </c>
      <c r="W44" s="54" t="s">
        <v>366</v>
      </c>
      <c r="X44" s="54" t="s">
        <v>366</v>
      </c>
    </row>
    <row r="45" spans="1:24" s="318" customFormat="1" ht="27.75" customHeight="1">
      <c r="A45" s="98" t="s">
        <v>161</v>
      </c>
      <c r="B45" s="304" t="s">
        <v>326</v>
      </c>
      <c r="C45" s="20" t="s">
        <v>241</v>
      </c>
      <c r="D45" s="54" t="s">
        <v>234</v>
      </c>
      <c r="E45" s="54"/>
      <c r="F45" s="326" t="s">
        <v>327</v>
      </c>
      <c r="G45" s="375"/>
      <c r="H45" s="168">
        <v>276000</v>
      </c>
      <c r="I45" s="314" t="s">
        <v>243</v>
      </c>
      <c r="J45" s="96" t="s">
        <v>328</v>
      </c>
      <c r="K45" s="86" t="s">
        <v>161</v>
      </c>
      <c r="L45" s="87" t="s">
        <v>395</v>
      </c>
      <c r="M45" s="54" t="s">
        <v>437</v>
      </c>
      <c r="N45" s="54" t="s">
        <v>397</v>
      </c>
      <c r="O45" s="54" t="s">
        <v>447</v>
      </c>
      <c r="P45" s="54" t="s">
        <v>398</v>
      </c>
      <c r="Q45" s="54" t="s">
        <v>448</v>
      </c>
      <c r="R45" s="54" t="s">
        <v>398</v>
      </c>
      <c r="S45" s="54" t="s">
        <v>405</v>
      </c>
      <c r="T45" s="54" t="s">
        <v>398</v>
      </c>
      <c r="U45" s="54">
        <v>81</v>
      </c>
      <c r="V45" s="54">
        <v>1</v>
      </c>
      <c r="W45" s="54" t="s">
        <v>366</v>
      </c>
      <c r="X45" s="54" t="s">
        <v>366</v>
      </c>
    </row>
    <row r="46" spans="1:24" s="318" customFormat="1" ht="27.75" customHeight="1">
      <c r="A46" s="98" t="s">
        <v>162</v>
      </c>
      <c r="B46" s="306" t="s">
        <v>329</v>
      </c>
      <c r="C46" s="20" t="s">
        <v>330</v>
      </c>
      <c r="D46" s="54" t="s">
        <v>234</v>
      </c>
      <c r="E46" s="54"/>
      <c r="F46" s="326" t="s">
        <v>242</v>
      </c>
      <c r="G46" s="375"/>
      <c r="H46" s="168">
        <v>656000</v>
      </c>
      <c r="I46" s="314" t="s">
        <v>243</v>
      </c>
      <c r="J46" s="96" t="s">
        <v>331</v>
      </c>
      <c r="K46" s="86" t="s">
        <v>162</v>
      </c>
      <c r="L46" s="87" t="s">
        <v>395</v>
      </c>
      <c r="M46" s="54" t="s">
        <v>431</v>
      </c>
      <c r="N46" s="54" t="s">
        <v>449</v>
      </c>
      <c r="O46" s="54" t="s">
        <v>449</v>
      </c>
      <c r="P46" s="54" t="s">
        <v>398</v>
      </c>
      <c r="Q46" s="54" t="s">
        <v>398</v>
      </c>
      <c r="R46" s="54" t="s">
        <v>398</v>
      </c>
      <c r="S46" s="54" t="s">
        <v>398</v>
      </c>
      <c r="T46" s="54" t="s">
        <v>398</v>
      </c>
      <c r="U46" s="54">
        <v>150</v>
      </c>
      <c r="V46" s="54">
        <v>1</v>
      </c>
      <c r="W46" s="54" t="s">
        <v>370</v>
      </c>
      <c r="X46" s="54" t="s">
        <v>366</v>
      </c>
    </row>
    <row r="47" spans="1:24" s="318" customFormat="1" ht="27.75" customHeight="1">
      <c r="A47" s="98" t="s">
        <v>163</v>
      </c>
      <c r="B47" s="304" t="s">
        <v>332</v>
      </c>
      <c r="C47" s="243"/>
      <c r="D47" s="310"/>
      <c r="E47" s="310"/>
      <c r="F47" s="325" t="s">
        <v>333</v>
      </c>
      <c r="G47" s="375">
        <v>34287.2</v>
      </c>
      <c r="H47" s="168"/>
      <c r="I47" s="323"/>
      <c r="J47" s="317" t="s">
        <v>334</v>
      </c>
      <c r="K47" s="86" t="s">
        <v>163</v>
      </c>
      <c r="L47" s="310" t="s">
        <v>431</v>
      </c>
      <c r="M47" s="310"/>
      <c r="N47" s="310"/>
      <c r="O47" s="310"/>
      <c r="P47" s="310"/>
      <c r="Q47" s="310"/>
      <c r="R47" s="310"/>
      <c r="S47" s="310"/>
      <c r="T47" s="310"/>
      <c r="U47" s="310"/>
      <c r="V47" s="310"/>
      <c r="W47" s="310"/>
      <c r="X47" s="310"/>
    </row>
    <row r="48" spans="1:24" s="318" customFormat="1" ht="27.75" customHeight="1">
      <c r="A48" s="98" t="s">
        <v>164</v>
      </c>
      <c r="B48" s="304" t="s">
        <v>335</v>
      </c>
      <c r="C48" s="20"/>
      <c r="D48" s="54"/>
      <c r="E48" s="54"/>
      <c r="F48" s="327" t="s">
        <v>336</v>
      </c>
      <c r="G48" s="168">
        <v>13485.77</v>
      </c>
      <c r="H48" s="168"/>
      <c r="I48" s="319"/>
      <c r="J48" s="97" t="s">
        <v>337</v>
      </c>
      <c r="K48" s="86" t="s">
        <v>164</v>
      </c>
      <c r="L48" s="54" t="s">
        <v>431</v>
      </c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</row>
    <row r="49" spans="1:24" s="318" customFormat="1" ht="27.75" customHeight="1">
      <c r="A49" s="98" t="s">
        <v>165</v>
      </c>
      <c r="B49" s="91" t="s">
        <v>338</v>
      </c>
      <c r="C49" s="20"/>
      <c r="D49" s="54"/>
      <c r="E49" s="54"/>
      <c r="F49" s="326" t="s">
        <v>336</v>
      </c>
      <c r="G49" s="375">
        <v>5547.3</v>
      </c>
      <c r="H49" s="168"/>
      <c r="I49" s="314"/>
      <c r="J49" s="96" t="s">
        <v>339</v>
      </c>
      <c r="K49" s="86" t="s">
        <v>165</v>
      </c>
      <c r="L49" s="54" t="s">
        <v>431</v>
      </c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</row>
    <row r="50" spans="1:24" s="318" customFormat="1" ht="27.75" customHeight="1">
      <c r="A50" s="98" t="s">
        <v>166</v>
      </c>
      <c r="B50" s="91" t="s">
        <v>340</v>
      </c>
      <c r="C50" s="243"/>
      <c r="D50" s="310"/>
      <c r="E50" s="310"/>
      <c r="F50" s="325" t="s">
        <v>336</v>
      </c>
      <c r="G50" s="375">
        <v>71493.75</v>
      </c>
      <c r="H50" s="168"/>
      <c r="I50" s="323"/>
      <c r="J50" s="317" t="s">
        <v>316</v>
      </c>
      <c r="K50" s="86" t="s">
        <v>166</v>
      </c>
      <c r="L50" s="310" t="s">
        <v>450</v>
      </c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</row>
    <row r="51" spans="1:24" s="318" customFormat="1" ht="27.75" customHeight="1">
      <c r="A51" s="98" t="s">
        <v>167</v>
      </c>
      <c r="B51" s="91" t="s">
        <v>341</v>
      </c>
      <c r="C51" s="243"/>
      <c r="D51" s="310"/>
      <c r="E51" s="310"/>
      <c r="F51" s="325" t="s">
        <v>336</v>
      </c>
      <c r="G51" s="375">
        <v>71396</v>
      </c>
      <c r="H51" s="168"/>
      <c r="I51" s="323"/>
      <c r="J51" s="310" t="s">
        <v>342</v>
      </c>
      <c r="K51" s="86" t="s">
        <v>167</v>
      </c>
      <c r="L51" s="310" t="s">
        <v>450</v>
      </c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</row>
    <row r="52" spans="1:24" s="318" customFormat="1" ht="27.75" customHeight="1">
      <c r="A52" s="98" t="s">
        <v>168</v>
      </c>
      <c r="B52" s="304" t="s">
        <v>343</v>
      </c>
      <c r="C52" s="20"/>
      <c r="D52" s="54"/>
      <c r="E52" s="54"/>
      <c r="F52" s="326" t="s">
        <v>336</v>
      </c>
      <c r="G52" s="375"/>
      <c r="H52" s="168">
        <v>56000</v>
      </c>
      <c r="I52" s="314"/>
      <c r="J52" s="56" t="s">
        <v>334</v>
      </c>
      <c r="K52" s="86" t="s">
        <v>168</v>
      </c>
      <c r="L52" s="54" t="s">
        <v>431</v>
      </c>
      <c r="M52" s="54" t="s">
        <v>431</v>
      </c>
      <c r="N52" s="54" t="s">
        <v>451</v>
      </c>
      <c r="O52" s="54" t="s">
        <v>449</v>
      </c>
      <c r="P52" s="54" t="s">
        <v>449</v>
      </c>
      <c r="Q52" s="54" t="s">
        <v>449</v>
      </c>
      <c r="R52" s="54" t="s">
        <v>449</v>
      </c>
      <c r="S52" s="54" t="s">
        <v>449</v>
      </c>
      <c r="T52" s="54" t="s">
        <v>449</v>
      </c>
      <c r="U52" s="54">
        <v>45</v>
      </c>
      <c r="V52" s="54">
        <v>1</v>
      </c>
      <c r="W52" s="54" t="s">
        <v>366</v>
      </c>
      <c r="X52" s="54" t="s">
        <v>366</v>
      </c>
    </row>
    <row r="53" spans="1:24" s="318" customFormat="1" ht="27.75" customHeight="1">
      <c r="A53" s="98" t="s">
        <v>169</v>
      </c>
      <c r="B53" s="91" t="s">
        <v>344</v>
      </c>
      <c r="C53" s="243"/>
      <c r="D53" s="310"/>
      <c r="E53" s="310"/>
      <c r="F53" s="325" t="s">
        <v>336</v>
      </c>
      <c r="G53" s="375">
        <v>10403.63</v>
      </c>
      <c r="H53" s="168"/>
      <c r="I53" s="323"/>
      <c r="J53" s="310" t="s">
        <v>265</v>
      </c>
      <c r="K53" s="86" t="s">
        <v>169</v>
      </c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0"/>
      <c r="X53" s="310"/>
    </row>
    <row r="54" spans="1:24" s="318" customFormat="1" ht="27.75" customHeight="1">
      <c r="A54" s="98" t="s">
        <v>170</v>
      </c>
      <c r="B54" s="91" t="s">
        <v>345</v>
      </c>
      <c r="C54" s="243"/>
      <c r="D54" s="310" t="s">
        <v>234</v>
      </c>
      <c r="E54" s="310"/>
      <c r="F54" s="325" t="s">
        <v>346</v>
      </c>
      <c r="G54" s="375"/>
      <c r="H54" s="168">
        <v>747000</v>
      </c>
      <c r="I54" s="323" t="s">
        <v>243</v>
      </c>
      <c r="J54" s="317" t="s">
        <v>347</v>
      </c>
      <c r="K54" s="86" t="s">
        <v>170</v>
      </c>
      <c r="L54" s="310" t="s">
        <v>395</v>
      </c>
      <c r="M54" s="310" t="s">
        <v>437</v>
      </c>
      <c r="N54" s="310" t="s">
        <v>397</v>
      </c>
      <c r="O54" s="310" t="s">
        <v>423</v>
      </c>
      <c r="P54" s="310" t="s">
        <v>423</v>
      </c>
      <c r="Q54" s="310" t="s">
        <v>423</v>
      </c>
      <c r="R54" s="310" t="s">
        <v>452</v>
      </c>
      <c r="S54" s="310" t="s">
        <v>405</v>
      </c>
      <c r="T54" s="310" t="s">
        <v>423</v>
      </c>
      <c r="U54" s="310">
        <v>199</v>
      </c>
      <c r="V54" s="310">
        <v>1</v>
      </c>
      <c r="W54" s="310" t="s">
        <v>370</v>
      </c>
      <c r="X54" s="310" t="s">
        <v>366</v>
      </c>
    </row>
    <row r="55" spans="1:24" s="318" customFormat="1" ht="27.75" customHeight="1">
      <c r="A55" s="98" t="s">
        <v>171</v>
      </c>
      <c r="B55" s="91" t="s">
        <v>348</v>
      </c>
      <c r="C55" s="243" t="s">
        <v>263</v>
      </c>
      <c r="D55" s="310" t="s">
        <v>234</v>
      </c>
      <c r="E55" s="310"/>
      <c r="F55" s="325" t="s">
        <v>349</v>
      </c>
      <c r="G55" s="375"/>
      <c r="H55" s="168">
        <v>411000</v>
      </c>
      <c r="I55" s="323" t="s">
        <v>350</v>
      </c>
      <c r="J55" s="310" t="s">
        <v>351</v>
      </c>
      <c r="K55" s="86" t="s">
        <v>171</v>
      </c>
      <c r="L55" s="310" t="s">
        <v>395</v>
      </c>
      <c r="M55" s="310" t="s">
        <v>431</v>
      </c>
      <c r="N55" s="310" t="s">
        <v>397</v>
      </c>
      <c r="O55" s="310" t="s">
        <v>453</v>
      </c>
      <c r="P55" s="310" t="s">
        <v>453</v>
      </c>
      <c r="Q55" s="310" t="s">
        <v>453</v>
      </c>
      <c r="R55" s="310" t="s">
        <v>453</v>
      </c>
      <c r="S55" s="310" t="s">
        <v>453</v>
      </c>
      <c r="T55" s="310" t="s">
        <v>453</v>
      </c>
      <c r="U55" s="310">
        <v>94</v>
      </c>
      <c r="V55" s="310">
        <v>1</v>
      </c>
      <c r="W55" s="310" t="s">
        <v>366</v>
      </c>
      <c r="X55" s="310" t="s">
        <v>366</v>
      </c>
    </row>
    <row r="56" spans="1:24" s="318" customFormat="1" ht="27.75" customHeight="1">
      <c r="A56" s="98" t="s">
        <v>172</v>
      </c>
      <c r="B56" s="54" t="s">
        <v>353</v>
      </c>
      <c r="C56" s="243"/>
      <c r="D56" s="310"/>
      <c r="E56" s="310"/>
      <c r="F56" s="325" t="s">
        <v>349</v>
      </c>
      <c r="G56" s="375">
        <v>1020941.67</v>
      </c>
      <c r="H56" s="168"/>
      <c r="I56" s="323" t="s">
        <v>243</v>
      </c>
      <c r="J56" s="310" t="s">
        <v>334</v>
      </c>
      <c r="K56" s="86" t="s">
        <v>173</v>
      </c>
      <c r="L56" s="310" t="s">
        <v>454</v>
      </c>
      <c r="M56" s="310" t="s">
        <v>455</v>
      </c>
      <c r="N56" s="310" t="s">
        <v>397</v>
      </c>
      <c r="O56" s="310" t="s">
        <v>423</v>
      </c>
      <c r="P56" s="310" t="s">
        <v>423</v>
      </c>
      <c r="Q56" s="310" t="s">
        <v>456</v>
      </c>
      <c r="R56" s="310" t="s">
        <v>423</v>
      </c>
      <c r="S56" s="310" t="s">
        <v>405</v>
      </c>
      <c r="T56" s="310" t="s">
        <v>423</v>
      </c>
      <c r="U56" s="310">
        <v>70</v>
      </c>
      <c r="V56" s="310">
        <v>1</v>
      </c>
      <c r="W56" s="310" t="s">
        <v>366</v>
      </c>
      <c r="X56" s="310" t="s">
        <v>366</v>
      </c>
    </row>
    <row r="57" spans="1:24" s="318" customFormat="1" ht="27.75" customHeight="1">
      <c r="A57" s="98" t="s">
        <v>173</v>
      </c>
      <c r="B57" s="54" t="s">
        <v>354</v>
      </c>
      <c r="C57" s="243"/>
      <c r="D57" s="310"/>
      <c r="E57" s="310"/>
      <c r="F57" s="325" t="s">
        <v>349</v>
      </c>
      <c r="G57" s="375"/>
      <c r="H57" s="168">
        <v>82000</v>
      </c>
      <c r="I57" s="323" t="s">
        <v>243</v>
      </c>
      <c r="J57" s="310" t="s">
        <v>316</v>
      </c>
      <c r="K57" s="86" t="s">
        <v>174</v>
      </c>
      <c r="L57" s="310" t="s">
        <v>457</v>
      </c>
      <c r="M57" s="310" t="s">
        <v>458</v>
      </c>
      <c r="N57" s="310" t="s">
        <v>441</v>
      </c>
      <c r="O57" s="310" t="s">
        <v>423</v>
      </c>
      <c r="P57" s="310" t="s">
        <v>423</v>
      </c>
      <c r="Q57" s="310" t="s">
        <v>423</v>
      </c>
      <c r="R57" s="310" t="s">
        <v>423</v>
      </c>
      <c r="S57" s="310" t="s">
        <v>405</v>
      </c>
      <c r="T57" s="310" t="s">
        <v>423</v>
      </c>
      <c r="U57" s="310">
        <v>20</v>
      </c>
      <c r="V57" s="310">
        <v>1</v>
      </c>
      <c r="W57" s="310" t="s">
        <v>366</v>
      </c>
      <c r="X57" s="310" t="s">
        <v>366</v>
      </c>
    </row>
    <row r="58" spans="1:24" s="318" customFormat="1" ht="27.75" customHeight="1">
      <c r="A58" s="98" t="s">
        <v>174</v>
      </c>
      <c r="B58" s="91" t="s">
        <v>355</v>
      </c>
      <c r="C58" s="20"/>
      <c r="D58" s="310"/>
      <c r="E58" s="310"/>
      <c r="F58" s="325" t="s">
        <v>356</v>
      </c>
      <c r="G58" s="375">
        <v>5578.91</v>
      </c>
      <c r="H58" s="168"/>
      <c r="I58" s="323"/>
      <c r="J58" s="310" t="s">
        <v>334</v>
      </c>
      <c r="K58" s="86" t="s">
        <v>175</v>
      </c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</row>
    <row r="59" spans="1:24" s="318" customFormat="1" ht="27.75" customHeight="1">
      <c r="A59" s="98" t="s">
        <v>175</v>
      </c>
      <c r="B59" s="91" t="s">
        <v>357</v>
      </c>
      <c r="C59" s="20" t="s">
        <v>358</v>
      </c>
      <c r="D59" s="54"/>
      <c r="E59" s="54"/>
      <c r="F59" s="327" t="s">
        <v>356</v>
      </c>
      <c r="G59" s="168">
        <v>5894519.53</v>
      </c>
      <c r="H59" s="168"/>
      <c r="I59" s="319" t="s">
        <v>359</v>
      </c>
      <c r="J59" s="54" t="s">
        <v>334</v>
      </c>
      <c r="K59" s="86" t="s">
        <v>176</v>
      </c>
      <c r="L59" s="54" t="s">
        <v>459</v>
      </c>
      <c r="M59" s="54" t="s">
        <v>431</v>
      </c>
      <c r="N59" s="54" t="s">
        <v>460</v>
      </c>
      <c r="O59" s="54" t="s">
        <v>453</v>
      </c>
      <c r="P59" s="54" t="s">
        <v>453</v>
      </c>
      <c r="Q59" s="54" t="s">
        <v>453</v>
      </c>
      <c r="R59" s="54" t="s">
        <v>453</v>
      </c>
      <c r="S59" s="54" t="s">
        <v>453</v>
      </c>
      <c r="T59" s="54" t="s">
        <v>453</v>
      </c>
      <c r="U59" s="54">
        <v>1375</v>
      </c>
      <c r="V59" s="54">
        <v>2</v>
      </c>
      <c r="W59" s="310" t="s">
        <v>366</v>
      </c>
      <c r="X59" s="310" t="s">
        <v>366</v>
      </c>
    </row>
    <row r="60" spans="1:24" s="318" customFormat="1" ht="27.75" customHeight="1">
      <c r="A60" s="98" t="s">
        <v>176</v>
      </c>
      <c r="B60" s="91" t="s">
        <v>360</v>
      </c>
      <c r="C60" s="20"/>
      <c r="D60" s="54"/>
      <c r="E60" s="54"/>
      <c r="F60" s="327" t="s">
        <v>356</v>
      </c>
      <c r="G60" s="168"/>
      <c r="H60" s="168">
        <v>50000</v>
      </c>
      <c r="I60" s="319" t="s">
        <v>243</v>
      </c>
      <c r="J60" s="54" t="s">
        <v>316</v>
      </c>
      <c r="K60" s="86" t="s">
        <v>177</v>
      </c>
      <c r="L60" s="54" t="s">
        <v>457</v>
      </c>
      <c r="M60" s="54" t="s">
        <v>461</v>
      </c>
      <c r="N60" s="54" t="s">
        <v>441</v>
      </c>
      <c r="O60" s="54" t="s">
        <v>423</v>
      </c>
      <c r="P60" s="54" t="s">
        <v>423</v>
      </c>
      <c r="Q60" s="54" t="s">
        <v>423</v>
      </c>
      <c r="R60" s="54" t="s">
        <v>423</v>
      </c>
      <c r="S60" s="54" t="s">
        <v>405</v>
      </c>
      <c r="T60" s="54" t="s">
        <v>423</v>
      </c>
      <c r="U60" s="54">
        <v>11</v>
      </c>
      <c r="V60" s="54">
        <v>1</v>
      </c>
      <c r="W60" s="310" t="s">
        <v>366</v>
      </c>
      <c r="X60" s="310" t="s">
        <v>366</v>
      </c>
    </row>
    <row r="61" spans="1:24" s="318" customFormat="1" ht="12">
      <c r="A61" s="98" t="s">
        <v>177</v>
      </c>
      <c r="B61" s="54" t="s">
        <v>361</v>
      </c>
      <c r="C61" s="243"/>
      <c r="D61" s="310" t="s">
        <v>234</v>
      </c>
      <c r="E61" s="310"/>
      <c r="F61" s="325" t="s">
        <v>362</v>
      </c>
      <c r="G61" s="375">
        <v>209694.99</v>
      </c>
      <c r="H61" s="168"/>
      <c r="I61" s="323"/>
      <c r="J61" s="310" t="s">
        <v>334</v>
      </c>
      <c r="K61" s="86" t="s">
        <v>178</v>
      </c>
      <c r="L61" s="310" t="s">
        <v>459</v>
      </c>
      <c r="M61" s="310" t="s">
        <v>431</v>
      </c>
      <c r="N61" s="310" t="s">
        <v>462</v>
      </c>
      <c r="O61" s="310" t="s">
        <v>423</v>
      </c>
      <c r="P61" s="310" t="s">
        <v>423</v>
      </c>
      <c r="Q61" s="310" t="s">
        <v>405</v>
      </c>
      <c r="R61" s="310" t="s">
        <v>405</v>
      </c>
      <c r="S61" s="310" t="s">
        <v>405</v>
      </c>
      <c r="T61" s="310" t="s">
        <v>405</v>
      </c>
      <c r="U61" s="310">
        <v>34</v>
      </c>
      <c r="V61" s="310">
        <v>1</v>
      </c>
      <c r="W61" s="310" t="s">
        <v>366</v>
      </c>
      <c r="X61" s="310" t="s">
        <v>366</v>
      </c>
    </row>
    <row r="62" spans="1:24" s="318" customFormat="1" ht="24">
      <c r="A62" s="98" t="s">
        <v>178</v>
      </c>
      <c r="B62" s="54" t="s">
        <v>363</v>
      </c>
      <c r="C62" s="243" t="s">
        <v>364</v>
      </c>
      <c r="D62" s="310" t="s">
        <v>365</v>
      </c>
      <c r="E62" s="310" t="s">
        <v>366</v>
      </c>
      <c r="F62" s="325" t="s">
        <v>346</v>
      </c>
      <c r="G62" s="375">
        <v>308460.34</v>
      </c>
      <c r="H62" s="168"/>
      <c r="I62" s="323"/>
      <c r="J62" s="310" t="s">
        <v>337</v>
      </c>
      <c r="K62" s="86" t="s">
        <v>179</v>
      </c>
      <c r="L62" s="310" t="s">
        <v>459</v>
      </c>
      <c r="M62" s="310" t="s">
        <v>437</v>
      </c>
      <c r="N62" s="310" t="s">
        <v>397</v>
      </c>
      <c r="O62" s="310" t="s">
        <v>423</v>
      </c>
      <c r="P62" s="310" t="s">
        <v>452</v>
      </c>
      <c r="Q62" s="310" t="s">
        <v>463</v>
      </c>
      <c r="R62" s="310" t="s">
        <v>464</v>
      </c>
      <c r="S62" s="310" t="s">
        <v>405</v>
      </c>
      <c r="T62" s="310" t="s">
        <v>465</v>
      </c>
      <c r="U62" s="310">
        <v>38</v>
      </c>
      <c r="V62" s="310">
        <v>1</v>
      </c>
      <c r="W62" s="310" t="s">
        <v>366</v>
      </c>
      <c r="X62" s="310" t="s">
        <v>366</v>
      </c>
    </row>
    <row r="63" spans="1:24" s="318" customFormat="1" ht="24">
      <c r="A63" s="98" t="s">
        <v>179</v>
      </c>
      <c r="B63" s="54" t="s">
        <v>367</v>
      </c>
      <c r="C63" s="243" t="s">
        <v>368</v>
      </c>
      <c r="D63" s="310" t="s">
        <v>369</v>
      </c>
      <c r="E63" s="310" t="s">
        <v>370</v>
      </c>
      <c r="F63" s="325" t="s">
        <v>371</v>
      </c>
      <c r="G63" s="375"/>
      <c r="H63" s="168">
        <v>51000</v>
      </c>
      <c r="I63" s="323" t="s">
        <v>372</v>
      </c>
      <c r="J63" s="310" t="s">
        <v>373</v>
      </c>
      <c r="K63" s="86" t="s">
        <v>180</v>
      </c>
      <c r="L63" s="310" t="s">
        <v>459</v>
      </c>
      <c r="M63" s="310" t="s">
        <v>466</v>
      </c>
      <c r="N63" s="310" t="s">
        <v>409</v>
      </c>
      <c r="O63" s="310" t="s">
        <v>452</v>
      </c>
      <c r="P63" s="310" t="s">
        <v>405</v>
      </c>
      <c r="Q63" s="310" t="s">
        <v>405</v>
      </c>
      <c r="R63" s="310" t="s">
        <v>464</v>
      </c>
      <c r="S63" s="310" t="s">
        <v>405</v>
      </c>
      <c r="T63" s="310" t="s">
        <v>465</v>
      </c>
      <c r="U63" s="310">
        <v>15</v>
      </c>
      <c r="V63" s="310">
        <v>1</v>
      </c>
      <c r="W63" s="310" t="s">
        <v>366</v>
      </c>
      <c r="X63" s="310" t="s">
        <v>366</v>
      </c>
    </row>
    <row r="64" spans="1:24" s="318" customFormat="1" ht="48">
      <c r="A64" s="98" t="s">
        <v>180</v>
      </c>
      <c r="B64" s="54" t="s">
        <v>374</v>
      </c>
      <c r="C64" s="20" t="s">
        <v>375</v>
      </c>
      <c r="D64" s="54" t="s">
        <v>369</v>
      </c>
      <c r="E64" s="54" t="s">
        <v>295</v>
      </c>
      <c r="F64" s="327" t="s">
        <v>346</v>
      </c>
      <c r="G64" s="168"/>
      <c r="H64" s="168">
        <v>386000</v>
      </c>
      <c r="I64" s="319" t="s">
        <v>243</v>
      </c>
      <c r="J64" s="54" t="s">
        <v>376</v>
      </c>
      <c r="K64" s="86" t="s">
        <v>181</v>
      </c>
      <c r="L64" s="54" t="s">
        <v>459</v>
      </c>
      <c r="M64" s="54" t="s">
        <v>437</v>
      </c>
      <c r="N64" s="54" t="s">
        <v>467</v>
      </c>
      <c r="O64" s="54" t="s">
        <v>423</v>
      </c>
      <c r="P64" s="54" t="s">
        <v>423</v>
      </c>
      <c r="Q64" s="54" t="s">
        <v>423</v>
      </c>
      <c r="R64" s="54" t="s">
        <v>423</v>
      </c>
      <c r="S64" s="54" t="s">
        <v>453</v>
      </c>
      <c r="T64" s="54" t="s">
        <v>423</v>
      </c>
      <c r="U64" s="54">
        <v>88.3</v>
      </c>
      <c r="V64" s="54">
        <v>1</v>
      </c>
      <c r="W64" s="54" t="s">
        <v>366</v>
      </c>
      <c r="X64" s="54" t="s">
        <v>366</v>
      </c>
    </row>
    <row r="65" spans="1:24" s="318" customFormat="1" ht="27.75" customHeight="1">
      <c r="A65" s="98" t="s">
        <v>181</v>
      </c>
      <c r="B65" s="54" t="s">
        <v>377</v>
      </c>
      <c r="C65" s="20" t="s">
        <v>378</v>
      </c>
      <c r="D65" s="54" t="s">
        <v>369</v>
      </c>
      <c r="E65" s="54" t="s">
        <v>379</v>
      </c>
      <c r="F65" s="327" t="s">
        <v>346</v>
      </c>
      <c r="G65" s="168"/>
      <c r="H65" s="168">
        <v>381000</v>
      </c>
      <c r="I65" s="319" t="s">
        <v>380</v>
      </c>
      <c r="J65" s="54" t="s">
        <v>304</v>
      </c>
      <c r="K65" s="86" t="s">
        <v>182</v>
      </c>
      <c r="L65" s="54" t="s">
        <v>459</v>
      </c>
      <c r="M65" s="54" t="s">
        <v>468</v>
      </c>
      <c r="N65" s="54" t="s">
        <v>467</v>
      </c>
      <c r="O65" s="54" t="s">
        <v>423</v>
      </c>
      <c r="P65" s="54" t="s">
        <v>423</v>
      </c>
      <c r="Q65" s="54" t="s">
        <v>469</v>
      </c>
      <c r="R65" s="54" t="s">
        <v>423</v>
      </c>
      <c r="S65" s="54" t="s">
        <v>405</v>
      </c>
      <c r="T65" s="54" t="s">
        <v>423</v>
      </c>
      <c r="U65" s="54">
        <v>87</v>
      </c>
      <c r="V65" s="54">
        <v>1</v>
      </c>
      <c r="W65" s="54" t="s">
        <v>366</v>
      </c>
      <c r="X65" s="54" t="s">
        <v>366</v>
      </c>
    </row>
    <row r="66" spans="1:24" s="318" customFormat="1" ht="27.75" customHeight="1">
      <c r="A66" s="98" t="s">
        <v>182</v>
      </c>
      <c r="B66" s="54" t="s">
        <v>381</v>
      </c>
      <c r="C66" s="20"/>
      <c r="D66" s="54"/>
      <c r="E66" s="54"/>
      <c r="F66" s="327" t="s">
        <v>382</v>
      </c>
      <c r="G66" s="168">
        <v>26481.9</v>
      </c>
      <c r="H66" s="168"/>
      <c r="I66" s="319"/>
      <c r="J66" s="54" t="s">
        <v>334</v>
      </c>
      <c r="K66" s="86" t="s">
        <v>183</v>
      </c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</row>
    <row r="67" spans="1:24" s="318" customFormat="1" ht="27.75" customHeight="1">
      <c r="A67" s="98" t="s">
        <v>183</v>
      </c>
      <c r="B67" s="54" t="s">
        <v>383</v>
      </c>
      <c r="C67" s="20"/>
      <c r="D67" s="54"/>
      <c r="E67" s="54"/>
      <c r="F67" s="327" t="s">
        <v>382</v>
      </c>
      <c r="G67" s="168">
        <v>86212.79</v>
      </c>
      <c r="H67" s="168"/>
      <c r="I67" s="319"/>
      <c r="J67" s="54" t="s">
        <v>334</v>
      </c>
      <c r="K67" s="86" t="s">
        <v>184</v>
      </c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</row>
    <row r="68" spans="1:24" s="318" customFormat="1" ht="27.75" customHeight="1">
      <c r="A68" s="98" t="s">
        <v>184</v>
      </c>
      <c r="B68" s="54" t="s">
        <v>384</v>
      </c>
      <c r="C68" s="20"/>
      <c r="D68" s="54"/>
      <c r="E68" s="54"/>
      <c r="F68" s="327" t="s">
        <v>382</v>
      </c>
      <c r="G68" s="168">
        <v>69064.8</v>
      </c>
      <c r="H68" s="168"/>
      <c r="I68" s="319"/>
      <c r="J68" s="54" t="s">
        <v>334</v>
      </c>
      <c r="K68" s="86" t="s">
        <v>185</v>
      </c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</row>
    <row r="69" spans="1:24" s="318" customFormat="1" ht="27.75" customHeight="1">
      <c r="A69" s="98" t="s">
        <v>185</v>
      </c>
      <c r="B69" s="71" t="s">
        <v>385</v>
      </c>
      <c r="C69" s="20"/>
      <c r="D69" s="54"/>
      <c r="E69" s="54"/>
      <c r="F69" s="327" t="s">
        <v>386</v>
      </c>
      <c r="G69" s="168">
        <v>5990</v>
      </c>
      <c r="H69" s="168"/>
      <c r="I69" s="319"/>
      <c r="J69" s="54" t="s">
        <v>313</v>
      </c>
      <c r="K69" s="86" t="s">
        <v>186</v>
      </c>
      <c r="L69" s="54" t="s">
        <v>431</v>
      </c>
      <c r="M69" s="54"/>
      <c r="N69" s="54" t="s">
        <v>397</v>
      </c>
      <c r="O69" s="54"/>
      <c r="P69" s="54"/>
      <c r="Q69" s="54"/>
      <c r="R69" s="54"/>
      <c r="S69" s="54"/>
      <c r="T69" s="54"/>
      <c r="U69" s="54"/>
      <c r="V69" s="54"/>
      <c r="W69" s="54"/>
      <c r="X69" s="54"/>
    </row>
    <row r="70" spans="1:24" s="318" customFormat="1" ht="27.75" customHeight="1">
      <c r="A70" s="98" t="s">
        <v>186</v>
      </c>
      <c r="B70" s="71" t="s">
        <v>387</v>
      </c>
      <c r="C70" s="20" t="s">
        <v>388</v>
      </c>
      <c r="D70" s="54" t="s">
        <v>369</v>
      </c>
      <c r="E70" s="54"/>
      <c r="F70" s="327" t="s">
        <v>389</v>
      </c>
      <c r="G70" s="168">
        <v>27313.2</v>
      </c>
      <c r="H70" s="168"/>
      <c r="I70" s="319"/>
      <c r="J70" s="54" t="s">
        <v>299</v>
      </c>
      <c r="K70" s="86" t="s">
        <v>187</v>
      </c>
      <c r="L70" s="54" t="s">
        <v>470</v>
      </c>
      <c r="M70" s="54"/>
      <c r="N70" s="54" t="s">
        <v>471</v>
      </c>
      <c r="O70" s="54" t="s">
        <v>398</v>
      </c>
      <c r="P70" s="54" t="s">
        <v>398</v>
      </c>
      <c r="Q70" s="54" t="s">
        <v>472</v>
      </c>
      <c r="R70" s="54" t="s">
        <v>423</v>
      </c>
      <c r="S70" s="54" t="s">
        <v>405</v>
      </c>
      <c r="T70" s="54" t="s">
        <v>405</v>
      </c>
      <c r="U70" s="54"/>
      <c r="V70" s="54"/>
      <c r="W70" s="54" t="s">
        <v>366</v>
      </c>
      <c r="X70" s="54" t="s">
        <v>366</v>
      </c>
    </row>
    <row r="71" spans="1:24" s="318" customFormat="1" ht="27.75" customHeight="1">
      <c r="A71" s="98" t="s">
        <v>187</v>
      </c>
      <c r="B71" s="71" t="s">
        <v>390</v>
      </c>
      <c r="C71" s="20"/>
      <c r="D71" s="54" t="s">
        <v>369</v>
      </c>
      <c r="E71" s="54"/>
      <c r="F71" s="327"/>
      <c r="G71" s="168">
        <v>404393.11</v>
      </c>
      <c r="H71" s="168"/>
      <c r="I71" s="319"/>
      <c r="J71" s="54" t="s">
        <v>391</v>
      </c>
      <c r="K71" s="86" t="s">
        <v>188</v>
      </c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</row>
    <row r="72" spans="1:24" s="318" customFormat="1" ht="27.75" customHeight="1">
      <c r="A72" s="98" t="s">
        <v>188</v>
      </c>
      <c r="B72" s="71" t="s">
        <v>392</v>
      </c>
      <c r="C72" s="20"/>
      <c r="D72" s="54"/>
      <c r="E72" s="54"/>
      <c r="F72" s="327"/>
      <c r="G72" s="168">
        <v>303182.92</v>
      </c>
      <c r="H72" s="168"/>
      <c r="I72" s="319"/>
      <c r="J72" s="54" t="s">
        <v>391</v>
      </c>
      <c r="K72" s="86" t="s">
        <v>189</v>
      </c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</row>
    <row r="73" spans="1:24" s="318" customFormat="1" ht="27.75" customHeight="1">
      <c r="A73" s="98" t="s">
        <v>189</v>
      </c>
      <c r="B73" s="71" t="s">
        <v>393</v>
      </c>
      <c r="C73" s="20"/>
      <c r="D73" s="54"/>
      <c r="E73" s="54"/>
      <c r="F73" s="327"/>
      <c r="G73" s="168">
        <v>425667.93</v>
      </c>
      <c r="H73" s="168"/>
      <c r="I73" s="319"/>
      <c r="J73" s="54" t="s">
        <v>391</v>
      </c>
      <c r="K73" s="86" t="s">
        <v>190</v>
      </c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</row>
    <row r="74" spans="1:24" s="318" customFormat="1" ht="27.75" customHeight="1" thickBot="1">
      <c r="A74" s="98" t="s">
        <v>190</v>
      </c>
      <c r="B74" s="71" t="s">
        <v>394</v>
      </c>
      <c r="C74" s="20"/>
      <c r="D74" s="54"/>
      <c r="E74" s="54"/>
      <c r="F74" s="327"/>
      <c r="G74" s="168">
        <v>64938.47</v>
      </c>
      <c r="H74" s="168"/>
      <c r="I74" s="319"/>
      <c r="J74" s="54" t="s">
        <v>334</v>
      </c>
      <c r="K74" s="86" t="s">
        <v>191</v>
      </c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</row>
    <row r="75" spans="1:24" s="22" customFormat="1" ht="12.75" thickBot="1">
      <c r="A75" s="544" t="s">
        <v>0</v>
      </c>
      <c r="B75" s="545" t="s">
        <v>0</v>
      </c>
      <c r="C75" s="545"/>
      <c r="D75" s="92"/>
      <c r="E75" s="66"/>
      <c r="F75" s="338"/>
      <c r="G75" s="169">
        <f>SUM(G6:G74)</f>
        <v>9816401.24</v>
      </c>
      <c r="H75" s="169">
        <f>SUM(H6:H74)</f>
        <v>15292000</v>
      </c>
      <c r="I75" s="429"/>
      <c r="J75" s="72"/>
      <c r="K75" s="72"/>
      <c r="L75" s="64"/>
      <c r="M75" s="64"/>
      <c r="N75" s="64"/>
      <c r="O75" s="64"/>
      <c r="P75" s="64"/>
      <c r="Q75" s="64"/>
      <c r="R75" s="64"/>
      <c r="S75" s="64"/>
      <c r="T75" s="64"/>
      <c r="U75" s="72"/>
      <c r="V75" s="64"/>
      <c r="W75" s="64"/>
      <c r="X75" s="65"/>
    </row>
    <row r="76" spans="1:24" s="18" customFormat="1" ht="12.75" customHeight="1" thickBot="1">
      <c r="A76" s="531" t="s">
        <v>90</v>
      </c>
      <c r="B76" s="532"/>
      <c r="C76" s="532"/>
      <c r="D76" s="532"/>
      <c r="E76" s="532"/>
      <c r="F76" s="532"/>
      <c r="G76" s="533"/>
      <c r="H76" s="170"/>
      <c r="I76" s="222"/>
      <c r="J76" s="51"/>
      <c r="K76" s="531" t="s">
        <v>90</v>
      </c>
      <c r="L76" s="532"/>
      <c r="M76" s="532"/>
      <c r="N76" s="532"/>
      <c r="O76" s="532"/>
      <c r="P76" s="532"/>
      <c r="Q76" s="533"/>
      <c r="R76" s="33"/>
      <c r="S76" s="33"/>
      <c r="T76" s="33"/>
      <c r="U76" s="51"/>
      <c r="V76" s="33"/>
      <c r="W76" s="33"/>
      <c r="X76" s="34"/>
    </row>
    <row r="77" spans="1:24" s="204" customFormat="1" ht="42.75" customHeight="1">
      <c r="A77" s="26" t="s">
        <v>101</v>
      </c>
      <c r="B77" s="19" t="s">
        <v>610</v>
      </c>
      <c r="C77" s="26"/>
      <c r="D77" s="19" t="s">
        <v>611</v>
      </c>
      <c r="E77" s="19" t="s">
        <v>612</v>
      </c>
      <c r="F77" s="254" t="s">
        <v>613</v>
      </c>
      <c r="G77" s="343"/>
      <c r="H77" s="343">
        <v>527000</v>
      </c>
      <c r="I77" s="202"/>
      <c r="J77" s="19" t="s">
        <v>614</v>
      </c>
      <c r="K77" s="26" t="s">
        <v>101</v>
      </c>
      <c r="L77" s="28" t="s">
        <v>666</v>
      </c>
      <c r="M77" s="28" t="s">
        <v>667</v>
      </c>
      <c r="N77" s="28" t="s">
        <v>409</v>
      </c>
      <c r="O77" s="19" t="s">
        <v>668</v>
      </c>
      <c r="P77" s="19" t="s">
        <v>669</v>
      </c>
      <c r="Q77" s="19" t="s">
        <v>670</v>
      </c>
      <c r="R77" s="19" t="s">
        <v>671</v>
      </c>
      <c r="S77" s="19" t="s">
        <v>672</v>
      </c>
      <c r="T77" s="19" t="s">
        <v>669</v>
      </c>
      <c r="U77" s="209">
        <v>130.5</v>
      </c>
      <c r="V77" s="49">
        <v>1</v>
      </c>
      <c r="W77" s="21" t="s">
        <v>673</v>
      </c>
      <c r="X77" s="21" t="s">
        <v>366</v>
      </c>
    </row>
    <row r="78" spans="1:24" s="204" customFormat="1" ht="29.25" customHeight="1">
      <c r="A78" s="26" t="s">
        <v>102</v>
      </c>
      <c r="B78" s="20" t="s">
        <v>615</v>
      </c>
      <c r="C78" s="27"/>
      <c r="D78" s="19" t="s">
        <v>611</v>
      </c>
      <c r="E78" s="19" t="s">
        <v>612</v>
      </c>
      <c r="F78" s="254" t="s">
        <v>613</v>
      </c>
      <c r="G78" s="168"/>
      <c r="H78" s="343">
        <v>111000</v>
      </c>
      <c r="I78" s="203"/>
      <c r="J78" s="19" t="s">
        <v>614</v>
      </c>
      <c r="K78" s="26" t="s">
        <v>102</v>
      </c>
      <c r="L78" s="29" t="s">
        <v>666</v>
      </c>
      <c r="M78" s="29" t="s">
        <v>667</v>
      </c>
      <c r="N78" s="29" t="s">
        <v>433</v>
      </c>
      <c r="O78" s="19" t="s">
        <v>669</v>
      </c>
      <c r="P78" s="19" t="s">
        <v>669</v>
      </c>
      <c r="Q78" s="19" t="s">
        <v>670</v>
      </c>
      <c r="R78" s="19" t="s">
        <v>671</v>
      </c>
      <c r="S78" s="19" t="s">
        <v>672</v>
      </c>
      <c r="T78" s="19" t="s">
        <v>669</v>
      </c>
      <c r="U78" s="210">
        <v>50</v>
      </c>
      <c r="V78" s="21">
        <v>1</v>
      </c>
      <c r="W78" s="21" t="s">
        <v>366</v>
      </c>
      <c r="X78" s="21" t="s">
        <v>366</v>
      </c>
    </row>
    <row r="79" spans="1:24" s="204" customFormat="1" ht="29.25" customHeight="1">
      <c r="A79" s="26" t="s">
        <v>103</v>
      </c>
      <c r="B79" s="20" t="s">
        <v>615</v>
      </c>
      <c r="C79" s="27"/>
      <c r="D79" s="19" t="s">
        <v>611</v>
      </c>
      <c r="E79" s="19" t="s">
        <v>612</v>
      </c>
      <c r="F79" s="254" t="s">
        <v>613</v>
      </c>
      <c r="G79" s="168"/>
      <c r="H79" s="343">
        <v>89000</v>
      </c>
      <c r="I79" s="203"/>
      <c r="J79" s="20" t="s">
        <v>616</v>
      </c>
      <c r="K79" s="26" t="s">
        <v>103</v>
      </c>
      <c r="L79" s="29" t="s">
        <v>666</v>
      </c>
      <c r="M79" s="29" t="s">
        <v>667</v>
      </c>
      <c r="N79" s="29" t="s">
        <v>433</v>
      </c>
      <c r="O79" s="20" t="s">
        <v>669</v>
      </c>
      <c r="P79" s="19" t="s">
        <v>669</v>
      </c>
      <c r="Q79" s="19" t="s">
        <v>670</v>
      </c>
      <c r="R79" s="19" t="s">
        <v>671</v>
      </c>
      <c r="S79" s="20" t="s">
        <v>672</v>
      </c>
      <c r="T79" s="19" t="s">
        <v>669</v>
      </c>
      <c r="U79" s="210">
        <v>40</v>
      </c>
      <c r="V79" s="21">
        <v>1</v>
      </c>
      <c r="W79" s="21" t="s">
        <v>366</v>
      </c>
      <c r="X79" s="21" t="s">
        <v>366</v>
      </c>
    </row>
    <row r="80" spans="1:24" s="204" customFormat="1" ht="36.75" customHeight="1">
      <c r="A80" s="26" t="s">
        <v>104</v>
      </c>
      <c r="B80" s="20" t="s">
        <v>617</v>
      </c>
      <c r="C80" s="27"/>
      <c r="D80" s="19" t="s">
        <v>611</v>
      </c>
      <c r="E80" s="19" t="s">
        <v>612</v>
      </c>
      <c r="F80" s="254" t="s">
        <v>613</v>
      </c>
      <c r="G80" s="168"/>
      <c r="H80" s="343">
        <v>314000</v>
      </c>
      <c r="I80" s="203"/>
      <c r="J80" s="20" t="s">
        <v>618</v>
      </c>
      <c r="K80" s="26" t="s">
        <v>104</v>
      </c>
      <c r="L80" s="29" t="s">
        <v>674</v>
      </c>
      <c r="M80" s="29" t="s">
        <v>667</v>
      </c>
      <c r="N80" s="29" t="s">
        <v>433</v>
      </c>
      <c r="O80" s="20" t="s">
        <v>669</v>
      </c>
      <c r="P80" s="19" t="s">
        <v>669</v>
      </c>
      <c r="Q80" s="19" t="s">
        <v>675</v>
      </c>
      <c r="R80" s="19" t="s">
        <v>671</v>
      </c>
      <c r="S80" s="20" t="s">
        <v>672</v>
      </c>
      <c r="T80" s="19" t="s">
        <v>669</v>
      </c>
      <c r="U80" s="210">
        <v>142</v>
      </c>
      <c r="V80" s="21">
        <v>1</v>
      </c>
      <c r="W80" s="21" t="s">
        <v>366</v>
      </c>
      <c r="X80" s="21" t="s">
        <v>366</v>
      </c>
    </row>
    <row r="81" spans="1:24" s="204" customFormat="1" ht="36.75" customHeight="1">
      <c r="A81" s="26" t="s">
        <v>105</v>
      </c>
      <c r="B81" s="20" t="s">
        <v>615</v>
      </c>
      <c r="C81" s="27"/>
      <c r="D81" s="19" t="s">
        <v>611</v>
      </c>
      <c r="E81" s="19" t="s">
        <v>612</v>
      </c>
      <c r="F81" s="254" t="s">
        <v>613</v>
      </c>
      <c r="G81" s="168"/>
      <c r="H81" s="343">
        <v>277000</v>
      </c>
      <c r="I81" s="203"/>
      <c r="J81" s="20" t="s">
        <v>619</v>
      </c>
      <c r="K81" s="26" t="s">
        <v>105</v>
      </c>
      <c r="L81" s="29" t="s">
        <v>666</v>
      </c>
      <c r="M81" s="29" t="s">
        <v>667</v>
      </c>
      <c r="N81" s="29" t="s">
        <v>433</v>
      </c>
      <c r="O81" s="20" t="s">
        <v>669</v>
      </c>
      <c r="P81" s="19" t="s">
        <v>669</v>
      </c>
      <c r="Q81" s="19" t="s">
        <v>423</v>
      </c>
      <c r="R81" s="19" t="s">
        <v>671</v>
      </c>
      <c r="S81" s="20" t="s">
        <v>672</v>
      </c>
      <c r="T81" s="20" t="s">
        <v>669</v>
      </c>
      <c r="U81" s="210">
        <v>125</v>
      </c>
      <c r="V81" s="21">
        <v>1</v>
      </c>
      <c r="W81" s="21" t="s">
        <v>366</v>
      </c>
      <c r="X81" s="21" t="s">
        <v>366</v>
      </c>
    </row>
    <row r="82" spans="1:24" s="204" customFormat="1" ht="30.75" customHeight="1">
      <c r="A82" s="26" t="s">
        <v>106</v>
      </c>
      <c r="B82" s="20" t="s">
        <v>615</v>
      </c>
      <c r="C82" s="27"/>
      <c r="D82" s="19" t="s">
        <v>611</v>
      </c>
      <c r="E82" s="19" t="s">
        <v>612</v>
      </c>
      <c r="F82" s="254" t="s">
        <v>613</v>
      </c>
      <c r="G82" s="168"/>
      <c r="H82" s="343">
        <v>111000</v>
      </c>
      <c r="I82" s="203"/>
      <c r="J82" s="20" t="s">
        <v>620</v>
      </c>
      <c r="K82" s="26" t="s">
        <v>106</v>
      </c>
      <c r="L82" s="29" t="s">
        <v>674</v>
      </c>
      <c r="M82" s="29" t="s">
        <v>667</v>
      </c>
      <c r="N82" s="29" t="s">
        <v>397</v>
      </c>
      <c r="O82" s="20" t="s">
        <v>669</v>
      </c>
      <c r="P82" s="19" t="s">
        <v>669</v>
      </c>
      <c r="Q82" s="19" t="s">
        <v>672</v>
      </c>
      <c r="R82" s="19" t="s">
        <v>671</v>
      </c>
      <c r="S82" s="20" t="s">
        <v>672</v>
      </c>
      <c r="T82" s="20" t="s">
        <v>669</v>
      </c>
      <c r="U82" s="210">
        <v>50</v>
      </c>
      <c r="V82" s="21">
        <v>1</v>
      </c>
      <c r="W82" s="21" t="s">
        <v>366</v>
      </c>
      <c r="X82" s="21" t="s">
        <v>366</v>
      </c>
    </row>
    <row r="83" spans="1:24" s="204" customFormat="1" ht="30.75" customHeight="1">
      <c r="A83" s="26" t="s">
        <v>107</v>
      </c>
      <c r="B83" s="20" t="s">
        <v>615</v>
      </c>
      <c r="C83" s="27"/>
      <c r="D83" s="19" t="s">
        <v>611</v>
      </c>
      <c r="E83" s="19" t="s">
        <v>612</v>
      </c>
      <c r="F83" s="254" t="s">
        <v>613</v>
      </c>
      <c r="G83" s="168"/>
      <c r="H83" s="343">
        <v>111000</v>
      </c>
      <c r="I83" s="203"/>
      <c r="J83" s="20" t="s">
        <v>621</v>
      </c>
      <c r="K83" s="26" t="s">
        <v>107</v>
      </c>
      <c r="L83" s="29" t="s">
        <v>674</v>
      </c>
      <c r="M83" s="29" t="s">
        <v>667</v>
      </c>
      <c r="N83" s="29" t="s">
        <v>433</v>
      </c>
      <c r="O83" s="20" t="s">
        <v>669</v>
      </c>
      <c r="P83" s="19" t="s">
        <v>669</v>
      </c>
      <c r="Q83" s="19" t="s">
        <v>672</v>
      </c>
      <c r="R83" s="19" t="s">
        <v>671</v>
      </c>
      <c r="S83" s="20" t="s">
        <v>672</v>
      </c>
      <c r="T83" s="20" t="s">
        <v>669</v>
      </c>
      <c r="U83" s="210">
        <v>50</v>
      </c>
      <c r="V83" s="21">
        <v>1</v>
      </c>
      <c r="W83" s="21" t="s">
        <v>366</v>
      </c>
      <c r="X83" s="21" t="s">
        <v>676</v>
      </c>
    </row>
    <row r="84" spans="1:24" s="204" customFormat="1" ht="30.75" customHeight="1">
      <c r="A84" s="26" t="s">
        <v>108</v>
      </c>
      <c r="B84" s="20" t="s">
        <v>615</v>
      </c>
      <c r="C84" s="27"/>
      <c r="D84" s="19" t="s">
        <v>611</v>
      </c>
      <c r="E84" s="19" t="s">
        <v>612</v>
      </c>
      <c r="F84" s="254" t="s">
        <v>613</v>
      </c>
      <c r="G84" s="168"/>
      <c r="H84" s="343">
        <v>111000</v>
      </c>
      <c r="I84" s="203"/>
      <c r="J84" s="20" t="s">
        <v>622</v>
      </c>
      <c r="K84" s="26" t="s">
        <v>108</v>
      </c>
      <c r="L84" s="29" t="s">
        <v>674</v>
      </c>
      <c r="M84" s="29" t="s">
        <v>667</v>
      </c>
      <c r="N84" s="29" t="s">
        <v>433</v>
      </c>
      <c r="O84" s="20" t="s">
        <v>669</v>
      </c>
      <c r="P84" s="19" t="s">
        <v>669</v>
      </c>
      <c r="Q84" s="19" t="s">
        <v>672</v>
      </c>
      <c r="R84" s="19" t="s">
        <v>671</v>
      </c>
      <c r="S84" s="20" t="s">
        <v>672</v>
      </c>
      <c r="T84" s="20" t="s">
        <v>669</v>
      </c>
      <c r="U84" s="210">
        <v>50</v>
      </c>
      <c r="V84" s="21">
        <v>1</v>
      </c>
      <c r="W84" s="21" t="s">
        <v>676</v>
      </c>
      <c r="X84" s="21" t="s">
        <v>366</v>
      </c>
    </row>
    <row r="85" spans="1:24" s="204" customFormat="1" ht="30.75" customHeight="1">
      <c r="A85" s="26" t="s">
        <v>109</v>
      </c>
      <c r="B85" s="20" t="s">
        <v>615</v>
      </c>
      <c r="C85" s="27"/>
      <c r="D85" s="19" t="s">
        <v>611</v>
      </c>
      <c r="E85" s="19" t="s">
        <v>612</v>
      </c>
      <c r="F85" s="254" t="s">
        <v>613</v>
      </c>
      <c r="G85" s="168"/>
      <c r="H85" s="343">
        <v>128000</v>
      </c>
      <c r="I85" s="203"/>
      <c r="J85" s="20" t="s">
        <v>623</v>
      </c>
      <c r="K85" s="26" t="s">
        <v>109</v>
      </c>
      <c r="L85" s="29" t="s">
        <v>674</v>
      </c>
      <c r="M85" s="29" t="s">
        <v>667</v>
      </c>
      <c r="N85" s="29" t="s">
        <v>677</v>
      </c>
      <c r="O85" s="20" t="s">
        <v>669</v>
      </c>
      <c r="P85" s="19" t="s">
        <v>669</v>
      </c>
      <c r="Q85" s="19" t="s">
        <v>672</v>
      </c>
      <c r="R85" s="19" t="s">
        <v>671</v>
      </c>
      <c r="S85" s="20" t="s">
        <v>672</v>
      </c>
      <c r="T85" s="20" t="s">
        <v>669</v>
      </c>
      <c r="U85" s="210">
        <v>58</v>
      </c>
      <c r="V85" s="21">
        <v>1</v>
      </c>
      <c r="W85" s="21" t="s">
        <v>366</v>
      </c>
      <c r="X85" s="21" t="s">
        <v>366</v>
      </c>
    </row>
    <row r="86" spans="1:24" s="204" customFormat="1" ht="30.75" customHeight="1">
      <c r="A86" s="26" t="s">
        <v>110</v>
      </c>
      <c r="B86" s="20" t="s">
        <v>615</v>
      </c>
      <c r="C86" s="27"/>
      <c r="D86" s="19" t="s">
        <v>611</v>
      </c>
      <c r="E86" s="19" t="s">
        <v>612</v>
      </c>
      <c r="F86" s="254" t="s">
        <v>613</v>
      </c>
      <c r="G86" s="168"/>
      <c r="H86" s="343">
        <v>33000</v>
      </c>
      <c r="I86" s="203"/>
      <c r="J86" s="20" t="s">
        <v>624</v>
      </c>
      <c r="K86" s="26" t="s">
        <v>110</v>
      </c>
      <c r="L86" s="29" t="s">
        <v>674</v>
      </c>
      <c r="M86" s="29" t="s">
        <v>667</v>
      </c>
      <c r="N86" s="29" t="s">
        <v>433</v>
      </c>
      <c r="O86" s="20" t="s">
        <v>669</v>
      </c>
      <c r="P86" s="19" t="s">
        <v>669</v>
      </c>
      <c r="Q86" s="19" t="s">
        <v>672</v>
      </c>
      <c r="R86" s="19" t="s">
        <v>671</v>
      </c>
      <c r="S86" s="20" t="s">
        <v>672</v>
      </c>
      <c r="T86" s="20" t="s">
        <v>669</v>
      </c>
      <c r="U86" s="210">
        <v>15</v>
      </c>
      <c r="V86" s="21">
        <v>1</v>
      </c>
      <c r="W86" s="21" t="s">
        <v>676</v>
      </c>
      <c r="X86" s="21" t="s">
        <v>676</v>
      </c>
    </row>
    <row r="87" spans="1:24" s="204" customFormat="1" ht="30.75" customHeight="1">
      <c r="A87" s="26" t="s">
        <v>93</v>
      </c>
      <c r="B87" s="20" t="s">
        <v>610</v>
      </c>
      <c r="C87" s="27"/>
      <c r="D87" s="19" t="s">
        <v>611</v>
      </c>
      <c r="E87" s="19" t="s">
        <v>369</v>
      </c>
      <c r="F87" s="254" t="s">
        <v>613</v>
      </c>
      <c r="G87" s="168"/>
      <c r="H87" s="343">
        <v>1864000</v>
      </c>
      <c r="I87" s="203"/>
      <c r="J87" s="20" t="s">
        <v>625</v>
      </c>
      <c r="K87" s="26" t="s">
        <v>93</v>
      </c>
      <c r="L87" s="29" t="s">
        <v>674</v>
      </c>
      <c r="M87" s="29" t="s">
        <v>667</v>
      </c>
      <c r="N87" s="29" t="s">
        <v>409</v>
      </c>
      <c r="O87" s="20" t="s">
        <v>668</v>
      </c>
      <c r="P87" s="19" t="s">
        <v>669</v>
      </c>
      <c r="Q87" s="19" t="s">
        <v>678</v>
      </c>
      <c r="R87" s="19" t="s">
        <v>671</v>
      </c>
      <c r="S87" s="20" t="s">
        <v>672</v>
      </c>
      <c r="T87" s="20" t="s">
        <v>669</v>
      </c>
      <c r="U87" s="210">
        <v>461.9</v>
      </c>
      <c r="V87" s="21">
        <v>2</v>
      </c>
      <c r="W87" s="21" t="s">
        <v>673</v>
      </c>
      <c r="X87" s="21" t="s">
        <v>366</v>
      </c>
    </row>
    <row r="88" spans="1:24" s="204" customFormat="1" ht="35.25" customHeight="1">
      <c r="A88" s="26" t="s">
        <v>94</v>
      </c>
      <c r="B88" s="20" t="s">
        <v>610</v>
      </c>
      <c r="C88" s="27"/>
      <c r="D88" s="19" t="s">
        <v>611</v>
      </c>
      <c r="E88" s="20" t="s">
        <v>612</v>
      </c>
      <c r="F88" s="254" t="s">
        <v>613</v>
      </c>
      <c r="G88" s="168"/>
      <c r="H88" s="343">
        <v>754000</v>
      </c>
      <c r="I88" s="203"/>
      <c r="J88" s="20" t="s">
        <v>619</v>
      </c>
      <c r="K88" s="26" t="s">
        <v>94</v>
      </c>
      <c r="L88" s="29" t="s">
        <v>674</v>
      </c>
      <c r="M88" s="29" t="s">
        <v>667</v>
      </c>
      <c r="N88" s="29" t="s">
        <v>433</v>
      </c>
      <c r="O88" s="19" t="s">
        <v>669</v>
      </c>
      <c r="P88" s="19" t="s">
        <v>669</v>
      </c>
      <c r="Q88" s="19" t="s">
        <v>678</v>
      </c>
      <c r="R88" s="19" t="s">
        <v>671</v>
      </c>
      <c r="S88" s="20" t="s">
        <v>672</v>
      </c>
      <c r="T88" s="20" t="s">
        <v>669</v>
      </c>
      <c r="U88" s="210">
        <v>186.71</v>
      </c>
      <c r="V88" s="21">
        <v>1</v>
      </c>
      <c r="W88" s="21" t="s">
        <v>673</v>
      </c>
      <c r="X88" s="21" t="s">
        <v>366</v>
      </c>
    </row>
    <row r="89" spans="1:24" s="204" customFormat="1" ht="35.25" customHeight="1">
      <c r="A89" s="26" t="s">
        <v>95</v>
      </c>
      <c r="B89" s="20" t="s">
        <v>610</v>
      </c>
      <c r="C89" s="27"/>
      <c r="D89" s="19" t="s">
        <v>611</v>
      </c>
      <c r="E89" s="20" t="s">
        <v>612</v>
      </c>
      <c r="F89" s="254" t="s">
        <v>613</v>
      </c>
      <c r="G89" s="168"/>
      <c r="H89" s="343">
        <v>449000</v>
      </c>
      <c r="I89" s="203"/>
      <c r="J89" s="20" t="s">
        <v>616</v>
      </c>
      <c r="K89" s="26" t="s">
        <v>95</v>
      </c>
      <c r="L89" s="29" t="s">
        <v>674</v>
      </c>
      <c r="M89" s="29" t="s">
        <v>667</v>
      </c>
      <c r="N89" s="29" t="s">
        <v>397</v>
      </c>
      <c r="O89" s="20" t="s">
        <v>669</v>
      </c>
      <c r="P89" s="19" t="s">
        <v>669</v>
      </c>
      <c r="Q89" s="19" t="s">
        <v>679</v>
      </c>
      <c r="R89" s="19" t="s">
        <v>671</v>
      </c>
      <c r="S89" s="20" t="s">
        <v>672</v>
      </c>
      <c r="T89" s="20" t="s">
        <v>669</v>
      </c>
      <c r="U89" s="21">
        <v>111.35</v>
      </c>
      <c r="V89" s="21">
        <v>1</v>
      </c>
      <c r="W89" s="21" t="s">
        <v>673</v>
      </c>
      <c r="X89" s="21" t="s">
        <v>366</v>
      </c>
    </row>
    <row r="90" spans="1:24" s="204" customFormat="1" ht="35.25" customHeight="1">
      <c r="A90" s="26" t="s">
        <v>96</v>
      </c>
      <c r="B90" s="20" t="s">
        <v>610</v>
      </c>
      <c r="C90" s="27"/>
      <c r="D90" s="19" t="s">
        <v>611</v>
      </c>
      <c r="E90" s="20" t="s">
        <v>612</v>
      </c>
      <c r="F90" s="254" t="s">
        <v>613</v>
      </c>
      <c r="G90" s="168"/>
      <c r="H90" s="343">
        <v>990000</v>
      </c>
      <c r="I90" s="203"/>
      <c r="J90" s="20" t="s">
        <v>626</v>
      </c>
      <c r="K90" s="26" t="s">
        <v>96</v>
      </c>
      <c r="L90" s="29" t="s">
        <v>674</v>
      </c>
      <c r="M90" s="29" t="s">
        <v>667</v>
      </c>
      <c r="N90" s="29" t="s">
        <v>433</v>
      </c>
      <c r="O90" s="20" t="s">
        <v>680</v>
      </c>
      <c r="P90" s="19" t="s">
        <v>669</v>
      </c>
      <c r="Q90" s="19" t="s">
        <v>678</v>
      </c>
      <c r="R90" s="19" t="s">
        <v>671</v>
      </c>
      <c r="S90" s="20" t="s">
        <v>672</v>
      </c>
      <c r="T90" s="20" t="s">
        <v>669</v>
      </c>
      <c r="U90" s="210">
        <v>245.4</v>
      </c>
      <c r="V90" s="21">
        <v>2</v>
      </c>
      <c r="W90" s="21" t="s">
        <v>673</v>
      </c>
      <c r="X90" s="21" t="s">
        <v>366</v>
      </c>
    </row>
    <row r="91" spans="1:24" s="204" customFormat="1" ht="35.25" customHeight="1">
      <c r="A91" s="26" t="s">
        <v>97</v>
      </c>
      <c r="B91" s="20" t="s">
        <v>610</v>
      </c>
      <c r="C91" s="27"/>
      <c r="D91" s="19" t="s">
        <v>611</v>
      </c>
      <c r="E91" s="20" t="s">
        <v>612</v>
      </c>
      <c r="F91" s="254" t="s">
        <v>613</v>
      </c>
      <c r="G91" s="168"/>
      <c r="H91" s="343">
        <v>738000</v>
      </c>
      <c r="I91" s="203"/>
      <c r="J91" s="20" t="s">
        <v>627</v>
      </c>
      <c r="K91" s="26" t="s">
        <v>97</v>
      </c>
      <c r="L91" s="29" t="s">
        <v>674</v>
      </c>
      <c r="M91" s="29" t="s">
        <v>667</v>
      </c>
      <c r="N91" s="29" t="s">
        <v>433</v>
      </c>
      <c r="O91" s="20" t="s">
        <v>681</v>
      </c>
      <c r="P91" s="19" t="s">
        <v>669</v>
      </c>
      <c r="Q91" s="19" t="s">
        <v>678</v>
      </c>
      <c r="R91" s="19" t="s">
        <v>671</v>
      </c>
      <c r="S91" s="20" t="s">
        <v>672</v>
      </c>
      <c r="T91" s="20" t="s">
        <v>669</v>
      </c>
      <c r="U91" s="210">
        <v>182.79</v>
      </c>
      <c r="V91" s="21">
        <v>1</v>
      </c>
      <c r="W91" s="21" t="s">
        <v>673</v>
      </c>
      <c r="X91" s="21" t="s">
        <v>366</v>
      </c>
    </row>
    <row r="92" spans="1:24" s="204" customFormat="1" ht="35.25" customHeight="1">
      <c r="A92" s="26" t="s">
        <v>98</v>
      </c>
      <c r="B92" s="20" t="s">
        <v>610</v>
      </c>
      <c r="C92" s="27"/>
      <c r="D92" s="19" t="s">
        <v>611</v>
      </c>
      <c r="E92" s="20" t="s">
        <v>612</v>
      </c>
      <c r="F92" s="254" t="s">
        <v>613</v>
      </c>
      <c r="G92" s="168"/>
      <c r="H92" s="343">
        <v>561000</v>
      </c>
      <c r="I92" s="203"/>
      <c r="J92" s="20" t="s">
        <v>628</v>
      </c>
      <c r="K92" s="26" t="s">
        <v>98</v>
      </c>
      <c r="L92" s="29" t="s">
        <v>674</v>
      </c>
      <c r="M92" s="29" t="s">
        <v>667</v>
      </c>
      <c r="N92" s="29" t="s">
        <v>409</v>
      </c>
      <c r="O92" s="20" t="s">
        <v>669</v>
      </c>
      <c r="P92" s="19" t="s">
        <v>669</v>
      </c>
      <c r="Q92" s="19" t="s">
        <v>682</v>
      </c>
      <c r="R92" s="19" t="s">
        <v>671</v>
      </c>
      <c r="S92" s="20" t="s">
        <v>672</v>
      </c>
      <c r="T92" s="20" t="s">
        <v>669</v>
      </c>
      <c r="U92" s="210">
        <v>139</v>
      </c>
      <c r="V92" s="21">
        <v>1</v>
      </c>
      <c r="W92" s="21" t="s">
        <v>673</v>
      </c>
      <c r="X92" s="21" t="s">
        <v>366</v>
      </c>
    </row>
    <row r="93" spans="1:24" s="204" customFormat="1" ht="35.25" customHeight="1">
      <c r="A93" s="26" t="s">
        <v>99</v>
      </c>
      <c r="B93" s="20" t="s">
        <v>610</v>
      </c>
      <c r="C93" s="27"/>
      <c r="D93" s="19" t="s">
        <v>611</v>
      </c>
      <c r="E93" s="20" t="s">
        <v>612</v>
      </c>
      <c r="F93" s="254" t="s">
        <v>613</v>
      </c>
      <c r="G93" s="168"/>
      <c r="H93" s="343">
        <v>234000</v>
      </c>
      <c r="I93" s="203"/>
      <c r="J93" s="20" t="s">
        <v>629</v>
      </c>
      <c r="K93" s="26" t="s">
        <v>99</v>
      </c>
      <c r="L93" s="29" t="s">
        <v>674</v>
      </c>
      <c r="M93" s="29" t="s">
        <v>667</v>
      </c>
      <c r="N93" s="29" t="s">
        <v>433</v>
      </c>
      <c r="O93" s="20" t="s">
        <v>669</v>
      </c>
      <c r="P93" s="19" t="s">
        <v>669</v>
      </c>
      <c r="Q93" s="19" t="s">
        <v>682</v>
      </c>
      <c r="R93" s="19" t="s">
        <v>671</v>
      </c>
      <c r="S93" s="20" t="s">
        <v>672</v>
      </c>
      <c r="T93" s="20" t="s">
        <v>669</v>
      </c>
      <c r="U93" s="210">
        <v>58</v>
      </c>
      <c r="V93" s="21">
        <v>1</v>
      </c>
      <c r="W93" s="21" t="s">
        <v>673</v>
      </c>
      <c r="X93" s="21" t="s">
        <v>366</v>
      </c>
    </row>
    <row r="94" spans="1:24" s="204" customFormat="1" ht="35.25" customHeight="1">
      <c r="A94" s="26" t="s">
        <v>100</v>
      </c>
      <c r="B94" s="20" t="s">
        <v>610</v>
      </c>
      <c r="C94" s="27"/>
      <c r="D94" s="19" t="s">
        <v>611</v>
      </c>
      <c r="E94" s="20" t="s">
        <v>612</v>
      </c>
      <c r="F94" s="254" t="s">
        <v>613</v>
      </c>
      <c r="G94" s="168"/>
      <c r="H94" s="343">
        <v>352000</v>
      </c>
      <c r="I94" s="203"/>
      <c r="J94" s="20" t="s">
        <v>630</v>
      </c>
      <c r="K94" s="26" t="s">
        <v>100</v>
      </c>
      <c r="L94" s="29" t="s">
        <v>674</v>
      </c>
      <c r="M94" s="29" t="s">
        <v>667</v>
      </c>
      <c r="N94" s="29" t="s">
        <v>683</v>
      </c>
      <c r="O94" s="20" t="s">
        <v>669</v>
      </c>
      <c r="P94" s="19" t="s">
        <v>669</v>
      </c>
      <c r="Q94" s="20" t="s">
        <v>682</v>
      </c>
      <c r="R94" s="19" t="s">
        <v>671</v>
      </c>
      <c r="S94" s="20" t="s">
        <v>672</v>
      </c>
      <c r="T94" s="20" t="s">
        <v>669</v>
      </c>
      <c r="U94" s="210">
        <v>87.2</v>
      </c>
      <c r="V94" s="21">
        <v>1</v>
      </c>
      <c r="W94" s="21" t="s">
        <v>673</v>
      </c>
      <c r="X94" s="21" t="s">
        <v>366</v>
      </c>
    </row>
    <row r="95" spans="1:24" s="204" customFormat="1" ht="35.25" customHeight="1">
      <c r="A95" s="26" t="s">
        <v>111</v>
      </c>
      <c r="B95" s="20" t="s">
        <v>610</v>
      </c>
      <c r="C95" s="27"/>
      <c r="D95" s="19" t="s">
        <v>611</v>
      </c>
      <c r="E95" s="20" t="s">
        <v>612</v>
      </c>
      <c r="F95" s="254" t="s">
        <v>613</v>
      </c>
      <c r="G95" s="168"/>
      <c r="H95" s="343">
        <v>408000</v>
      </c>
      <c r="I95" s="203"/>
      <c r="J95" s="20" t="s">
        <v>631</v>
      </c>
      <c r="K95" s="26" t="s">
        <v>111</v>
      </c>
      <c r="L95" s="29" t="s">
        <v>674</v>
      </c>
      <c r="M95" s="29" t="s">
        <v>667</v>
      </c>
      <c r="N95" s="29" t="s">
        <v>684</v>
      </c>
      <c r="O95" s="20" t="s">
        <v>669</v>
      </c>
      <c r="P95" s="19" t="s">
        <v>669</v>
      </c>
      <c r="Q95" s="20" t="s">
        <v>685</v>
      </c>
      <c r="R95" s="19" t="s">
        <v>671</v>
      </c>
      <c r="S95" s="20" t="s">
        <v>672</v>
      </c>
      <c r="T95" s="20" t="s">
        <v>669</v>
      </c>
      <c r="U95" s="210">
        <v>101</v>
      </c>
      <c r="V95" s="21">
        <v>1</v>
      </c>
      <c r="W95" s="21" t="s">
        <v>366</v>
      </c>
      <c r="X95" s="21" t="s">
        <v>366</v>
      </c>
    </row>
    <row r="96" spans="1:24" s="204" customFormat="1" ht="35.25" customHeight="1">
      <c r="A96" s="26" t="s">
        <v>112</v>
      </c>
      <c r="B96" s="20" t="s">
        <v>632</v>
      </c>
      <c r="C96" s="27"/>
      <c r="D96" s="19" t="s">
        <v>611</v>
      </c>
      <c r="E96" s="20" t="s">
        <v>612</v>
      </c>
      <c r="F96" s="254">
        <v>2008</v>
      </c>
      <c r="G96" s="168"/>
      <c r="H96" s="343">
        <v>471000</v>
      </c>
      <c r="I96" s="203"/>
      <c r="J96" s="20" t="s">
        <v>633</v>
      </c>
      <c r="K96" s="26" t="s">
        <v>112</v>
      </c>
      <c r="L96" s="29" t="s">
        <v>674</v>
      </c>
      <c r="M96" s="29" t="s">
        <v>667</v>
      </c>
      <c r="N96" s="29" t="s">
        <v>397</v>
      </c>
      <c r="O96" s="20" t="s">
        <v>669</v>
      </c>
      <c r="P96" s="19" t="s">
        <v>669</v>
      </c>
      <c r="Q96" s="19" t="s">
        <v>686</v>
      </c>
      <c r="R96" s="19" t="s">
        <v>671</v>
      </c>
      <c r="S96" s="20" t="s">
        <v>672</v>
      </c>
      <c r="T96" s="20" t="s">
        <v>669</v>
      </c>
      <c r="U96" s="210">
        <v>116.8</v>
      </c>
      <c r="V96" s="21">
        <v>1</v>
      </c>
      <c r="W96" s="21" t="s">
        <v>366</v>
      </c>
      <c r="X96" s="21" t="s">
        <v>366</v>
      </c>
    </row>
    <row r="97" spans="1:24" s="204" customFormat="1" ht="35.25" customHeight="1">
      <c r="A97" s="26" t="s">
        <v>113</v>
      </c>
      <c r="B97" s="20" t="s">
        <v>634</v>
      </c>
      <c r="C97" s="29"/>
      <c r="D97" s="19" t="s">
        <v>611</v>
      </c>
      <c r="E97" s="20" t="s">
        <v>612</v>
      </c>
      <c r="F97" s="254" t="s">
        <v>613</v>
      </c>
      <c r="G97" s="168"/>
      <c r="H97" s="343">
        <v>759000</v>
      </c>
      <c r="I97" s="203"/>
      <c r="J97" s="20" t="s">
        <v>624</v>
      </c>
      <c r="K97" s="26" t="s">
        <v>113</v>
      </c>
      <c r="L97" s="29" t="s">
        <v>666</v>
      </c>
      <c r="M97" s="29" t="s">
        <v>667</v>
      </c>
      <c r="N97" s="29" t="s">
        <v>433</v>
      </c>
      <c r="O97" s="20" t="s">
        <v>668</v>
      </c>
      <c r="P97" s="20" t="s">
        <v>669</v>
      </c>
      <c r="Q97" s="19" t="s">
        <v>682</v>
      </c>
      <c r="R97" s="19" t="s">
        <v>671</v>
      </c>
      <c r="S97" s="20" t="s">
        <v>672</v>
      </c>
      <c r="T97" s="20" t="s">
        <v>669</v>
      </c>
      <c r="U97" s="210">
        <v>188</v>
      </c>
      <c r="V97" s="21">
        <v>2</v>
      </c>
      <c r="W97" s="21" t="s">
        <v>673</v>
      </c>
      <c r="X97" s="21" t="s">
        <v>366</v>
      </c>
    </row>
    <row r="98" spans="1:24" s="204" customFormat="1" ht="35.25" customHeight="1">
      <c r="A98" s="26" t="s">
        <v>114</v>
      </c>
      <c r="B98" s="20" t="s">
        <v>635</v>
      </c>
      <c r="C98" s="29"/>
      <c r="D98" s="19" t="s">
        <v>611</v>
      </c>
      <c r="E98" s="20" t="s">
        <v>612</v>
      </c>
      <c r="F98" s="254" t="s">
        <v>636</v>
      </c>
      <c r="G98" s="168"/>
      <c r="H98" s="343">
        <v>227000</v>
      </c>
      <c r="I98" s="203" t="s">
        <v>637</v>
      </c>
      <c r="J98" s="20" t="s">
        <v>638</v>
      </c>
      <c r="K98" s="26" t="s">
        <v>114</v>
      </c>
      <c r="L98" s="29" t="s">
        <v>666</v>
      </c>
      <c r="M98" s="29" t="s">
        <v>667</v>
      </c>
      <c r="N98" s="29" t="s">
        <v>683</v>
      </c>
      <c r="O98" s="20" t="s">
        <v>669</v>
      </c>
      <c r="P98" s="19" t="s">
        <v>669</v>
      </c>
      <c r="Q98" s="20" t="s">
        <v>687</v>
      </c>
      <c r="R98" s="19" t="s">
        <v>671</v>
      </c>
      <c r="S98" s="20" t="s">
        <v>688</v>
      </c>
      <c r="T98" s="20" t="s">
        <v>681</v>
      </c>
      <c r="U98" s="210">
        <v>58.2</v>
      </c>
      <c r="V98" s="21">
        <v>1</v>
      </c>
      <c r="W98" s="21" t="s">
        <v>366</v>
      </c>
      <c r="X98" s="21" t="s">
        <v>366</v>
      </c>
    </row>
    <row r="99" spans="1:24" s="204" customFormat="1" ht="35.25" customHeight="1">
      <c r="A99" s="26" t="s">
        <v>115</v>
      </c>
      <c r="B99" s="20" t="s">
        <v>639</v>
      </c>
      <c r="C99" s="29"/>
      <c r="D99" s="19" t="s">
        <v>611</v>
      </c>
      <c r="E99" s="20" t="s">
        <v>612</v>
      </c>
      <c r="F99" s="254">
        <v>2001</v>
      </c>
      <c r="G99" s="168"/>
      <c r="H99" s="343">
        <v>2459000</v>
      </c>
      <c r="I99" s="203" t="s">
        <v>640</v>
      </c>
      <c r="J99" s="20" t="s">
        <v>641</v>
      </c>
      <c r="K99" s="26" t="s">
        <v>115</v>
      </c>
      <c r="L99" s="29" t="s">
        <v>666</v>
      </c>
      <c r="M99" s="29" t="s">
        <v>667</v>
      </c>
      <c r="N99" s="29" t="s">
        <v>397</v>
      </c>
      <c r="O99" s="20" t="s">
        <v>669</v>
      </c>
      <c r="P99" s="19" t="s">
        <v>669</v>
      </c>
      <c r="Q99" s="20" t="s">
        <v>689</v>
      </c>
      <c r="R99" s="19" t="s">
        <v>671</v>
      </c>
      <c r="S99" s="20" t="s">
        <v>672</v>
      </c>
      <c r="T99" s="20" t="s">
        <v>681</v>
      </c>
      <c r="U99" s="210">
        <v>200</v>
      </c>
      <c r="V99" s="21">
        <v>1</v>
      </c>
      <c r="W99" s="21" t="s">
        <v>366</v>
      </c>
      <c r="X99" s="21" t="s">
        <v>366</v>
      </c>
    </row>
    <row r="100" spans="1:24" s="204" customFormat="1" ht="35.25" customHeight="1">
      <c r="A100" s="26" t="s">
        <v>116</v>
      </c>
      <c r="B100" s="20" t="s">
        <v>642</v>
      </c>
      <c r="C100" s="29"/>
      <c r="D100" s="19" t="s">
        <v>611</v>
      </c>
      <c r="E100" s="20" t="s">
        <v>612</v>
      </c>
      <c r="F100" s="254">
        <v>2003</v>
      </c>
      <c r="G100" s="168"/>
      <c r="H100" s="343">
        <v>2525000</v>
      </c>
      <c r="I100" s="203" t="s">
        <v>640</v>
      </c>
      <c r="J100" s="20" t="s">
        <v>643</v>
      </c>
      <c r="K100" s="26" t="s">
        <v>116</v>
      </c>
      <c r="L100" s="29" t="s">
        <v>666</v>
      </c>
      <c r="M100" s="29" t="s">
        <v>667</v>
      </c>
      <c r="N100" s="29" t="s">
        <v>397</v>
      </c>
      <c r="O100" s="20" t="s">
        <v>669</v>
      </c>
      <c r="P100" s="19" t="s">
        <v>669</v>
      </c>
      <c r="Q100" s="19" t="s">
        <v>689</v>
      </c>
      <c r="R100" s="19" t="s">
        <v>671</v>
      </c>
      <c r="S100" s="20" t="s">
        <v>672</v>
      </c>
      <c r="T100" s="20" t="s">
        <v>681</v>
      </c>
      <c r="U100" s="210">
        <v>205.4</v>
      </c>
      <c r="V100" s="21">
        <v>1</v>
      </c>
      <c r="W100" s="21" t="s">
        <v>366</v>
      </c>
      <c r="X100" s="21" t="s">
        <v>366</v>
      </c>
    </row>
    <row r="101" spans="1:24" s="204" customFormat="1" ht="49.5" customHeight="1">
      <c r="A101" s="26" t="s">
        <v>117</v>
      </c>
      <c r="B101" s="20" t="s">
        <v>644</v>
      </c>
      <c r="C101" s="29"/>
      <c r="D101" s="19" t="s">
        <v>611</v>
      </c>
      <c r="E101" s="20" t="s">
        <v>612</v>
      </c>
      <c r="F101" s="254">
        <v>2003</v>
      </c>
      <c r="G101" s="168"/>
      <c r="H101" s="343">
        <v>1312000</v>
      </c>
      <c r="I101" s="203" t="s">
        <v>640</v>
      </c>
      <c r="J101" s="20" t="s">
        <v>645</v>
      </c>
      <c r="K101" s="26" t="s">
        <v>117</v>
      </c>
      <c r="L101" s="29" t="s">
        <v>666</v>
      </c>
      <c r="M101" s="29" t="s">
        <v>667</v>
      </c>
      <c r="N101" s="29" t="s">
        <v>397</v>
      </c>
      <c r="O101" s="20" t="s">
        <v>669</v>
      </c>
      <c r="P101" s="19" t="s">
        <v>669</v>
      </c>
      <c r="Q101" s="19" t="s">
        <v>690</v>
      </c>
      <c r="R101" s="19" t="s">
        <v>671</v>
      </c>
      <c r="S101" s="20" t="s">
        <v>672</v>
      </c>
      <c r="T101" s="20" t="s">
        <v>681</v>
      </c>
      <c r="U101" s="210">
        <v>106.4</v>
      </c>
      <c r="V101" s="21">
        <v>1</v>
      </c>
      <c r="W101" s="21" t="s">
        <v>366</v>
      </c>
      <c r="X101" s="21" t="s">
        <v>366</v>
      </c>
    </row>
    <row r="102" spans="1:24" s="204" customFormat="1" ht="49.5" customHeight="1">
      <c r="A102" s="26" t="s">
        <v>118</v>
      </c>
      <c r="B102" s="20" t="s">
        <v>646</v>
      </c>
      <c r="C102" s="29"/>
      <c r="D102" s="19" t="s">
        <v>611</v>
      </c>
      <c r="E102" s="20" t="s">
        <v>612</v>
      </c>
      <c r="F102" s="254">
        <v>2002</v>
      </c>
      <c r="G102" s="168">
        <v>2830345</v>
      </c>
      <c r="H102" s="343"/>
      <c r="I102" s="203" t="s">
        <v>640</v>
      </c>
      <c r="J102" s="20" t="s">
        <v>647</v>
      </c>
      <c r="K102" s="26" t="s">
        <v>118</v>
      </c>
      <c r="L102" s="29" t="s">
        <v>666</v>
      </c>
      <c r="M102" s="29" t="s">
        <v>667</v>
      </c>
      <c r="N102" s="29" t="s">
        <v>683</v>
      </c>
      <c r="O102" s="20" t="s">
        <v>669</v>
      </c>
      <c r="P102" s="19" t="s">
        <v>669</v>
      </c>
      <c r="Q102" s="20" t="s">
        <v>689</v>
      </c>
      <c r="R102" s="19" t="s">
        <v>671</v>
      </c>
      <c r="S102" s="20" t="s">
        <v>672</v>
      </c>
      <c r="T102" s="20" t="s">
        <v>681</v>
      </c>
      <c r="U102" s="210">
        <v>100</v>
      </c>
      <c r="V102" s="21">
        <v>1</v>
      </c>
      <c r="W102" s="21" t="s">
        <v>366</v>
      </c>
      <c r="X102" s="21" t="s">
        <v>366</v>
      </c>
    </row>
    <row r="103" spans="1:24" s="204" customFormat="1" ht="49.5" customHeight="1">
      <c r="A103" s="26" t="s">
        <v>119</v>
      </c>
      <c r="B103" s="20" t="s">
        <v>648</v>
      </c>
      <c r="C103" s="29"/>
      <c r="D103" s="19" t="s">
        <v>611</v>
      </c>
      <c r="E103" s="20" t="s">
        <v>612</v>
      </c>
      <c r="F103" s="254">
        <v>1997</v>
      </c>
      <c r="G103" s="168"/>
      <c r="H103" s="343">
        <v>492000</v>
      </c>
      <c r="I103" s="203" t="s">
        <v>640</v>
      </c>
      <c r="J103" s="20" t="s">
        <v>649</v>
      </c>
      <c r="K103" s="26" t="s">
        <v>119</v>
      </c>
      <c r="L103" s="29" t="s">
        <v>666</v>
      </c>
      <c r="M103" s="29" t="s">
        <v>667</v>
      </c>
      <c r="N103" s="29" t="s">
        <v>683</v>
      </c>
      <c r="O103" s="20" t="s">
        <v>669</v>
      </c>
      <c r="P103" s="19" t="s">
        <v>669</v>
      </c>
      <c r="Q103" s="20" t="s">
        <v>689</v>
      </c>
      <c r="R103" s="19" t="s">
        <v>671</v>
      </c>
      <c r="S103" s="20" t="s">
        <v>672</v>
      </c>
      <c r="T103" s="20" t="s">
        <v>681</v>
      </c>
      <c r="U103" s="210">
        <v>100</v>
      </c>
      <c r="V103" s="21">
        <v>1</v>
      </c>
      <c r="W103" s="21" t="s">
        <v>366</v>
      </c>
      <c r="X103" s="21" t="s">
        <v>366</v>
      </c>
    </row>
    <row r="104" spans="1:24" s="204" customFormat="1" ht="49.5" customHeight="1">
      <c r="A104" s="26" t="s">
        <v>120</v>
      </c>
      <c r="B104" s="20" t="s">
        <v>650</v>
      </c>
      <c r="C104" s="29"/>
      <c r="D104" s="19" t="s">
        <v>611</v>
      </c>
      <c r="E104" s="20" t="s">
        <v>612</v>
      </c>
      <c r="F104" s="254">
        <v>1998</v>
      </c>
      <c r="G104" s="168">
        <v>1385915</v>
      </c>
      <c r="H104" s="343"/>
      <c r="I104" s="203" t="s">
        <v>640</v>
      </c>
      <c r="J104" s="20" t="s">
        <v>651</v>
      </c>
      <c r="K104" s="26" t="s">
        <v>120</v>
      </c>
      <c r="L104" s="29" t="s">
        <v>666</v>
      </c>
      <c r="M104" s="29" t="s">
        <v>667</v>
      </c>
      <c r="N104" s="29" t="s">
        <v>683</v>
      </c>
      <c r="O104" s="20" t="s">
        <v>669</v>
      </c>
      <c r="P104" s="19" t="s">
        <v>669</v>
      </c>
      <c r="Q104" s="20" t="s">
        <v>689</v>
      </c>
      <c r="R104" s="19" t="s">
        <v>671</v>
      </c>
      <c r="S104" s="20" t="s">
        <v>672</v>
      </c>
      <c r="T104" s="20" t="s">
        <v>681</v>
      </c>
      <c r="U104" s="210">
        <v>100</v>
      </c>
      <c r="V104" s="21">
        <v>1</v>
      </c>
      <c r="W104" s="21" t="s">
        <v>366</v>
      </c>
      <c r="X104" s="21" t="s">
        <v>366</v>
      </c>
    </row>
    <row r="105" spans="1:24" s="204" customFormat="1" ht="49.5" customHeight="1">
      <c r="A105" s="26" t="s">
        <v>121</v>
      </c>
      <c r="B105" s="20" t="s">
        <v>652</v>
      </c>
      <c r="C105" s="29"/>
      <c r="D105" s="19" t="s">
        <v>611</v>
      </c>
      <c r="E105" s="20" t="s">
        <v>612</v>
      </c>
      <c r="F105" s="254">
        <v>2004</v>
      </c>
      <c r="G105" s="168"/>
      <c r="H105" s="343">
        <v>719000</v>
      </c>
      <c r="I105" s="203"/>
      <c r="J105" s="20" t="s">
        <v>638</v>
      </c>
      <c r="K105" s="26" t="s">
        <v>121</v>
      </c>
      <c r="L105" s="29" t="s">
        <v>666</v>
      </c>
      <c r="M105" s="29" t="s">
        <v>691</v>
      </c>
      <c r="N105" s="29" t="s">
        <v>692</v>
      </c>
      <c r="O105" s="20" t="s">
        <v>669</v>
      </c>
      <c r="P105" s="19" t="s">
        <v>669</v>
      </c>
      <c r="Q105" s="20" t="s">
        <v>672</v>
      </c>
      <c r="R105" s="19" t="s">
        <v>671</v>
      </c>
      <c r="S105" s="20" t="s">
        <v>672</v>
      </c>
      <c r="T105" s="20" t="s">
        <v>681</v>
      </c>
      <c r="U105" s="210">
        <v>241</v>
      </c>
      <c r="V105" s="21">
        <v>1</v>
      </c>
      <c r="W105" s="21" t="s">
        <v>366</v>
      </c>
      <c r="X105" s="21" t="s">
        <v>366</v>
      </c>
    </row>
    <row r="106" spans="1:24" s="204" customFormat="1" ht="49.5" customHeight="1">
      <c r="A106" s="26" t="s">
        <v>122</v>
      </c>
      <c r="B106" s="20" t="s">
        <v>653</v>
      </c>
      <c r="C106" s="29"/>
      <c r="D106" s="19" t="s">
        <v>611</v>
      </c>
      <c r="E106" s="20" t="s">
        <v>612</v>
      </c>
      <c r="F106" s="254">
        <v>2008</v>
      </c>
      <c r="G106" s="168"/>
      <c r="H106" s="343">
        <v>177000</v>
      </c>
      <c r="I106" s="203"/>
      <c r="J106" s="20" t="s">
        <v>654</v>
      </c>
      <c r="K106" s="26" t="s">
        <v>122</v>
      </c>
      <c r="L106" s="29" t="s">
        <v>674</v>
      </c>
      <c r="M106" s="29" t="s">
        <v>693</v>
      </c>
      <c r="N106" s="29" t="s">
        <v>694</v>
      </c>
      <c r="O106" s="20" t="s">
        <v>669</v>
      </c>
      <c r="P106" s="19" t="s">
        <v>669</v>
      </c>
      <c r="Q106" s="20" t="s">
        <v>672</v>
      </c>
      <c r="R106" s="19" t="s">
        <v>671</v>
      </c>
      <c r="S106" s="20" t="s">
        <v>672</v>
      </c>
      <c r="T106" s="20" t="s">
        <v>681</v>
      </c>
      <c r="U106" s="210">
        <v>80</v>
      </c>
      <c r="V106" s="21">
        <v>1</v>
      </c>
      <c r="W106" s="21" t="s">
        <v>366</v>
      </c>
      <c r="X106" s="21" t="s">
        <v>366</v>
      </c>
    </row>
    <row r="107" spans="1:24" s="204" customFormat="1" ht="35.25" customHeight="1">
      <c r="A107" s="26" t="s">
        <v>123</v>
      </c>
      <c r="B107" s="20" t="s">
        <v>655</v>
      </c>
      <c r="C107" s="29"/>
      <c r="D107" s="19" t="s">
        <v>611</v>
      </c>
      <c r="E107" s="20" t="s">
        <v>612</v>
      </c>
      <c r="F107" s="254">
        <v>2002</v>
      </c>
      <c r="G107" s="168"/>
      <c r="H107" s="343">
        <v>191000</v>
      </c>
      <c r="I107" s="203"/>
      <c r="J107" s="20" t="s">
        <v>656</v>
      </c>
      <c r="K107" s="26" t="s">
        <v>123</v>
      </c>
      <c r="L107" s="29" t="s">
        <v>666</v>
      </c>
      <c r="M107" s="29" t="s">
        <v>667</v>
      </c>
      <c r="N107" s="29" t="s">
        <v>397</v>
      </c>
      <c r="O107" s="20" t="s">
        <v>669</v>
      </c>
      <c r="P107" s="19" t="s">
        <v>669</v>
      </c>
      <c r="Q107" s="19" t="s">
        <v>672</v>
      </c>
      <c r="R107" s="19" t="s">
        <v>671</v>
      </c>
      <c r="S107" s="20" t="s">
        <v>672</v>
      </c>
      <c r="T107" s="20" t="s">
        <v>681</v>
      </c>
      <c r="U107" s="210">
        <v>64</v>
      </c>
      <c r="V107" s="21">
        <v>1</v>
      </c>
      <c r="W107" s="21" t="s">
        <v>366</v>
      </c>
      <c r="X107" s="21" t="s">
        <v>366</v>
      </c>
    </row>
    <row r="108" spans="1:24" s="204" customFormat="1" ht="35.25" customHeight="1">
      <c r="A108" s="26" t="s">
        <v>124</v>
      </c>
      <c r="B108" s="20" t="s">
        <v>657</v>
      </c>
      <c r="C108" s="29"/>
      <c r="D108" s="19" t="s">
        <v>611</v>
      </c>
      <c r="E108" s="20" t="s">
        <v>612</v>
      </c>
      <c r="F108" s="254" t="s">
        <v>613</v>
      </c>
      <c r="G108" s="168"/>
      <c r="H108" s="168">
        <v>121000</v>
      </c>
      <c r="I108" s="203"/>
      <c r="J108" s="20" t="s">
        <v>658</v>
      </c>
      <c r="K108" s="26" t="s">
        <v>124</v>
      </c>
      <c r="L108" s="29" t="s">
        <v>666</v>
      </c>
      <c r="M108" s="29" t="s">
        <v>667</v>
      </c>
      <c r="N108" s="29" t="s">
        <v>397</v>
      </c>
      <c r="O108" s="20" t="s">
        <v>669</v>
      </c>
      <c r="P108" s="19" t="s">
        <v>669</v>
      </c>
      <c r="Q108" s="19" t="s">
        <v>672</v>
      </c>
      <c r="R108" s="19" t="s">
        <v>671</v>
      </c>
      <c r="S108" s="20" t="s">
        <v>672</v>
      </c>
      <c r="T108" s="20" t="s">
        <v>681</v>
      </c>
      <c r="U108" s="210">
        <v>40.6</v>
      </c>
      <c r="V108" s="21">
        <v>1</v>
      </c>
      <c r="W108" s="21" t="s">
        <v>366</v>
      </c>
      <c r="X108" s="21" t="s">
        <v>366</v>
      </c>
    </row>
    <row r="109" spans="1:24" s="204" customFormat="1" ht="35.25" customHeight="1">
      <c r="A109" s="26" t="s">
        <v>125</v>
      </c>
      <c r="B109" s="20" t="s">
        <v>659</v>
      </c>
      <c r="C109" s="29"/>
      <c r="D109" s="19" t="s">
        <v>611</v>
      </c>
      <c r="E109" s="20" t="s">
        <v>612</v>
      </c>
      <c r="F109" s="254">
        <v>2005</v>
      </c>
      <c r="G109" s="168"/>
      <c r="H109" s="343">
        <v>590000</v>
      </c>
      <c r="I109" s="203" t="s">
        <v>660</v>
      </c>
      <c r="J109" s="20" t="s">
        <v>661</v>
      </c>
      <c r="K109" s="26" t="s">
        <v>125</v>
      </c>
      <c r="L109" s="29" t="s">
        <v>666</v>
      </c>
      <c r="M109" s="29" t="s">
        <v>667</v>
      </c>
      <c r="N109" s="29" t="s">
        <v>433</v>
      </c>
      <c r="O109" s="20" t="s">
        <v>669</v>
      </c>
      <c r="P109" s="19" t="s">
        <v>669</v>
      </c>
      <c r="Q109" s="19" t="s">
        <v>695</v>
      </c>
      <c r="R109" s="19" t="s">
        <v>671</v>
      </c>
      <c r="S109" s="20" t="s">
        <v>672</v>
      </c>
      <c r="T109" s="20" t="s">
        <v>681</v>
      </c>
      <c r="U109" s="210">
        <v>48</v>
      </c>
      <c r="V109" s="21">
        <v>1</v>
      </c>
      <c r="W109" s="21" t="s">
        <v>366</v>
      </c>
      <c r="X109" s="21" t="s">
        <v>366</v>
      </c>
    </row>
    <row r="110" spans="1:24" s="204" customFormat="1" ht="35.25" customHeight="1">
      <c r="A110" s="26" t="s">
        <v>126</v>
      </c>
      <c r="B110" s="20" t="s">
        <v>662</v>
      </c>
      <c r="C110" s="30"/>
      <c r="D110" s="19" t="s">
        <v>611</v>
      </c>
      <c r="E110" s="20" t="s">
        <v>612</v>
      </c>
      <c r="F110" s="249" t="s">
        <v>663</v>
      </c>
      <c r="G110" s="168"/>
      <c r="H110" s="343">
        <v>298000</v>
      </c>
      <c r="I110" s="203" t="s">
        <v>660</v>
      </c>
      <c r="J110" s="20" t="s">
        <v>664</v>
      </c>
      <c r="K110" s="26" t="s">
        <v>126</v>
      </c>
      <c r="L110" s="537" t="s">
        <v>696</v>
      </c>
      <c r="M110" s="538"/>
      <c r="N110" s="30" t="s">
        <v>697</v>
      </c>
      <c r="O110" s="20" t="s">
        <v>681</v>
      </c>
      <c r="P110" s="20" t="s">
        <v>681</v>
      </c>
      <c r="Q110" s="20" t="s">
        <v>698</v>
      </c>
      <c r="R110" s="20" t="s">
        <v>699</v>
      </c>
      <c r="S110" s="20" t="s">
        <v>672</v>
      </c>
      <c r="T110" s="20" t="s">
        <v>681</v>
      </c>
      <c r="U110" s="21">
        <v>100</v>
      </c>
      <c r="V110" s="21">
        <v>1</v>
      </c>
      <c r="W110" s="21" t="s">
        <v>366</v>
      </c>
      <c r="X110" s="21" t="s">
        <v>366</v>
      </c>
    </row>
    <row r="111" spans="1:24" s="204" customFormat="1" ht="35.25" customHeight="1" thickBot="1">
      <c r="A111" s="26" t="s">
        <v>127</v>
      </c>
      <c r="B111" s="20" t="s">
        <v>665</v>
      </c>
      <c r="C111" s="30"/>
      <c r="D111" s="19" t="s">
        <v>611</v>
      </c>
      <c r="E111" s="20" t="s">
        <v>612</v>
      </c>
      <c r="F111" s="249">
        <v>2019</v>
      </c>
      <c r="G111" s="168"/>
      <c r="H111" s="343">
        <v>204000</v>
      </c>
      <c r="I111" s="203" t="s">
        <v>660</v>
      </c>
      <c r="J111" s="20" t="s">
        <v>1147</v>
      </c>
      <c r="K111" s="26"/>
      <c r="L111" s="539" t="s">
        <v>700</v>
      </c>
      <c r="M111" s="540"/>
      <c r="N111" s="30" t="s">
        <v>692</v>
      </c>
      <c r="O111" s="20" t="s">
        <v>681</v>
      </c>
      <c r="P111" s="20" t="s">
        <v>681</v>
      </c>
      <c r="Q111" s="20" t="s">
        <v>701</v>
      </c>
      <c r="R111" s="20" t="s">
        <v>699</v>
      </c>
      <c r="S111" s="20" t="s">
        <v>672</v>
      </c>
      <c r="T111" s="20" t="s">
        <v>681</v>
      </c>
      <c r="U111" s="21">
        <v>50.44</v>
      </c>
      <c r="V111" s="21">
        <v>1</v>
      </c>
      <c r="W111" s="21" t="s">
        <v>366</v>
      </c>
      <c r="X111" s="21" t="s">
        <v>366</v>
      </c>
    </row>
    <row r="112" spans="1:24" s="22" customFormat="1" ht="12.75" thickBot="1">
      <c r="A112" s="544" t="s">
        <v>0</v>
      </c>
      <c r="B112" s="545" t="s">
        <v>0</v>
      </c>
      <c r="C112" s="545"/>
      <c r="D112" s="92"/>
      <c r="E112" s="66"/>
      <c r="F112" s="338"/>
      <c r="G112" s="378">
        <f>SUM(G77:G111)</f>
        <v>4216260</v>
      </c>
      <c r="H112" s="169">
        <f>SUM(H77:H111)</f>
        <v>18707000</v>
      </c>
      <c r="I112" s="429"/>
      <c r="J112" s="72"/>
      <c r="K112" s="72"/>
      <c r="L112" s="64"/>
      <c r="M112" s="64"/>
      <c r="N112" s="64"/>
      <c r="O112" s="79"/>
      <c r="P112" s="79"/>
      <c r="Q112" s="79"/>
      <c r="R112" s="79"/>
      <c r="S112" s="79"/>
      <c r="T112" s="79"/>
      <c r="U112" s="120"/>
      <c r="V112" s="80"/>
      <c r="W112" s="81"/>
      <c r="X112" s="82"/>
    </row>
    <row r="113" spans="1:24" s="18" customFormat="1" ht="12.75" customHeight="1" thickBot="1">
      <c r="A113" s="550" t="s">
        <v>91</v>
      </c>
      <c r="B113" s="551"/>
      <c r="C113" s="551"/>
      <c r="D113" s="551"/>
      <c r="E113" s="551"/>
      <c r="F113" s="551"/>
      <c r="G113" s="551"/>
      <c r="H113" s="170"/>
      <c r="I113" s="222"/>
      <c r="J113" s="51"/>
      <c r="K113" s="531" t="s">
        <v>91</v>
      </c>
      <c r="L113" s="532"/>
      <c r="M113" s="532"/>
      <c r="N113" s="532"/>
      <c r="O113" s="532"/>
      <c r="P113" s="532"/>
      <c r="Q113" s="533"/>
      <c r="R113" s="41"/>
      <c r="S113" s="41"/>
      <c r="T113" s="41"/>
      <c r="U113" s="121"/>
      <c r="V113" s="42"/>
      <c r="W113" s="43"/>
      <c r="X113" s="44"/>
    </row>
    <row r="114" spans="1:24" s="204" customFormat="1" ht="38.25" customHeight="1">
      <c r="A114" s="19" t="s">
        <v>101</v>
      </c>
      <c r="B114" s="19" t="s">
        <v>876</v>
      </c>
      <c r="C114" s="19" t="s">
        <v>877</v>
      </c>
      <c r="D114" s="19" t="s">
        <v>370</v>
      </c>
      <c r="E114" s="19" t="s">
        <v>370</v>
      </c>
      <c r="F114" s="254" t="s">
        <v>242</v>
      </c>
      <c r="G114" s="343"/>
      <c r="H114" s="343">
        <v>3530000</v>
      </c>
      <c r="I114" s="202" t="s">
        <v>878</v>
      </c>
      <c r="J114" s="19" t="s">
        <v>879</v>
      </c>
      <c r="K114" s="49" t="s">
        <v>101</v>
      </c>
      <c r="L114" s="19" t="s">
        <v>890</v>
      </c>
      <c r="M114" s="19" t="s">
        <v>431</v>
      </c>
      <c r="N114" s="19" t="s">
        <v>891</v>
      </c>
      <c r="O114" s="19" t="s">
        <v>423</v>
      </c>
      <c r="P114" s="19" t="s">
        <v>423</v>
      </c>
      <c r="Q114" s="19" t="s">
        <v>423</v>
      </c>
      <c r="R114" s="19" t="s">
        <v>688</v>
      </c>
      <c r="S114" s="19" t="s">
        <v>423</v>
      </c>
      <c r="T114" s="19" t="s">
        <v>423</v>
      </c>
      <c r="U114" s="49">
        <v>615.5</v>
      </c>
      <c r="V114" s="49" t="s">
        <v>892</v>
      </c>
      <c r="W114" s="49" t="s">
        <v>370</v>
      </c>
      <c r="X114" s="49" t="s">
        <v>366</v>
      </c>
    </row>
    <row r="115" spans="1:24" s="204" customFormat="1" ht="60">
      <c r="A115" s="19" t="s">
        <v>102</v>
      </c>
      <c r="B115" s="20" t="s">
        <v>880</v>
      </c>
      <c r="C115" s="20" t="s">
        <v>881</v>
      </c>
      <c r="D115" s="19" t="s">
        <v>370</v>
      </c>
      <c r="E115" s="20" t="s">
        <v>366</v>
      </c>
      <c r="F115" s="249" t="s">
        <v>882</v>
      </c>
      <c r="G115" s="168"/>
      <c r="H115" s="168">
        <v>4221000</v>
      </c>
      <c r="I115" s="203" t="s">
        <v>878</v>
      </c>
      <c r="J115" s="20" t="s">
        <v>883</v>
      </c>
      <c r="K115" s="49" t="s">
        <v>102</v>
      </c>
      <c r="L115" s="20" t="s">
        <v>893</v>
      </c>
      <c r="M115" s="20" t="s">
        <v>437</v>
      </c>
      <c r="N115" s="20" t="s">
        <v>894</v>
      </c>
      <c r="O115" s="20" t="s">
        <v>423</v>
      </c>
      <c r="P115" s="20" t="s">
        <v>423</v>
      </c>
      <c r="Q115" s="20" t="s">
        <v>423</v>
      </c>
      <c r="R115" s="20" t="s">
        <v>688</v>
      </c>
      <c r="S115" s="20" t="s">
        <v>423</v>
      </c>
      <c r="T115" s="20" t="s">
        <v>423</v>
      </c>
      <c r="U115" s="21">
        <v>736.1</v>
      </c>
      <c r="V115" s="21" t="s">
        <v>892</v>
      </c>
      <c r="W115" s="21" t="s">
        <v>370</v>
      </c>
      <c r="X115" s="21" t="s">
        <v>366</v>
      </c>
    </row>
    <row r="116" spans="1:24" s="204" customFormat="1" ht="38.25" customHeight="1">
      <c r="A116" s="19" t="s">
        <v>103</v>
      </c>
      <c r="B116" s="20" t="s">
        <v>884</v>
      </c>
      <c r="C116" s="20" t="s">
        <v>885</v>
      </c>
      <c r="D116" s="19" t="s">
        <v>370</v>
      </c>
      <c r="E116" s="20" t="s">
        <v>366</v>
      </c>
      <c r="F116" s="249">
        <v>2010</v>
      </c>
      <c r="G116" s="168"/>
      <c r="H116" s="168">
        <v>1586000</v>
      </c>
      <c r="I116" s="203" t="s">
        <v>878</v>
      </c>
      <c r="J116" s="20" t="s">
        <v>886</v>
      </c>
      <c r="K116" s="49" t="s">
        <v>103</v>
      </c>
      <c r="L116" s="20" t="s">
        <v>895</v>
      </c>
      <c r="M116" s="20" t="s">
        <v>437</v>
      </c>
      <c r="N116" s="20" t="s">
        <v>894</v>
      </c>
      <c r="O116" s="19" t="s">
        <v>688</v>
      </c>
      <c r="P116" s="19" t="s">
        <v>688</v>
      </c>
      <c r="Q116" s="19" t="s">
        <v>688</v>
      </c>
      <c r="R116" s="19" t="s">
        <v>688</v>
      </c>
      <c r="S116" s="19" t="s">
        <v>688</v>
      </c>
      <c r="T116" s="19" t="s">
        <v>688</v>
      </c>
      <c r="U116" s="21">
        <v>263.4</v>
      </c>
      <c r="V116" s="21">
        <v>2</v>
      </c>
      <c r="W116" s="21" t="s">
        <v>366</v>
      </c>
      <c r="X116" s="21" t="s">
        <v>366</v>
      </c>
    </row>
    <row r="117" spans="1:24" s="204" customFormat="1" ht="38.25" customHeight="1">
      <c r="A117" s="19" t="s">
        <v>104</v>
      </c>
      <c r="B117" s="20" t="s">
        <v>887</v>
      </c>
      <c r="C117" s="20" t="s">
        <v>885</v>
      </c>
      <c r="D117" s="19" t="s">
        <v>370</v>
      </c>
      <c r="E117" s="20" t="s">
        <v>366</v>
      </c>
      <c r="F117" s="249">
        <v>2008</v>
      </c>
      <c r="G117" s="168"/>
      <c r="H117" s="168">
        <v>482000</v>
      </c>
      <c r="I117" s="203" t="s">
        <v>888</v>
      </c>
      <c r="J117" s="20" t="s">
        <v>889</v>
      </c>
      <c r="K117" s="49" t="s">
        <v>104</v>
      </c>
      <c r="L117" s="20" t="s">
        <v>896</v>
      </c>
      <c r="M117" s="20" t="s">
        <v>437</v>
      </c>
      <c r="N117" s="20" t="s">
        <v>897</v>
      </c>
      <c r="O117" s="19" t="s">
        <v>688</v>
      </c>
      <c r="P117" s="19" t="s">
        <v>688</v>
      </c>
      <c r="Q117" s="19" t="s">
        <v>688</v>
      </c>
      <c r="R117" s="19" t="s">
        <v>688</v>
      </c>
      <c r="S117" s="19" t="s">
        <v>688</v>
      </c>
      <c r="T117" s="19" t="s">
        <v>688</v>
      </c>
      <c r="U117" s="21">
        <v>80</v>
      </c>
      <c r="V117" s="21">
        <v>1</v>
      </c>
      <c r="W117" s="21" t="s">
        <v>366</v>
      </c>
      <c r="X117" s="21" t="s">
        <v>366</v>
      </c>
    </row>
    <row r="118" spans="1:24" s="22" customFormat="1" ht="12.75" thickBot="1">
      <c r="A118" s="562" t="s">
        <v>0</v>
      </c>
      <c r="B118" s="562"/>
      <c r="C118" s="562"/>
      <c r="D118" s="93"/>
      <c r="E118" s="31"/>
      <c r="F118" s="332"/>
      <c r="G118" s="171">
        <f>SUM(G114:G117)</f>
        <v>0</v>
      </c>
      <c r="H118" s="171">
        <f>SUM(H114:H117)</f>
        <v>9819000</v>
      </c>
      <c r="I118" s="224"/>
      <c r="J118" s="52"/>
      <c r="K118" s="52"/>
      <c r="L118" s="32"/>
      <c r="M118" s="32"/>
      <c r="N118" s="32"/>
      <c r="O118" s="32"/>
      <c r="P118" s="32"/>
      <c r="Q118" s="32"/>
      <c r="R118" s="32"/>
      <c r="S118" s="32"/>
      <c r="T118" s="32"/>
      <c r="U118" s="52"/>
      <c r="V118" s="32"/>
      <c r="W118" s="32"/>
      <c r="X118" s="32"/>
    </row>
    <row r="119" spans="1:24" s="18" customFormat="1" ht="12.75" customHeight="1" thickBot="1">
      <c r="A119" s="550" t="s">
        <v>92</v>
      </c>
      <c r="B119" s="551"/>
      <c r="C119" s="551"/>
      <c r="D119" s="551"/>
      <c r="E119" s="551"/>
      <c r="F119" s="551"/>
      <c r="G119" s="551"/>
      <c r="H119" s="170"/>
      <c r="I119" s="222"/>
      <c r="J119" s="51"/>
      <c r="K119" s="531" t="s">
        <v>92</v>
      </c>
      <c r="L119" s="532"/>
      <c r="M119" s="532"/>
      <c r="N119" s="532"/>
      <c r="O119" s="532"/>
      <c r="P119" s="532"/>
      <c r="Q119" s="533"/>
      <c r="R119" s="33"/>
      <c r="S119" s="33"/>
      <c r="T119" s="33"/>
      <c r="U119" s="51"/>
      <c r="V119" s="33"/>
      <c r="W119" s="33"/>
      <c r="X119" s="34"/>
    </row>
    <row r="120" spans="1:24" s="204" customFormat="1" ht="34.5" customHeight="1">
      <c r="A120" s="19" t="s">
        <v>101</v>
      </c>
      <c r="B120" s="214" t="s">
        <v>919</v>
      </c>
      <c r="C120" s="75" t="s">
        <v>920</v>
      </c>
      <c r="D120" s="75" t="s">
        <v>234</v>
      </c>
      <c r="E120" s="75" t="s">
        <v>234</v>
      </c>
      <c r="F120" s="330">
        <v>1939</v>
      </c>
      <c r="G120" s="379"/>
      <c r="H120" s="343">
        <v>1739000</v>
      </c>
      <c r="I120" s="76" t="s">
        <v>921</v>
      </c>
      <c r="J120" s="75" t="s">
        <v>922</v>
      </c>
      <c r="K120" s="49" t="s">
        <v>101</v>
      </c>
      <c r="L120" s="75" t="s">
        <v>941</v>
      </c>
      <c r="M120" s="75" t="s">
        <v>431</v>
      </c>
      <c r="N120" s="75" t="s">
        <v>431</v>
      </c>
      <c r="O120" s="75" t="s">
        <v>688</v>
      </c>
      <c r="P120" s="75" t="s">
        <v>423</v>
      </c>
      <c r="Q120" s="75" t="s">
        <v>423</v>
      </c>
      <c r="R120" s="75" t="s">
        <v>423</v>
      </c>
      <c r="S120" s="75" t="s">
        <v>423</v>
      </c>
      <c r="T120" s="75" t="s">
        <v>423</v>
      </c>
      <c r="U120" s="212">
        <v>420.67</v>
      </c>
      <c r="V120" s="212">
        <v>2</v>
      </c>
      <c r="W120" s="212" t="s">
        <v>295</v>
      </c>
      <c r="X120" s="212" t="s">
        <v>295</v>
      </c>
    </row>
    <row r="121" spans="1:24" s="204" customFormat="1" ht="141.75" customHeight="1">
      <c r="A121" s="19" t="s">
        <v>102</v>
      </c>
      <c r="B121" s="24" t="s">
        <v>923</v>
      </c>
      <c r="C121" s="20" t="s">
        <v>924</v>
      </c>
      <c r="D121" s="20" t="s">
        <v>234</v>
      </c>
      <c r="E121" s="20" t="s">
        <v>295</v>
      </c>
      <c r="F121" s="249" t="s">
        <v>925</v>
      </c>
      <c r="G121" s="168"/>
      <c r="H121" s="168">
        <v>6680000</v>
      </c>
      <c r="I121" s="203" t="s">
        <v>926</v>
      </c>
      <c r="J121" s="20" t="s">
        <v>927</v>
      </c>
      <c r="K121" s="49" t="s">
        <v>102</v>
      </c>
      <c r="L121" s="62" t="s">
        <v>946</v>
      </c>
      <c r="M121" s="62" t="s">
        <v>947</v>
      </c>
      <c r="N121" s="62" t="s">
        <v>948</v>
      </c>
      <c r="O121" s="20" t="s">
        <v>423</v>
      </c>
      <c r="P121" s="20" t="s">
        <v>423</v>
      </c>
      <c r="Q121" s="20" t="s">
        <v>949</v>
      </c>
      <c r="R121" s="20" t="s">
        <v>950</v>
      </c>
      <c r="S121" s="20" t="s">
        <v>688</v>
      </c>
      <c r="T121" s="20" t="s">
        <v>951</v>
      </c>
      <c r="U121" s="21">
        <v>2467.75</v>
      </c>
      <c r="V121" s="21">
        <v>3</v>
      </c>
      <c r="W121" s="21" t="s">
        <v>234</v>
      </c>
      <c r="X121" s="21" t="s">
        <v>295</v>
      </c>
    </row>
    <row r="122" spans="1:24" s="157" customFormat="1" ht="151.5" customHeight="1" thickBot="1">
      <c r="A122" s="19" t="s">
        <v>103</v>
      </c>
      <c r="B122" s="137" t="s">
        <v>928</v>
      </c>
      <c r="C122" s="69" t="s">
        <v>929</v>
      </c>
      <c r="D122" s="183" t="s">
        <v>234</v>
      </c>
      <c r="E122" s="183" t="s">
        <v>295</v>
      </c>
      <c r="F122" s="331" t="s">
        <v>277</v>
      </c>
      <c r="G122" s="358"/>
      <c r="H122" s="504">
        <v>2938000</v>
      </c>
      <c r="I122" s="225" t="s">
        <v>930</v>
      </c>
      <c r="J122" s="69" t="s">
        <v>931</v>
      </c>
      <c r="K122" s="49" t="s">
        <v>103</v>
      </c>
      <c r="L122" s="20" t="s">
        <v>952</v>
      </c>
      <c r="M122" s="20" t="s">
        <v>953</v>
      </c>
      <c r="N122" s="20" t="s">
        <v>954</v>
      </c>
      <c r="O122" s="69" t="s">
        <v>688</v>
      </c>
      <c r="P122" s="69" t="s">
        <v>688</v>
      </c>
      <c r="Q122" s="69" t="s">
        <v>423</v>
      </c>
      <c r="R122" s="69" t="s">
        <v>423</v>
      </c>
      <c r="S122" s="69" t="s">
        <v>423</v>
      </c>
      <c r="T122" s="69" t="s">
        <v>423</v>
      </c>
      <c r="U122" s="215">
        <v>1098</v>
      </c>
      <c r="V122" s="213">
        <v>2</v>
      </c>
      <c r="W122" s="21" t="s">
        <v>234</v>
      </c>
      <c r="X122" s="21" t="s">
        <v>295</v>
      </c>
    </row>
    <row r="123" spans="1:24" s="22" customFormat="1" ht="12.75" thickBot="1">
      <c r="A123" s="122"/>
      <c r="B123" s="545" t="s">
        <v>0</v>
      </c>
      <c r="C123" s="545"/>
      <c r="D123" s="92"/>
      <c r="E123" s="78"/>
      <c r="F123" s="339"/>
      <c r="G123" s="169">
        <f>SUM(G120:G122)</f>
        <v>0</v>
      </c>
      <c r="H123" s="169">
        <f>SUM(H120:H122)</f>
        <v>11357000</v>
      </c>
      <c r="I123" s="223"/>
      <c r="J123" s="72"/>
      <c r="K123" s="72"/>
      <c r="L123" s="64"/>
      <c r="M123" s="64"/>
      <c r="N123" s="64"/>
      <c r="O123" s="64"/>
      <c r="P123" s="64"/>
      <c r="Q123" s="64"/>
      <c r="R123" s="64"/>
      <c r="S123" s="64"/>
      <c r="T123" s="64"/>
      <c r="U123" s="72"/>
      <c r="V123" s="64"/>
      <c r="W123" s="64"/>
      <c r="X123" s="65"/>
    </row>
    <row r="124" spans="1:24" s="18" customFormat="1" ht="12.75" customHeight="1" thickBot="1">
      <c r="A124" s="550" t="s">
        <v>150</v>
      </c>
      <c r="B124" s="551"/>
      <c r="C124" s="551"/>
      <c r="D124" s="551"/>
      <c r="E124" s="551"/>
      <c r="F124" s="551"/>
      <c r="G124" s="551"/>
      <c r="H124" s="170"/>
      <c r="I124" s="222"/>
      <c r="J124" s="51"/>
      <c r="K124" s="531" t="s">
        <v>150</v>
      </c>
      <c r="L124" s="532"/>
      <c r="M124" s="532"/>
      <c r="N124" s="532"/>
      <c r="O124" s="532"/>
      <c r="P124" s="532"/>
      <c r="Q124" s="533"/>
      <c r="R124" s="33"/>
      <c r="S124" s="33"/>
      <c r="T124" s="33"/>
      <c r="U124" s="51"/>
      <c r="V124" s="33"/>
      <c r="W124" s="33"/>
      <c r="X124" s="34"/>
    </row>
    <row r="125" spans="1:24" s="157" customFormat="1" ht="72">
      <c r="A125" s="19" t="s">
        <v>101</v>
      </c>
      <c r="B125" s="24" t="s">
        <v>932</v>
      </c>
      <c r="C125" s="20" t="s">
        <v>933</v>
      </c>
      <c r="D125" s="20" t="s">
        <v>234</v>
      </c>
      <c r="E125" s="20" t="s">
        <v>934</v>
      </c>
      <c r="F125" s="249" t="s">
        <v>935</v>
      </c>
      <c r="G125" s="168"/>
      <c r="H125" s="343">
        <v>921000</v>
      </c>
      <c r="I125" s="203" t="s">
        <v>936</v>
      </c>
      <c r="J125" s="20" t="s">
        <v>937</v>
      </c>
      <c r="K125" s="25" t="s">
        <v>101</v>
      </c>
      <c r="L125" s="20" t="s">
        <v>941</v>
      </c>
      <c r="M125" s="20" t="s">
        <v>431</v>
      </c>
      <c r="N125" s="20" t="s">
        <v>942</v>
      </c>
      <c r="O125" s="20" t="s">
        <v>688</v>
      </c>
      <c r="P125" s="20" t="s">
        <v>423</v>
      </c>
      <c r="Q125" s="20" t="s">
        <v>423</v>
      </c>
      <c r="R125" s="20" t="s">
        <v>423</v>
      </c>
      <c r="S125" s="20" t="s">
        <v>423</v>
      </c>
      <c r="T125" s="20" t="s">
        <v>423</v>
      </c>
      <c r="U125" s="21">
        <v>344</v>
      </c>
      <c r="V125" s="21">
        <v>2</v>
      </c>
      <c r="W125" s="21" t="s">
        <v>295</v>
      </c>
      <c r="X125" s="21" t="s">
        <v>295</v>
      </c>
    </row>
    <row r="126" spans="1:24" s="157" customFormat="1" ht="60.75" thickBot="1">
      <c r="A126" s="19" t="s">
        <v>102</v>
      </c>
      <c r="B126" s="67" t="s">
        <v>938</v>
      </c>
      <c r="C126" s="62" t="s">
        <v>939</v>
      </c>
      <c r="D126" s="62" t="s">
        <v>234</v>
      </c>
      <c r="E126" s="62" t="s">
        <v>295</v>
      </c>
      <c r="F126" s="332" t="s">
        <v>935</v>
      </c>
      <c r="G126" s="344"/>
      <c r="H126" s="344">
        <v>136000</v>
      </c>
      <c r="I126" s="77" t="s">
        <v>940</v>
      </c>
      <c r="J126" s="62" t="s">
        <v>937</v>
      </c>
      <c r="K126" s="25" t="s">
        <v>102</v>
      </c>
      <c r="L126" s="62" t="s">
        <v>943</v>
      </c>
      <c r="M126" s="62" t="s">
        <v>431</v>
      </c>
      <c r="N126" s="62" t="s">
        <v>944</v>
      </c>
      <c r="O126" s="62" t="s">
        <v>452</v>
      </c>
      <c r="P126" s="62" t="s">
        <v>405</v>
      </c>
      <c r="Q126" s="62" t="s">
        <v>405</v>
      </c>
      <c r="R126" s="62" t="s">
        <v>945</v>
      </c>
      <c r="S126" s="62" t="s">
        <v>405</v>
      </c>
      <c r="T126" s="62" t="s">
        <v>405</v>
      </c>
      <c r="U126" s="52">
        <v>61.25</v>
      </c>
      <c r="V126" s="52">
        <v>1</v>
      </c>
      <c r="W126" s="52" t="s">
        <v>295</v>
      </c>
      <c r="X126" s="52" t="s">
        <v>295</v>
      </c>
    </row>
    <row r="127" spans="1:24" s="22" customFormat="1" ht="12.75" thickBot="1">
      <c r="A127" s="544" t="s">
        <v>0</v>
      </c>
      <c r="B127" s="545"/>
      <c r="C127" s="545"/>
      <c r="D127" s="92"/>
      <c r="E127" s="66"/>
      <c r="F127" s="338"/>
      <c r="G127" s="169">
        <f>SUM(G125:G126)</f>
        <v>0</v>
      </c>
      <c r="H127" s="169">
        <f>SUM(H125:H126)</f>
        <v>1057000</v>
      </c>
      <c r="I127" s="223"/>
      <c r="J127" s="72"/>
      <c r="K127" s="72"/>
      <c r="L127" s="64"/>
      <c r="M127" s="64"/>
      <c r="N127" s="64"/>
      <c r="O127" s="64"/>
      <c r="P127" s="64"/>
      <c r="Q127" s="64"/>
      <c r="R127" s="64"/>
      <c r="S127" s="64"/>
      <c r="T127" s="64"/>
      <c r="U127" s="72"/>
      <c r="V127" s="64"/>
      <c r="W127" s="64"/>
      <c r="X127" s="65"/>
    </row>
    <row r="128" spans="1:24" s="22" customFormat="1" ht="14.25" customHeight="1" thickBot="1">
      <c r="A128" s="563" t="s">
        <v>199</v>
      </c>
      <c r="B128" s="564"/>
      <c r="C128" s="564"/>
      <c r="D128" s="564"/>
      <c r="E128" s="564"/>
      <c r="F128" s="564"/>
      <c r="G128" s="564"/>
      <c r="H128" s="170"/>
      <c r="I128" s="222"/>
      <c r="J128" s="51"/>
      <c r="K128" s="534" t="s">
        <v>136</v>
      </c>
      <c r="L128" s="535"/>
      <c r="M128" s="535"/>
      <c r="N128" s="535"/>
      <c r="O128" s="535"/>
      <c r="P128" s="535"/>
      <c r="Q128" s="536"/>
      <c r="R128" s="33"/>
      <c r="S128" s="33"/>
      <c r="T128" s="33"/>
      <c r="U128" s="51"/>
      <c r="V128" s="33"/>
      <c r="W128" s="33"/>
      <c r="X128" s="34"/>
    </row>
    <row r="129" spans="1:24" s="157" customFormat="1" ht="60.75" thickBot="1">
      <c r="A129" s="19" t="s">
        <v>101</v>
      </c>
      <c r="B129" s="218" t="s">
        <v>972</v>
      </c>
      <c r="C129" s="218" t="s">
        <v>973</v>
      </c>
      <c r="D129" s="219" t="s">
        <v>370</v>
      </c>
      <c r="E129" s="35" t="s">
        <v>143</v>
      </c>
      <c r="F129" s="220">
        <v>2015</v>
      </c>
      <c r="G129" s="375"/>
      <c r="H129" s="343">
        <v>4921000</v>
      </c>
      <c r="I129" s="226" t="s">
        <v>974</v>
      </c>
      <c r="J129" s="218" t="s">
        <v>975</v>
      </c>
      <c r="K129" s="25" t="s">
        <v>101</v>
      </c>
      <c r="L129" s="218" t="s">
        <v>976</v>
      </c>
      <c r="M129" s="218" t="s">
        <v>977</v>
      </c>
      <c r="N129" s="218" t="s">
        <v>978</v>
      </c>
      <c r="O129" s="218" t="s">
        <v>688</v>
      </c>
      <c r="P129" s="218" t="s">
        <v>688</v>
      </c>
      <c r="Q129" s="218" t="s">
        <v>688</v>
      </c>
      <c r="R129" s="218" t="s">
        <v>688</v>
      </c>
      <c r="S129" s="218" t="s">
        <v>688</v>
      </c>
      <c r="T129" s="218" t="s">
        <v>688</v>
      </c>
      <c r="U129" s="218">
        <v>1190.1</v>
      </c>
      <c r="V129" s="218">
        <v>1</v>
      </c>
      <c r="W129" s="25" t="s">
        <v>295</v>
      </c>
      <c r="X129" s="25" t="s">
        <v>295</v>
      </c>
    </row>
    <row r="130" spans="1:24" s="22" customFormat="1" ht="12" customHeight="1" thickBot="1">
      <c r="A130" s="544" t="s">
        <v>0</v>
      </c>
      <c r="B130" s="545"/>
      <c r="C130" s="545"/>
      <c r="D130" s="94"/>
      <c r="E130" s="63"/>
      <c r="F130" s="340"/>
      <c r="G130" s="169">
        <f>SUM(G129)</f>
        <v>0</v>
      </c>
      <c r="H130" s="169">
        <f>SUM(H129)</f>
        <v>4921000</v>
      </c>
      <c r="I130" s="223"/>
      <c r="J130" s="72"/>
      <c r="K130" s="72"/>
      <c r="L130" s="64"/>
      <c r="M130" s="64"/>
      <c r="N130" s="64"/>
      <c r="O130" s="64"/>
      <c r="P130" s="64"/>
      <c r="Q130" s="64"/>
      <c r="R130" s="64"/>
      <c r="S130" s="64"/>
      <c r="T130" s="64"/>
      <c r="U130" s="72"/>
      <c r="V130" s="64"/>
      <c r="W130" s="64"/>
      <c r="X130" s="65"/>
    </row>
    <row r="131" spans="1:24" s="22" customFormat="1" ht="12.75" customHeight="1" thickBot="1">
      <c r="A131" s="550" t="s">
        <v>200</v>
      </c>
      <c r="B131" s="551"/>
      <c r="C131" s="551"/>
      <c r="D131" s="551"/>
      <c r="E131" s="551"/>
      <c r="F131" s="551"/>
      <c r="G131" s="551"/>
      <c r="H131" s="170"/>
      <c r="I131" s="222"/>
      <c r="J131" s="51"/>
      <c r="K131" s="531" t="s">
        <v>151</v>
      </c>
      <c r="L131" s="532"/>
      <c r="M131" s="532"/>
      <c r="N131" s="532"/>
      <c r="O131" s="532"/>
      <c r="P131" s="532"/>
      <c r="Q131" s="533"/>
      <c r="R131" s="33"/>
      <c r="S131" s="33"/>
      <c r="T131" s="33"/>
      <c r="U131" s="51"/>
      <c r="V131" s="33"/>
      <c r="W131" s="33"/>
      <c r="X131" s="34"/>
    </row>
    <row r="132" spans="1:24" s="157" customFormat="1" ht="125.25" customHeight="1" thickBot="1">
      <c r="A132" s="19" t="s">
        <v>101</v>
      </c>
      <c r="B132" s="24" t="s">
        <v>988</v>
      </c>
      <c r="C132" s="20" t="s">
        <v>989</v>
      </c>
      <c r="D132" s="59" t="s">
        <v>370</v>
      </c>
      <c r="E132" s="59" t="s">
        <v>143</v>
      </c>
      <c r="F132" s="249" t="s">
        <v>990</v>
      </c>
      <c r="G132" s="358"/>
      <c r="H132" s="343">
        <v>1205000</v>
      </c>
      <c r="I132" s="236" t="s">
        <v>991</v>
      </c>
      <c r="J132" s="24" t="s">
        <v>316</v>
      </c>
      <c r="K132" s="25" t="s">
        <v>101</v>
      </c>
      <c r="L132" s="20" t="s">
        <v>992</v>
      </c>
      <c r="M132" s="20" t="s">
        <v>993</v>
      </c>
      <c r="N132" s="20" t="s">
        <v>994</v>
      </c>
      <c r="O132" s="20" t="s">
        <v>398</v>
      </c>
      <c r="P132" s="20" t="s">
        <v>398</v>
      </c>
      <c r="Q132" s="20" t="s">
        <v>423</v>
      </c>
      <c r="R132" s="20" t="s">
        <v>398</v>
      </c>
      <c r="S132" s="20" t="s">
        <v>398</v>
      </c>
      <c r="T132" s="20" t="s">
        <v>398</v>
      </c>
      <c r="U132" s="20">
        <v>291.45</v>
      </c>
      <c r="V132" s="25">
        <v>3</v>
      </c>
      <c r="W132" s="25" t="s">
        <v>143</v>
      </c>
      <c r="X132" s="25" t="s">
        <v>295</v>
      </c>
    </row>
    <row r="133" spans="1:24" s="22" customFormat="1" ht="12.75" thickBot="1">
      <c r="A133" s="122"/>
      <c r="B133" s="545" t="s">
        <v>0</v>
      </c>
      <c r="C133" s="545"/>
      <c r="D133" s="92"/>
      <c r="E133" s="66"/>
      <c r="F133" s="338"/>
      <c r="G133" s="169">
        <f>SUM(G132)</f>
        <v>0</v>
      </c>
      <c r="H133" s="169">
        <f>SUM(H132)</f>
        <v>1205000</v>
      </c>
      <c r="I133" s="223"/>
      <c r="J133" s="72"/>
      <c r="K133" s="72"/>
      <c r="L133" s="64"/>
      <c r="M133" s="64"/>
      <c r="N133" s="64"/>
      <c r="O133" s="64"/>
      <c r="P133" s="64"/>
      <c r="Q133" s="64"/>
      <c r="R133" s="64"/>
      <c r="S133" s="64"/>
      <c r="T133" s="64"/>
      <c r="U133" s="72"/>
      <c r="V133" s="64"/>
      <c r="W133" s="64"/>
      <c r="X133" s="65"/>
    </row>
    <row r="134" spans="1:24" s="22" customFormat="1" ht="12.75" customHeight="1" thickBot="1">
      <c r="A134" s="550" t="s">
        <v>201</v>
      </c>
      <c r="B134" s="551"/>
      <c r="C134" s="551"/>
      <c r="D134" s="551"/>
      <c r="E134" s="551"/>
      <c r="F134" s="551"/>
      <c r="G134" s="551"/>
      <c r="H134" s="170"/>
      <c r="I134" s="222"/>
      <c r="J134" s="51"/>
      <c r="K134" s="531" t="s">
        <v>152</v>
      </c>
      <c r="L134" s="532"/>
      <c r="M134" s="532"/>
      <c r="N134" s="532"/>
      <c r="O134" s="532"/>
      <c r="P134" s="532"/>
      <c r="Q134" s="533"/>
      <c r="R134" s="33"/>
      <c r="S134" s="33"/>
      <c r="T134" s="33"/>
      <c r="U134" s="51"/>
      <c r="V134" s="33"/>
      <c r="W134" s="33"/>
      <c r="X134" s="34"/>
    </row>
    <row r="135" spans="1:24" s="157" customFormat="1" ht="120">
      <c r="A135" s="19" t="s">
        <v>101</v>
      </c>
      <c r="B135" s="24" t="s">
        <v>932</v>
      </c>
      <c r="C135" s="20" t="s">
        <v>998</v>
      </c>
      <c r="D135" s="59" t="s">
        <v>370</v>
      </c>
      <c r="E135" s="59" t="s">
        <v>143</v>
      </c>
      <c r="F135" s="249" t="s">
        <v>935</v>
      </c>
      <c r="G135" s="168"/>
      <c r="H135" s="343">
        <v>1167000</v>
      </c>
      <c r="I135" s="237" t="s">
        <v>999</v>
      </c>
      <c r="J135" s="24" t="s">
        <v>337</v>
      </c>
      <c r="K135" s="25" t="s">
        <v>101</v>
      </c>
      <c r="L135" s="20" t="s">
        <v>941</v>
      </c>
      <c r="M135" s="20" t="s">
        <v>431</v>
      </c>
      <c r="N135" s="20" t="s">
        <v>978</v>
      </c>
      <c r="O135" s="20" t="s">
        <v>423</v>
      </c>
      <c r="P135" s="20" t="s">
        <v>423</v>
      </c>
      <c r="Q135" s="20" t="s">
        <v>423</v>
      </c>
      <c r="R135" s="20" t="s">
        <v>398</v>
      </c>
      <c r="S135" s="20" t="s">
        <v>398</v>
      </c>
      <c r="T135" s="20" t="s">
        <v>398</v>
      </c>
      <c r="U135" s="20">
        <v>282.33</v>
      </c>
      <c r="V135" s="25">
        <v>3</v>
      </c>
      <c r="W135" s="25" t="s">
        <v>234</v>
      </c>
      <c r="X135" s="25" t="s">
        <v>295</v>
      </c>
    </row>
    <row r="136" spans="1:24" s="157" customFormat="1" ht="21.75" customHeight="1" thickBot="1">
      <c r="A136" s="19" t="s">
        <v>102</v>
      </c>
      <c r="B136" s="24" t="s">
        <v>938</v>
      </c>
      <c r="C136" s="20" t="s">
        <v>1000</v>
      </c>
      <c r="D136" s="59" t="s">
        <v>370</v>
      </c>
      <c r="E136" s="59" t="s">
        <v>143</v>
      </c>
      <c r="F136" s="249" t="s">
        <v>143</v>
      </c>
      <c r="G136" s="358"/>
      <c r="H136" s="504">
        <v>85000</v>
      </c>
      <c r="I136" s="227"/>
      <c r="J136" s="24" t="s">
        <v>337</v>
      </c>
      <c r="K136" s="25" t="s">
        <v>102</v>
      </c>
      <c r="L136" s="20" t="s">
        <v>1001</v>
      </c>
      <c r="M136" s="20" t="s">
        <v>459</v>
      </c>
      <c r="N136" s="20" t="s">
        <v>1002</v>
      </c>
      <c r="O136" s="137"/>
      <c r="P136" s="137"/>
      <c r="Q136" s="137"/>
      <c r="R136" s="137"/>
      <c r="S136" s="137"/>
      <c r="T136" s="137"/>
      <c r="U136" s="68">
        <v>38.27</v>
      </c>
      <c r="V136" s="68"/>
      <c r="W136" s="68"/>
      <c r="X136" s="184"/>
    </row>
    <row r="137" spans="1:24" s="22" customFormat="1" ht="12.75" thickBot="1">
      <c r="A137" s="122"/>
      <c r="B137" s="545" t="s">
        <v>0</v>
      </c>
      <c r="C137" s="545"/>
      <c r="D137" s="92"/>
      <c r="E137" s="66"/>
      <c r="F137" s="338"/>
      <c r="G137" s="169">
        <f>SUM(G135:G136)</f>
        <v>0</v>
      </c>
      <c r="H137" s="169">
        <f>SUM(H135)</f>
        <v>1167000</v>
      </c>
      <c r="I137" s="429">
        <f>SUM(G137:H137)</f>
        <v>1167000</v>
      </c>
      <c r="J137" s="72"/>
      <c r="K137" s="72"/>
      <c r="L137" s="64"/>
      <c r="M137" s="64"/>
      <c r="N137" s="64"/>
      <c r="O137" s="64"/>
      <c r="P137" s="64"/>
      <c r="Q137" s="64"/>
      <c r="R137" s="64"/>
      <c r="S137" s="64"/>
      <c r="T137" s="64"/>
      <c r="U137" s="72"/>
      <c r="V137" s="64"/>
      <c r="W137" s="64"/>
      <c r="X137" s="65"/>
    </row>
    <row r="138" spans="1:24" s="22" customFormat="1" ht="14.25" customHeight="1" thickBot="1">
      <c r="A138" s="550" t="s">
        <v>141</v>
      </c>
      <c r="B138" s="551"/>
      <c r="C138" s="551"/>
      <c r="D138" s="551"/>
      <c r="E138" s="551"/>
      <c r="F138" s="551"/>
      <c r="G138" s="551"/>
      <c r="H138" s="170"/>
      <c r="I138" s="222"/>
      <c r="J138" s="51"/>
      <c r="K138" s="531" t="s">
        <v>141</v>
      </c>
      <c r="L138" s="532"/>
      <c r="M138" s="532"/>
      <c r="N138" s="532"/>
      <c r="O138" s="532"/>
      <c r="P138" s="532"/>
      <c r="Q138" s="533"/>
      <c r="R138" s="33"/>
      <c r="S138" s="33"/>
      <c r="T138" s="33"/>
      <c r="U138" s="51"/>
      <c r="V138" s="33"/>
      <c r="W138" s="33"/>
      <c r="X138" s="34"/>
    </row>
    <row r="139" spans="1:24" s="157" customFormat="1" ht="144">
      <c r="A139" s="19" t="s">
        <v>101</v>
      </c>
      <c r="B139" s="24" t="s">
        <v>1013</v>
      </c>
      <c r="C139" s="232" t="s">
        <v>1014</v>
      </c>
      <c r="D139" s="233" t="s">
        <v>234</v>
      </c>
      <c r="E139" s="233" t="s">
        <v>295</v>
      </c>
      <c r="F139" s="238" t="s">
        <v>1015</v>
      </c>
      <c r="G139" s="356"/>
      <c r="H139" s="343">
        <v>3978000</v>
      </c>
      <c r="I139" s="236" t="s">
        <v>1016</v>
      </c>
      <c r="J139" s="67" t="s">
        <v>342</v>
      </c>
      <c r="K139" s="25" t="s">
        <v>101</v>
      </c>
      <c r="L139" s="232" t="s">
        <v>1026</v>
      </c>
      <c r="M139" s="232" t="s">
        <v>1027</v>
      </c>
      <c r="N139" s="232" t="s">
        <v>1028</v>
      </c>
      <c r="O139" s="232" t="s">
        <v>668</v>
      </c>
      <c r="P139" s="232" t="s">
        <v>1037</v>
      </c>
      <c r="Q139" s="232" t="s">
        <v>1038</v>
      </c>
      <c r="R139" s="232" t="s">
        <v>1037</v>
      </c>
      <c r="S139" s="232" t="s">
        <v>423</v>
      </c>
      <c r="T139" s="232" t="s">
        <v>423</v>
      </c>
      <c r="U139" s="20">
        <v>1486.73</v>
      </c>
      <c r="V139" s="20">
        <v>2</v>
      </c>
      <c r="W139" s="20" t="s">
        <v>370</v>
      </c>
      <c r="X139" s="25" t="s">
        <v>366</v>
      </c>
    </row>
    <row r="140" spans="1:24" s="157" customFormat="1" ht="22.5" customHeight="1">
      <c r="A140" s="19" t="s">
        <v>102</v>
      </c>
      <c r="B140" s="24" t="s">
        <v>938</v>
      </c>
      <c r="C140" s="24" t="s">
        <v>1017</v>
      </c>
      <c r="D140" s="233" t="s">
        <v>370</v>
      </c>
      <c r="E140" s="233" t="s">
        <v>370</v>
      </c>
      <c r="F140" s="333" t="s">
        <v>1018</v>
      </c>
      <c r="G140" s="358"/>
      <c r="H140" s="168">
        <v>178000</v>
      </c>
      <c r="I140" s="203"/>
      <c r="J140" s="24" t="s">
        <v>342</v>
      </c>
      <c r="K140" s="25" t="s">
        <v>102</v>
      </c>
      <c r="L140" s="232" t="s">
        <v>1029</v>
      </c>
      <c r="M140" s="232" t="s">
        <v>1030</v>
      </c>
      <c r="N140" s="232" t="s">
        <v>1031</v>
      </c>
      <c r="O140" s="232" t="s">
        <v>1038</v>
      </c>
      <c r="P140" s="232" t="s">
        <v>1038</v>
      </c>
      <c r="Q140" s="232" t="s">
        <v>1039</v>
      </c>
      <c r="R140" s="232" t="s">
        <v>1038</v>
      </c>
      <c r="S140" s="232" t="s">
        <v>1039</v>
      </c>
      <c r="T140" s="232" t="s">
        <v>1039</v>
      </c>
      <c r="U140" s="20">
        <v>80.19</v>
      </c>
      <c r="V140" s="20">
        <v>1</v>
      </c>
      <c r="W140" s="20" t="s">
        <v>366</v>
      </c>
      <c r="X140" s="25" t="s">
        <v>366</v>
      </c>
    </row>
    <row r="141" spans="1:24" s="157" customFormat="1" ht="47.25" customHeight="1">
      <c r="A141" s="19" t="s">
        <v>103</v>
      </c>
      <c r="B141" s="24" t="s">
        <v>1019</v>
      </c>
      <c r="C141" s="24" t="s">
        <v>1020</v>
      </c>
      <c r="D141" s="233" t="s">
        <v>370</v>
      </c>
      <c r="E141" s="233" t="s">
        <v>366</v>
      </c>
      <c r="F141" s="238" t="s">
        <v>1021</v>
      </c>
      <c r="G141" s="358"/>
      <c r="H141" s="168">
        <v>2828000</v>
      </c>
      <c r="I141" s="203"/>
      <c r="J141" s="24" t="s">
        <v>342</v>
      </c>
      <c r="K141" s="25" t="s">
        <v>103</v>
      </c>
      <c r="L141" s="232" t="s">
        <v>1032</v>
      </c>
      <c r="M141" s="232" t="s">
        <v>1033</v>
      </c>
      <c r="N141" s="232" t="s">
        <v>1034</v>
      </c>
      <c r="O141" s="232" t="s">
        <v>668</v>
      </c>
      <c r="P141" s="232" t="s">
        <v>1040</v>
      </c>
      <c r="Q141" s="232" t="s">
        <v>1038</v>
      </c>
      <c r="R141" s="232" t="s">
        <v>1037</v>
      </c>
      <c r="S141" s="232" t="s">
        <v>1041</v>
      </c>
      <c r="T141" s="232" t="s">
        <v>668</v>
      </c>
      <c r="U141" s="20">
        <v>660.99</v>
      </c>
      <c r="V141" s="20">
        <v>2</v>
      </c>
      <c r="W141" s="20" t="s">
        <v>366</v>
      </c>
      <c r="X141" s="25" t="s">
        <v>366</v>
      </c>
    </row>
    <row r="142" spans="1:24" s="157" customFormat="1" ht="177.75" customHeight="1" thickBot="1">
      <c r="A142" s="19" t="s">
        <v>104</v>
      </c>
      <c r="B142" s="24" t="s">
        <v>1022</v>
      </c>
      <c r="C142" s="232" t="s">
        <v>1023</v>
      </c>
      <c r="D142" s="233" t="s">
        <v>234</v>
      </c>
      <c r="E142" s="233" t="s">
        <v>369</v>
      </c>
      <c r="F142" s="238" t="s">
        <v>1024</v>
      </c>
      <c r="G142" s="358"/>
      <c r="H142" s="344">
        <v>1078000</v>
      </c>
      <c r="I142" s="225" t="s">
        <v>1025</v>
      </c>
      <c r="J142" s="24" t="s">
        <v>342</v>
      </c>
      <c r="K142" s="25" t="s">
        <v>104</v>
      </c>
      <c r="L142" s="232" t="s">
        <v>1029</v>
      </c>
      <c r="M142" s="232" t="s">
        <v>1035</v>
      </c>
      <c r="N142" s="232" t="s">
        <v>1036</v>
      </c>
      <c r="O142" s="232" t="s">
        <v>668</v>
      </c>
      <c r="P142" s="232" t="s">
        <v>423</v>
      </c>
      <c r="Q142" s="232" t="s">
        <v>1038</v>
      </c>
      <c r="R142" s="232" t="s">
        <v>1042</v>
      </c>
      <c r="S142" s="232" t="s">
        <v>423</v>
      </c>
      <c r="T142" s="232" t="s">
        <v>423</v>
      </c>
      <c r="U142" s="20">
        <v>402.82</v>
      </c>
      <c r="V142" s="20">
        <v>2</v>
      </c>
      <c r="W142" s="20" t="s">
        <v>370</v>
      </c>
      <c r="X142" s="25" t="s">
        <v>366</v>
      </c>
    </row>
    <row r="143" spans="1:24" s="22" customFormat="1" ht="12.75" thickBot="1">
      <c r="A143" s="544" t="s">
        <v>0</v>
      </c>
      <c r="B143" s="545"/>
      <c r="C143" s="545"/>
      <c r="D143" s="92"/>
      <c r="E143" s="66"/>
      <c r="F143" s="338"/>
      <c r="G143" s="169">
        <f>SUM(G139:G142)</f>
        <v>0</v>
      </c>
      <c r="H143" s="169">
        <f>SUM(H139:H142)</f>
        <v>8062000</v>
      </c>
      <c r="I143" s="429">
        <f>SUM(G143:H143)</f>
        <v>8062000</v>
      </c>
      <c r="J143" s="72"/>
      <c r="K143" s="201"/>
      <c r="L143" s="64"/>
      <c r="M143" s="64"/>
      <c r="N143" s="64"/>
      <c r="O143" s="64"/>
      <c r="P143" s="64"/>
      <c r="Q143" s="64"/>
      <c r="R143" s="64"/>
      <c r="S143" s="64"/>
      <c r="T143" s="64"/>
      <c r="U143" s="72"/>
      <c r="V143" s="64"/>
      <c r="W143" s="64"/>
      <c r="X143" s="65"/>
    </row>
    <row r="144" spans="1:24" s="22" customFormat="1" ht="14.25" customHeight="1" thickBot="1">
      <c r="A144" s="550" t="s">
        <v>153</v>
      </c>
      <c r="B144" s="551"/>
      <c r="C144" s="551"/>
      <c r="D144" s="551"/>
      <c r="E144" s="551"/>
      <c r="F144" s="551"/>
      <c r="G144" s="551"/>
      <c r="H144" s="170"/>
      <c r="I144" s="228"/>
      <c r="J144" s="51"/>
      <c r="K144" s="531" t="s">
        <v>153</v>
      </c>
      <c r="L144" s="532"/>
      <c r="M144" s="532"/>
      <c r="N144" s="532"/>
      <c r="O144" s="532"/>
      <c r="P144" s="532"/>
      <c r="Q144" s="533"/>
      <c r="R144" s="33"/>
      <c r="S144" s="33"/>
      <c r="T144" s="33"/>
      <c r="U144" s="51"/>
      <c r="V144" s="33"/>
      <c r="W144" s="33"/>
      <c r="X144" s="34"/>
    </row>
    <row r="145" spans="1:24" s="157" customFormat="1" ht="154.5" customHeight="1" thickBot="1">
      <c r="A145" s="69" t="s">
        <v>101</v>
      </c>
      <c r="B145" s="24" t="s">
        <v>1043</v>
      </c>
      <c r="C145" s="232" t="s">
        <v>1044</v>
      </c>
      <c r="D145" s="233" t="s">
        <v>234</v>
      </c>
      <c r="E145" s="233" t="s">
        <v>379</v>
      </c>
      <c r="F145" s="238">
        <v>1975</v>
      </c>
      <c r="G145" s="358"/>
      <c r="H145" s="344">
        <v>763000</v>
      </c>
      <c r="I145" s="236" t="s">
        <v>1045</v>
      </c>
      <c r="J145" s="67" t="s">
        <v>342</v>
      </c>
      <c r="K145" s="68" t="s">
        <v>101</v>
      </c>
      <c r="L145" s="232" t="s">
        <v>1046</v>
      </c>
      <c r="M145" s="232" t="s">
        <v>993</v>
      </c>
      <c r="N145" s="232" t="s">
        <v>1028</v>
      </c>
      <c r="O145" s="232" t="s">
        <v>668</v>
      </c>
      <c r="P145" s="232" t="s">
        <v>1040</v>
      </c>
      <c r="Q145" s="232" t="s">
        <v>1040</v>
      </c>
      <c r="R145" s="232" t="s">
        <v>423</v>
      </c>
      <c r="S145" s="232" t="s">
        <v>1040</v>
      </c>
      <c r="T145" s="232" t="s">
        <v>668</v>
      </c>
      <c r="U145" s="20">
        <v>184.6</v>
      </c>
      <c r="V145" s="20">
        <v>1</v>
      </c>
      <c r="W145" s="20" t="s">
        <v>370</v>
      </c>
      <c r="X145" s="25" t="s">
        <v>366</v>
      </c>
    </row>
    <row r="146" spans="1:24" s="22" customFormat="1" ht="12.75" thickBot="1">
      <c r="A146" s="544" t="s">
        <v>0</v>
      </c>
      <c r="B146" s="545"/>
      <c r="C146" s="545"/>
      <c r="D146" s="92"/>
      <c r="E146" s="66"/>
      <c r="F146" s="338"/>
      <c r="G146" s="169">
        <f>SUM(G145)</f>
        <v>0</v>
      </c>
      <c r="H146" s="169">
        <f>SUM(H145)</f>
        <v>763000</v>
      </c>
      <c r="I146" s="223"/>
      <c r="J146" s="72"/>
      <c r="K146" s="72"/>
      <c r="L146" s="64"/>
      <c r="M146" s="64"/>
      <c r="N146" s="64"/>
      <c r="O146" s="64"/>
      <c r="P146" s="64"/>
      <c r="Q146" s="64"/>
      <c r="R146" s="64"/>
      <c r="S146" s="64"/>
      <c r="T146" s="64"/>
      <c r="U146" s="72"/>
      <c r="V146" s="64"/>
      <c r="W146" s="64"/>
      <c r="X146" s="65"/>
    </row>
    <row r="147" spans="1:24" s="22" customFormat="1" ht="14.25" customHeight="1" thickBot="1">
      <c r="A147" s="531" t="s">
        <v>137</v>
      </c>
      <c r="B147" s="532"/>
      <c r="C147" s="532"/>
      <c r="D147" s="532"/>
      <c r="E147" s="532"/>
      <c r="F147" s="532"/>
      <c r="G147" s="533"/>
      <c r="H147" s="170"/>
      <c r="I147" s="222"/>
      <c r="J147" s="51"/>
      <c r="K147" s="531" t="s">
        <v>137</v>
      </c>
      <c r="L147" s="532"/>
      <c r="M147" s="532"/>
      <c r="N147" s="532"/>
      <c r="O147" s="532"/>
      <c r="P147" s="532"/>
      <c r="Q147" s="541"/>
      <c r="R147" s="290"/>
      <c r="S147" s="33"/>
      <c r="T147" s="33"/>
      <c r="U147" s="51"/>
      <c r="V147" s="33"/>
      <c r="W147" s="33"/>
      <c r="X147" s="34"/>
    </row>
    <row r="148" spans="1:24" s="53" customFormat="1" ht="120.75" thickBot="1">
      <c r="A148" s="69" t="s">
        <v>101</v>
      </c>
      <c r="B148" s="291" t="s">
        <v>1089</v>
      </c>
      <c r="C148" s="70" t="s">
        <v>1090</v>
      </c>
      <c r="D148" s="292" t="s">
        <v>370</v>
      </c>
      <c r="E148" s="292" t="s">
        <v>676</v>
      </c>
      <c r="F148" s="334">
        <v>1904</v>
      </c>
      <c r="G148" s="380"/>
      <c r="H148" s="504">
        <v>916000</v>
      </c>
      <c r="I148" s="293" t="s">
        <v>1091</v>
      </c>
      <c r="J148" s="291" t="s">
        <v>1092</v>
      </c>
      <c r="K148" s="68" t="s">
        <v>101</v>
      </c>
      <c r="L148" s="289" t="s">
        <v>941</v>
      </c>
      <c r="M148" s="288" t="s">
        <v>408</v>
      </c>
      <c r="N148" s="288" t="s">
        <v>1098</v>
      </c>
      <c r="O148" s="288" t="s">
        <v>423</v>
      </c>
      <c r="P148" s="288" t="s">
        <v>423</v>
      </c>
      <c r="Q148" s="288" t="s">
        <v>423</v>
      </c>
      <c r="R148" s="70" t="s">
        <v>423</v>
      </c>
      <c r="S148" s="70" t="s">
        <v>1099</v>
      </c>
      <c r="T148" s="70" t="s">
        <v>423</v>
      </c>
      <c r="U148" s="70">
        <v>342.46</v>
      </c>
      <c r="V148" s="294">
        <v>2</v>
      </c>
      <c r="W148" s="294" t="s">
        <v>370</v>
      </c>
      <c r="X148" s="294" t="s">
        <v>366</v>
      </c>
    </row>
    <row r="149" spans="1:24" s="22" customFormat="1" ht="12.75" thickBot="1">
      <c r="A149" s="544" t="s">
        <v>0</v>
      </c>
      <c r="B149" s="545"/>
      <c r="C149" s="545"/>
      <c r="D149" s="92"/>
      <c r="E149" s="66"/>
      <c r="F149" s="338"/>
      <c r="G149" s="378">
        <f>SUM(G148)</f>
        <v>0</v>
      </c>
      <c r="H149" s="169">
        <f>SUM(H148)</f>
        <v>916000</v>
      </c>
      <c r="I149" s="223"/>
      <c r="J149" s="287"/>
      <c r="K149" s="201"/>
      <c r="L149" s="64"/>
      <c r="M149" s="64"/>
      <c r="N149" s="64"/>
      <c r="O149" s="64"/>
      <c r="P149" s="64"/>
      <c r="Q149" s="64"/>
      <c r="R149" s="64"/>
      <c r="S149" s="64"/>
      <c r="T149" s="64"/>
      <c r="U149" s="72"/>
      <c r="V149" s="64"/>
      <c r="W149" s="64"/>
      <c r="X149" s="65"/>
    </row>
    <row r="150" spans="1:24" s="22" customFormat="1" ht="14.25" customHeight="1" thickBot="1">
      <c r="A150" s="550" t="s">
        <v>154</v>
      </c>
      <c r="B150" s="551"/>
      <c r="C150" s="551"/>
      <c r="D150" s="551"/>
      <c r="E150" s="551"/>
      <c r="F150" s="551"/>
      <c r="G150" s="551"/>
      <c r="H150" s="170"/>
      <c r="I150" s="222"/>
      <c r="J150" s="51"/>
      <c r="K150" s="531" t="s">
        <v>154</v>
      </c>
      <c r="L150" s="532"/>
      <c r="M150" s="532"/>
      <c r="N150" s="532"/>
      <c r="O150" s="532"/>
      <c r="P150" s="532"/>
      <c r="Q150" s="533"/>
      <c r="R150" s="33"/>
      <c r="S150" s="33"/>
      <c r="T150" s="33"/>
      <c r="U150" s="51"/>
      <c r="V150" s="33"/>
      <c r="W150" s="33"/>
      <c r="X150" s="34"/>
    </row>
    <row r="151" spans="1:24" s="53" customFormat="1" ht="120.75" thickBot="1">
      <c r="A151" s="490" t="s">
        <v>101</v>
      </c>
      <c r="B151" s="291" t="s">
        <v>1093</v>
      </c>
      <c r="C151" s="70" t="s">
        <v>1094</v>
      </c>
      <c r="D151" s="292" t="s">
        <v>370</v>
      </c>
      <c r="E151" s="292" t="s">
        <v>676</v>
      </c>
      <c r="F151" s="334" t="s">
        <v>1095</v>
      </c>
      <c r="G151" s="380"/>
      <c r="H151" s="504">
        <v>277000</v>
      </c>
      <c r="I151" s="293" t="s">
        <v>1096</v>
      </c>
      <c r="J151" s="291" t="s">
        <v>1097</v>
      </c>
      <c r="K151" s="491" t="s">
        <v>101</v>
      </c>
      <c r="L151" s="297" t="s">
        <v>1100</v>
      </c>
      <c r="M151" s="297" t="s">
        <v>1101</v>
      </c>
      <c r="N151" s="297" t="s">
        <v>1102</v>
      </c>
      <c r="O151" s="297" t="s">
        <v>423</v>
      </c>
      <c r="P151" s="297" t="s">
        <v>423</v>
      </c>
      <c r="Q151" s="297" t="s">
        <v>423</v>
      </c>
      <c r="R151" s="297" t="s">
        <v>423</v>
      </c>
      <c r="S151" s="297" t="s">
        <v>405</v>
      </c>
      <c r="T151" s="297" t="s">
        <v>423</v>
      </c>
      <c r="U151" s="294">
        <v>67.06</v>
      </c>
      <c r="V151" s="70">
        <v>1</v>
      </c>
      <c r="W151" s="70" t="s">
        <v>366</v>
      </c>
      <c r="X151" s="492" t="s">
        <v>366</v>
      </c>
    </row>
    <row r="152" spans="1:24" s="22" customFormat="1" ht="12.75" thickBot="1">
      <c r="A152" s="544" t="s">
        <v>0</v>
      </c>
      <c r="B152" s="545"/>
      <c r="C152" s="545"/>
      <c r="D152" s="92"/>
      <c r="E152" s="66"/>
      <c r="F152" s="338"/>
      <c r="G152" s="169">
        <f>SUM(G151:G151)</f>
        <v>0</v>
      </c>
      <c r="H152" s="169">
        <f>SUM(H151)</f>
        <v>277000</v>
      </c>
      <c r="I152" s="223"/>
      <c r="J152" s="72"/>
      <c r="K152" s="201"/>
      <c r="L152" s="64"/>
      <c r="M152" s="64"/>
      <c r="N152" s="64"/>
      <c r="O152" s="64"/>
      <c r="P152" s="64"/>
      <c r="Q152" s="64"/>
      <c r="R152" s="64"/>
      <c r="S152" s="64"/>
      <c r="T152" s="64"/>
      <c r="U152" s="72"/>
      <c r="V152" s="64"/>
      <c r="W152" s="64"/>
      <c r="X152" s="65"/>
    </row>
    <row r="153" spans="1:24" s="22" customFormat="1" ht="14.25" customHeight="1" thickBot="1">
      <c r="A153" s="550" t="s">
        <v>155</v>
      </c>
      <c r="B153" s="551"/>
      <c r="C153" s="551"/>
      <c r="D153" s="551"/>
      <c r="E153" s="551"/>
      <c r="F153" s="551"/>
      <c r="G153" s="551"/>
      <c r="H153" s="170"/>
      <c r="I153" s="222"/>
      <c r="J153" s="51"/>
      <c r="K153" s="531" t="s">
        <v>155</v>
      </c>
      <c r="L153" s="532"/>
      <c r="M153" s="532"/>
      <c r="N153" s="532"/>
      <c r="O153" s="532"/>
      <c r="P153" s="532"/>
      <c r="Q153" s="533"/>
      <c r="R153" s="33"/>
      <c r="S153" s="33"/>
      <c r="T153" s="33"/>
      <c r="U153" s="51"/>
      <c r="V153" s="33"/>
      <c r="W153" s="33"/>
      <c r="X153" s="34"/>
    </row>
    <row r="154" spans="1:24" s="18" customFormat="1" ht="30.75" customHeight="1" thickBot="1">
      <c r="A154" s="19" t="s">
        <v>101</v>
      </c>
      <c r="B154" s="19" t="s">
        <v>1123</v>
      </c>
      <c r="C154" s="19" t="s">
        <v>352</v>
      </c>
      <c r="D154" s="183" t="s">
        <v>234</v>
      </c>
      <c r="E154" s="183" t="s">
        <v>295</v>
      </c>
      <c r="F154" s="254">
        <v>2012</v>
      </c>
      <c r="G154" s="381"/>
      <c r="H154" s="381">
        <v>1152000</v>
      </c>
      <c r="I154" s="189" t="s">
        <v>1124</v>
      </c>
      <c r="J154" s="50" t="s">
        <v>1125</v>
      </c>
      <c r="K154" s="25" t="s">
        <v>101</v>
      </c>
      <c r="L154" s="50" t="s">
        <v>395</v>
      </c>
      <c r="M154" s="50" t="s">
        <v>431</v>
      </c>
      <c r="N154" s="50" t="s">
        <v>409</v>
      </c>
      <c r="O154" s="50" t="s">
        <v>447</v>
      </c>
      <c r="P154" s="50" t="s">
        <v>447</v>
      </c>
      <c r="Q154" s="50" t="s">
        <v>447</v>
      </c>
      <c r="R154" s="50" t="s">
        <v>447</v>
      </c>
      <c r="S154" s="50" t="s">
        <v>447</v>
      </c>
      <c r="T154" s="50" t="s">
        <v>447</v>
      </c>
      <c r="U154" s="25">
        <v>296</v>
      </c>
      <c r="V154" s="25" t="s">
        <v>295</v>
      </c>
      <c r="W154" s="70" t="s">
        <v>295</v>
      </c>
      <c r="X154" s="70"/>
    </row>
    <row r="155" spans="1:24" s="22" customFormat="1" ht="12.75" thickBot="1">
      <c r="A155" s="544" t="s">
        <v>0</v>
      </c>
      <c r="B155" s="545"/>
      <c r="C155" s="545"/>
      <c r="D155" s="92"/>
      <c r="E155" s="66"/>
      <c r="F155" s="338"/>
      <c r="G155" s="169">
        <f>SUM(G154:G154)</f>
        <v>0</v>
      </c>
      <c r="H155" s="169">
        <f>SUM(H154:H154)</f>
        <v>1152000</v>
      </c>
      <c r="I155" s="223"/>
      <c r="J155" s="72"/>
      <c r="K155" s="72"/>
      <c r="L155" s="64"/>
      <c r="M155" s="64"/>
      <c r="N155" s="64"/>
      <c r="O155" s="64"/>
      <c r="P155" s="64"/>
      <c r="Q155" s="64"/>
      <c r="R155" s="64"/>
      <c r="S155" s="64"/>
      <c r="T155" s="64"/>
      <c r="U155" s="72"/>
      <c r="V155" s="64"/>
      <c r="W155" s="64"/>
      <c r="X155" s="65"/>
    </row>
    <row r="156" spans="6:9" ht="13.5" thickBot="1">
      <c r="F156" s="335" t="s">
        <v>128</v>
      </c>
      <c r="G156" s="188">
        <f>SUM(G155,G152,G149,G146,G143,G137,G133,G130,G127,G123,G118,G112,G75)</f>
        <v>14032661.24</v>
      </c>
      <c r="H156" s="188">
        <f>SUM(H155,H152,H149,H146,H143,H137,H133,H130,H127,H123,H118,H112,H75)</f>
        <v>74695000</v>
      </c>
      <c r="I156" s="229"/>
    </row>
  </sheetData>
  <sheetProtection/>
  <mergeCells count="58">
    <mergeCell ref="A76:G76"/>
    <mergeCell ref="A118:C118"/>
    <mergeCell ref="A113:G113"/>
    <mergeCell ref="A5:E5"/>
    <mergeCell ref="A75:C75"/>
    <mergeCell ref="A128:G128"/>
    <mergeCell ref="A124:G124"/>
    <mergeCell ref="B123:C123"/>
    <mergeCell ref="K3:K4"/>
    <mergeCell ref="X3:X4"/>
    <mergeCell ref="I3:I4"/>
    <mergeCell ref="J3:J4"/>
    <mergeCell ref="L3:N3"/>
    <mergeCell ref="O3:T3"/>
    <mergeCell ref="U3:U4"/>
    <mergeCell ref="V3:V4"/>
    <mergeCell ref="W3:W4"/>
    <mergeCell ref="A153:G153"/>
    <mergeCell ref="A127:C127"/>
    <mergeCell ref="A155:C155"/>
    <mergeCell ref="A144:G144"/>
    <mergeCell ref="A146:C146"/>
    <mergeCell ref="A147:G147"/>
    <mergeCell ref="A149:C149"/>
    <mergeCell ref="B137:C137"/>
    <mergeCell ref="B133:C133"/>
    <mergeCell ref="A131:G131"/>
    <mergeCell ref="A150:G150"/>
    <mergeCell ref="A152:C152"/>
    <mergeCell ref="A138:G138"/>
    <mergeCell ref="A143:C143"/>
    <mergeCell ref="A119:G119"/>
    <mergeCell ref="A134:G134"/>
    <mergeCell ref="G3:G4"/>
    <mergeCell ref="A130:C130"/>
    <mergeCell ref="E3:E4"/>
    <mergeCell ref="D3:D4"/>
    <mergeCell ref="B3:B4"/>
    <mergeCell ref="H3:H4"/>
    <mergeCell ref="F3:F4"/>
    <mergeCell ref="A3:A4"/>
    <mergeCell ref="C3:C4"/>
    <mergeCell ref="A112:C112"/>
    <mergeCell ref="K153:Q153"/>
    <mergeCell ref="K150:Q150"/>
    <mergeCell ref="K147:Q147"/>
    <mergeCell ref="K144:Q144"/>
    <mergeCell ref="K138:Q138"/>
    <mergeCell ref="K134:Q134"/>
    <mergeCell ref="K5:O5"/>
    <mergeCell ref="K131:Q131"/>
    <mergeCell ref="K128:Q128"/>
    <mergeCell ref="K124:Q124"/>
    <mergeCell ref="K119:Q119"/>
    <mergeCell ref="K113:Q113"/>
    <mergeCell ref="K76:Q76"/>
    <mergeCell ref="L110:M110"/>
    <mergeCell ref="L111:M111"/>
  </mergeCells>
  <printOptions/>
  <pageMargins left="0.7874015748031497" right="0.7874015748031497" top="0.984251968503937" bottom="0.984251968503937" header="0.5118110236220472" footer="0.5118110236220472"/>
  <pageSetup fitToHeight="0" fitToWidth="2" horizontalDpi="600" verticalDpi="600" orientation="landscape" paperSize="9" scale="62" r:id="rId2"/>
  <headerFooter alignWithMargins="0">
    <oddFooter>&amp;CStrona &amp;P z &amp;N</oddFooter>
  </headerFooter>
  <rowBreaks count="8" manualBreakCount="8">
    <brk id="24" max="23" man="1"/>
    <brk id="51" max="23" man="1"/>
    <brk id="75" max="23" man="1"/>
    <brk id="97" max="23" man="1"/>
    <brk id="112" max="23" man="1"/>
    <brk id="127" max="23" man="1"/>
    <brk id="137" max="23" man="1"/>
    <brk id="149" max="23" man="1"/>
  </rowBreaks>
  <colBreaks count="1" manualBreakCount="1">
    <brk id="10" max="15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5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4.00390625" style="18" customWidth="1"/>
    <col min="2" max="2" width="54.140625" style="48" customWidth="1"/>
    <col min="3" max="3" width="15.421875" style="157" customWidth="1"/>
    <col min="4" max="4" width="18.421875" style="346" customWidth="1"/>
    <col min="5" max="5" width="12.8515625" style="0" bestFit="1" customWidth="1"/>
    <col min="6" max="6" width="20.140625" style="0" customWidth="1"/>
  </cols>
  <sheetData>
    <row r="1" spans="1:4" ht="12.75">
      <c r="A1" s="46" t="s">
        <v>1188</v>
      </c>
      <c r="D1" s="345"/>
    </row>
    <row r="2" ht="13.5" thickBot="1"/>
    <row r="3" spans="1:4" s="18" customFormat="1" ht="12.75" thickBot="1">
      <c r="A3" s="579" t="s">
        <v>129</v>
      </c>
      <c r="B3" s="580"/>
      <c r="C3" s="580"/>
      <c r="D3" s="581"/>
    </row>
    <row r="4" spans="1:4" s="18" customFormat="1" ht="24.75" thickBot="1">
      <c r="A4" s="136" t="s">
        <v>10</v>
      </c>
      <c r="B4" s="136" t="s">
        <v>11</v>
      </c>
      <c r="C4" s="136" t="s">
        <v>12</v>
      </c>
      <c r="D4" s="347" t="s">
        <v>13</v>
      </c>
    </row>
    <row r="5" spans="1:5" s="18" customFormat="1" ht="12.75" customHeight="1" thickBot="1">
      <c r="A5" s="586" t="s">
        <v>89</v>
      </c>
      <c r="B5" s="587"/>
      <c r="C5" s="587"/>
      <c r="D5" s="588"/>
      <c r="E5" s="125"/>
    </row>
    <row r="6" spans="1:5" s="22" customFormat="1" ht="12">
      <c r="A6" s="98" t="s">
        <v>101</v>
      </c>
      <c r="B6" s="128" t="s">
        <v>481</v>
      </c>
      <c r="C6" s="86">
        <v>2016</v>
      </c>
      <c r="D6" s="348">
        <v>2500</v>
      </c>
      <c r="E6" s="126"/>
    </row>
    <row r="7" spans="1:4" s="22" customFormat="1" ht="12">
      <c r="A7" s="98" t="s">
        <v>102</v>
      </c>
      <c r="B7" s="88" t="s">
        <v>499</v>
      </c>
      <c r="C7" s="91">
        <v>2016</v>
      </c>
      <c r="D7" s="349">
        <v>1094.7</v>
      </c>
    </row>
    <row r="8" spans="1:4" s="22" customFormat="1" ht="12">
      <c r="A8" s="98" t="s">
        <v>103</v>
      </c>
      <c r="B8" s="88" t="s">
        <v>500</v>
      </c>
      <c r="C8" s="91">
        <v>2016</v>
      </c>
      <c r="D8" s="349">
        <v>688.8</v>
      </c>
    </row>
    <row r="9" spans="1:4" s="22" customFormat="1" ht="12">
      <c r="A9" s="98" t="s">
        <v>104</v>
      </c>
      <c r="B9" s="88" t="s">
        <v>501</v>
      </c>
      <c r="C9" s="91">
        <v>2016</v>
      </c>
      <c r="D9" s="349">
        <v>676.5</v>
      </c>
    </row>
    <row r="10" spans="1:4" s="22" customFormat="1" ht="12">
      <c r="A10" s="98" t="s">
        <v>105</v>
      </c>
      <c r="B10" s="88" t="s">
        <v>502</v>
      </c>
      <c r="C10" s="91">
        <v>2016</v>
      </c>
      <c r="D10" s="349">
        <v>922.5</v>
      </c>
    </row>
    <row r="11" spans="1:4" s="22" customFormat="1" ht="12">
      <c r="A11" s="98" t="s">
        <v>106</v>
      </c>
      <c r="B11" s="88" t="s">
        <v>503</v>
      </c>
      <c r="C11" s="91">
        <v>2016</v>
      </c>
      <c r="D11" s="349">
        <v>3813</v>
      </c>
    </row>
    <row r="12" spans="1:4" s="22" customFormat="1" ht="12">
      <c r="A12" s="98" t="s">
        <v>107</v>
      </c>
      <c r="B12" s="88" t="s">
        <v>504</v>
      </c>
      <c r="C12" s="91">
        <v>2016</v>
      </c>
      <c r="D12" s="349">
        <v>3751.5</v>
      </c>
    </row>
    <row r="13" spans="1:4" s="22" customFormat="1" ht="12">
      <c r="A13" s="98" t="s">
        <v>108</v>
      </c>
      <c r="B13" s="88" t="s">
        <v>500</v>
      </c>
      <c r="C13" s="91">
        <v>2016</v>
      </c>
      <c r="D13" s="349">
        <v>688.8</v>
      </c>
    </row>
    <row r="14" spans="1:4" s="22" customFormat="1" ht="12">
      <c r="A14" s="98" t="s">
        <v>109</v>
      </c>
      <c r="B14" s="57" t="s">
        <v>482</v>
      </c>
      <c r="C14" s="91">
        <v>2016</v>
      </c>
      <c r="D14" s="349">
        <v>4674</v>
      </c>
    </row>
    <row r="15" spans="1:4" s="22" customFormat="1" ht="12">
      <c r="A15" s="98" t="s">
        <v>110</v>
      </c>
      <c r="B15" s="88" t="s">
        <v>505</v>
      </c>
      <c r="C15" s="91">
        <v>2016</v>
      </c>
      <c r="D15" s="349">
        <v>1045.5</v>
      </c>
    </row>
    <row r="16" spans="1:4" s="22" customFormat="1" ht="12">
      <c r="A16" s="98" t="s">
        <v>93</v>
      </c>
      <c r="B16" s="88" t="s">
        <v>506</v>
      </c>
      <c r="C16" s="91">
        <v>2016</v>
      </c>
      <c r="D16" s="349">
        <v>922.5</v>
      </c>
    </row>
    <row r="17" spans="1:4" s="22" customFormat="1" ht="12">
      <c r="A17" s="98" t="s">
        <v>94</v>
      </c>
      <c r="B17" s="88" t="s">
        <v>483</v>
      </c>
      <c r="C17" s="91">
        <v>2016</v>
      </c>
      <c r="D17" s="349">
        <v>3751.5</v>
      </c>
    </row>
    <row r="18" spans="1:4" s="22" customFormat="1" ht="12">
      <c r="A18" s="98" t="s">
        <v>95</v>
      </c>
      <c r="B18" s="88" t="s">
        <v>484</v>
      </c>
      <c r="C18" s="91">
        <v>2016</v>
      </c>
      <c r="D18" s="349">
        <v>1439.1</v>
      </c>
    </row>
    <row r="19" spans="1:4" s="22" customFormat="1" ht="12">
      <c r="A19" s="98" t="s">
        <v>96</v>
      </c>
      <c r="B19" s="88" t="s">
        <v>485</v>
      </c>
      <c r="C19" s="91">
        <v>2016</v>
      </c>
      <c r="D19" s="349">
        <v>1384.98</v>
      </c>
    </row>
    <row r="20" spans="1:4" s="22" customFormat="1" ht="12">
      <c r="A20" s="98" t="s">
        <v>97</v>
      </c>
      <c r="B20" s="88" t="s">
        <v>486</v>
      </c>
      <c r="C20" s="91">
        <v>2016</v>
      </c>
      <c r="D20" s="349">
        <v>599.01</v>
      </c>
    </row>
    <row r="21" spans="1:4" s="22" customFormat="1" ht="12">
      <c r="A21" s="98" t="s">
        <v>98</v>
      </c>
      <c r="B21" s="88" t="s">
        <v>487</v>
      </c>
      <c r="C21" s="91">
        <v>2016</v>
      </c>
      <c r="D21" s="349">
        <v>399</v>
      </c>
    </row>
    <row r="22" spans="1:4" s="22" customFormat="1" ht="12">
      <c r="A22" s="98" t="s">
        <v>99</v>
      </c>
      <c r="B22" s="88" t="s">
        <v>488</v>
      </c>
      <c r="C22" s="91">
        <v>2016</v>
      </c>
      <c r="D22" s="349">
        <v>849.93</v>
      </c>
    </row>
    <row r="23" spans="1:4" s="22" customFormat="1" ht="12">
      <c r="A23" s="98" t="s">
        <v>100</v>
      </c>
      <c r="B23" s="88" t="s">
        <v>489</v>
      </c>
      <c r="C23" s="91">
        <v>2017</v>
      </c>
      <c r="D23" s="349">
        <v>1269.36</v>
      </c>
    </row>
    <row r="24" spans="1:4" s="22" customFormat="1" ht="12">
      <c r="A24" s="98" t="s">
        <v>111</v>
      </c>
      <c r="B24" s="88" t="s">
        <v>490</v>
      </c>
      <c r="C24" s="91">
        <v>2017</v>
      </c>
      <c r="D24" s="349">
        <v>1512.9</v>
      </c>
    </row>
    <row r="25" spans="1:4" s="22" customFormat="1" ht="12">
      <c r="A25" s="98" t="s">
        <v>112</v>
      </c>
      <c r="B25" s="88" t="s">
        <v>507</v>
      </c>
      <c r="C25" s="91">
        <v>2016</v>
      </c>
      <c r="D25" s="349">
        <v>3751.5</v>
      </c>
    </row>
    <row r="26" spans="1:4" s="22" customFormat="1" ht="12">
      <c r="A26" s="98" t="s">
        <v>113</v>
      </c>
      <c r="B26" s="88" t="s">
        <v>491</v>
      </c>
      <c r="C26" s="91">
        <v>2018</v>
      </c>
      <c r="D26" s="349">
        <v>19099.44</v>
      </c>
    </row>
    <row r="27" spans="1:4" s="22" customFormat="1" ht="12">
      <c r="A27" s="98" t="s">
        <v>114</v>
      </c>
      <c r="B27" s="88" t="s">
        <v>492</v>
      </c>
      <c r="C27" s="91">
        <v>2018</v>
      </c>
      <c r="D27" s="349">
        <v>5596.5</v>
      </c>
    </row>
    <row r="28" spans="1:4" s="22" customFormat="1" ht="12">
      <c r="A28" s="98" t="s">
        <v>115</v>
      </c>
      <c r="B28" s="88" t="s">
        <v>515</v>
      </c>
      <c r="C28" s="91">
        <v>2018</v>
      </c>
      <c r="D28" s="349">
        <v>3813</v>
      </c>
    </row>
    <row r="29" spans="1:4" s="22" customFormat="1" ht="12">
      <c r="A29" s="98" t="s">
        <v>116</v>
      </c>
      <c r="B29" s="88" t="s">
        <v>508</v>
      </c>
      <c r="C29" s="91">
        <v>2018</v>
      </c>
      <c r="D29" s="349">
        <v>4182</v>
      </c>
    </row>
    <row r="30" spans="1:4" s="22" customFormat="1" ht="12">
      <c r="A30" s="98" t="s">
        <v>117</v>
      </c>
      <c r="B30" s="88" t="s">
        <v>508</v>
      </c>
      <c r="C30" s="91">
        <v>2018</v>
      </c>
      <c r="D30" s="349">
        <v>3714.6</v>
      </c>
    </row>
    <row r="31" spans="1:4" s="22" customFormat="1" ht="12">
      <c r="A31" s="98" t="s">
        <v>118</v>
      </c>
      <c r="B31" s="88" t="s">
        <v>508</v>
      </c>
      <c r="C31" s="91">
        <v>2018</v>
      </c>
      <c r="D31" s="349">
        <v>4182</v>
      </c>
    </row>
    <row r="32" spans="1:4" s="22" customFormat="1" ht="12">
      <c r="A32" s="98" t="s">
        <v>119</v>
      </c>
      <c r="B32" s="88" t="s">
        <v>508</v>
      </c>
      <c r="C32" s="91">
        <v>2018</v>
      </c>
      <c r="D32" s="349">
        <v>4182</v>
      </c>
    </row>
    <row r="33" spans="1:4" s="22" customFormat="1" ht="12">
      <c r="A33" s="98" t="s">
        <v>120</v>
      </c>
      <c r="B33" s="88" t="s">
        <v>509</v>
      </c>
      <c r="C33" s="91">
        <v>2018</v>
      </c>
      <c r="D33" s="349">
        <v>3148.8</v>
      </c>
    </row>
    <row r="34" spans="1:4" s="22" customFormat="1" ht="12">
      <c r="A34" s="98" t="s">
        <v>121</v>
      </c>
      <c r="B34" s="88" t="s">
        <v>510</v>
      </c>
      <c r="C34" s="91">
        <v>2019</v>
      </c>
      <c r="D34" s="349">
        <v>1845</v>
      </c>
    </row>
    <row r="35" spans="1:4" s="22" customFormat="1" ht="12">
      <c r="A35" s="98" t="s">
        <v>122</v>
      </c>
      <c r="B35" s="88" t="s">
        <v>511</v>
      </c>
      <c r="C35" s="91">
        <v>2019</v>
      </c>
      <c r="D35" s="349">
        <v>984</v>
      </c>
    </row>
    <row r="36" spans="1:4" s="22" customFormat="1" ht="12">
      <c r="A36" s="98" t="s">
        <v>123</v>
      </c>
      <c r="B36" s="88" t="s">
        <v>512</v>
      </c>
      <c r="C36" s="91">
        <v>2019</v>
      </c>
      <c r="D36" s="349">
        <v>4182</v>
      </c>
    </row>
    <row r="37" spans="1:4" s="22" customFormat="1" ht="12">
      <c r="A37" s="98" t="s">
        <v>124</v>
      </c>
      <c r="B37" s="88" t="s">
        <v>512</v>
      </c>
      <c r="C37" s="91">
        <v>2019</v>
      </c>
      <c r="D37" s="349">
        <v>4182</v>
      </c>
    </row>
    <row r="38" spans="1:4" s="22" customFormat="1" ht="12">
      <c r="A38" s="98" t="s">
        <v>125</v>
      </c>
      <c r="B38" s="88" t="s">
        <v>513</v>
      </c>
      <c r="C38" s="91">
        <v>2019</v>
      </c>
      <c r="D38" s="349">
        <v>4182</v>
      </c>
    </row>
    <row r="39" spans="1:4" s="22" customFormat="1" ht="12">
      <c r="A39" s="98" t="s">
        <v>126</v>
      </c>
      <c r="B39" s="88" t="s">
        <v>514</v>
      </c>
      <c r="C39" s="91">
        <v>2019</v>
      </c>
      <c r="D39" s="349">
        <v>1943.45</v>
      </c>
    </row>
    <row r="40" spans="1:4" s="22" customFormat="1" ht="12">
      <c r="A40" s="98" t="s">
        <v>127</v>
      </c>
      <c r="B40" s="88" t="s">
        <v>516</v>
      </c>
      <c r="C40" s="91">
        <v>2019</v>
      </c>
      <c r="D40" s="349">
        <v>922.5</v>
      </c>
    </row>
    <row r="41" spans="1:4" s="22" customFormat="1" ht="12">
      <c r="A41" s="98" t="s">
        <v>131</v>
      </c>
      <c r="B41" s="88" t="s">
        <v>517</v>
      </c>
      <c r="C41" s="91">
        <v>2019</v>
      </c>
      <c r="D41" s="349">
        <v>1024.8</v>
      </c>
    </row>
    <row r="42" spans="1:4" s="22" customFormat="1" ht="12">
      <c r="A42" s="98" t="s">
        <v>158</v>
      </c>
      <c r="B42" s="88" t="s">
        <v>508</v>
      </c>
      <c r="C42" s="91">
        <v>2019</v>
      </c>
      <c r="D42" s="349">
        <v>4182</v>
      </c>
    </row>
    <row r="43" spans="1:4" s="22" customFormat="1" ht="12">
      <c r="A43" s="98" t="s">
        <v>159</v>
      </c>
      <c r="B43" s="88" t="s">
        <v>514</v>
      </c>
      <c r="C43" s="91">
        <v>2019</v>
      </c>
      <c r="D43" s="349">
        <v>1894.2</v>
      </c>
    </row>
    <row r="44" spans="1:4" s="22" customFormat="1" ht="12">
      <c r="A44" s="98" t="s">
        <v>160</v>
      </c>
      <c r="B44" s="88" t="s">
        <v>508</v>
      </c>
      <c r="C44" s="91">
        <v>2019</v>
      </c>
      <c r="D44" s="349">
        <v>4403.4</v>
      </c>
    </row>
    <row r="45" spans="1:4" s="22" customFormat="1" ht="12">
      <c r="A45" s="98" t="s">
        <v>161</v>
      </c>
      <c r="B45" s="88" t="s">
        <v>518</v>
      </c>
      <c r="C45" s="91">
        <v>2019</v>
      </c>
      <c r="D45" s="349">
        <v>1156.2</v>
      </c>
    </row>
    <row r="46" spans="1:4" s="22" customFormat="1" ht="12">
      <c r="A46" s="98" t="s">
        <v>162</v>
      </c>
      <c r="B46" s="88" t="s">
        <v>493</v>
      </c>
      <c r="C46" s="91">
        <v>2019</v>
      </c>
      <c r="D46" s="349">
        <v>27060</v>
      </c>
    </row>
    <row r="47" spans="1:4" s="22" customFormat="1" ht="12">
      <c r="A47" s="98" t="s">
        <v>163</v>
      </c>
      <c r="B47" s="88" t="s">
        <v>491</v>
      </c>
      <c r="C47" s="91">
        <v>2019</v>
      </c>
      <c r="D47" s="349">
        <v>21525</v>
      </c>
    </row>
    <row r="48" spans="1:4" s="22" customFormat="1" ht="12">
      <c r="A48" s="98" t="s">
        <v>164</v>
      </c>
      <c r="B48" s="88" t="s">
        <v>519</v>
      </c>
      <c r="C48" s="91">
        <v>2019</v>
      </c>
      <c r="D48" s="349">
        <v>5473.5</v>
      </c>
    </row>
    <row r="49" spans="1:4" s="22" customFormat="1" ht="12">
      <c r="A49" s="98" t="s">
        <v>165</v>
      </c>
      <c r="B49" s="88" t="s">
        <v>494</v>
      </c>
      <c r="C49" s="91">
        <v>2019</v>
      </c>
      <c r="D49" s="349">
        <v>21525</v>
      </c>
    </row>
    <row r="50" spans="1:4" s="22" customFormat="1" ht="24">
      <c r="A50" s="98" t="s">
        <v>166</v>
      </c>
      <c r="B50" s="88" t="s">
        <v>495</v>
      </c>
      <c r="C50" s="91">
        <v>2019</v>
      </c>
      <c r="D50" s="349">
        <v>984</v>
      </c>
    </row>
    <row r="51" spans="1:4" s="22" customFormat="1" ht="12">
      <c r="A51" s="98" t="s">
        <v>167</v>
      </c>
      <c r="B51" s="88" t="s">
        <v>496</v>
      </c>
      <c r="C51" s="91">
        <v>2019</v>
      </c>
      <c r="D51" s="349">
        <v>1845</v>
      </c>
    </row>
    <row r="52" spans="1:4" s="22" customFormat="1" ht="24">
      <c r="A52" s="98" t="s">
        <v>168</v>
      </c>
      <c r="B52" s="88" t="s">
        <v>596</v>
      </c>
      <c r="C52" s="91" t="s">
        <v>597</v>
      </c>
      <c r="D52" s="349">
        <v>11808</v>
      </c>
    </row>
    <row r="53" spans="1:4" s="22" customFormat="1" ht="24">
      <c r="A53" s="98" t="s">
        <v>169</v>
      </c>
      <c r="B53" s="88" t="s">
        <v>598</v>
      </c>
      <c r="C53" s="91" t="s">
        <v>597</v>
      </c>
      <c r="D53" s="349">
        <v>19677.54</v>
      </c>
    </row>
    <row r="54" spans="1:4" s="22" customFormat="1" ht="60">
      <c r="A54" s="98" t="s">
        <v>170</v>
      </c>
      <c r="B54" s="88" t="s">
        <v>497</v>
      </c>
      <c r="C54" s="91">
        <v>2019</v>
      </c>
      <c r="D54" s="349">
        <v>4182</v>
      </c>
    </row>
    <row r="55" spans="1:4" s="22" customFormat="1" ht="60">
      <c r="A55" s="98" t="s">
        <v>171</v>
      </c>
      <c r="B55" s="88" t="s">
        <v>497</v>
      </c>
      <c r="C55" s="91">
        <v>2019</v>
      </c>
      <c r="D55" s="349">
        <v>4182</v>
      </c>
    </row>
    <row r="56" spans="1:4" s="22" customFormat="1" ht="60">
      <c r="A56" s="98" t="s">
        <v>172</v>
      </c>
      <c r="B56" s="88" t="s">
        <v>497</v>
      </c>
      <c r="C56" s="91">
        <v>2019</v>
      </c>
      <c r="D56" s="349">
        <v>4182</v>
      </c>
    </row>
    <row r="57" spans="1:4" s="22" customFormat="1" ht="60">
      <c r="A57" s="98" t="s">
        <v>173</v>
      </c>
      <c r="B57" s="88" t="s">
        <v>497</v>
      </c>
      <c r="C57" s="91">
        <v>2019</v>
      </c>
      <c r="D57" s="349">
        <v>4182</v>
      </c>
    </row>
    <row r="58" spans="1:4" s="22" customFormat="1" ht="60.75" thickBot="1">
      <c r="A58" s="98" t="s">
        <v>174</v>
      </c>
      <c r="B58" s="88" t="s">
        <v>498</v>
      </c>
      <c r="C58" s="91">
        <v>2019</v>
      </c>
      <c r="D58" s="349">
        <v>4403.4</v>
      </c>
    </row>
    <row r="59" spans="1:4" s="22" customFormat="1" ht="12.75" thickBot="1">
      <c r="A59" s="122"/>
      <c r="B59" s="145" t="s">
        <v>0</v>
      </c>
      <c r="C59" s="143"/>
      <c r="D59" s="350">
        <f>SUM(D6:D58)</f>
        <v>245584.41</v>
      </c>
    </row>
    <row r="60" spans="1:5" s="18" customFormat="1" ht="13.5" customHeight="1" thickBot="1">
      <c r="A60" s="570" t="s">
        <v>90</v>
      </c>
      <c r="B60" s="571"/>
      <c r="C60" s="571"/>
      <c r="D60" s="572"/>
      <c r="E60" s="191"/>
    </row>
    <row r="61" spans="1:4" s="22" customFormat="1" ht="12">
      <c r="A61" s="147" t="s">
        <v>101</v>
      </c>
      <c r="B61" s="242" t="s">
        <v>702</v>
      </c>
      <c r="C61" s="243">
        <v>2016</v>
      </c>
      <c r="D61" s="351">
        <v>5023</v>
      </c>
    </row>
    <row r="62" spans="1:4" s="22" customFormat="1" ht="12">
      <c r="A62" s="147" t="s">
        <v>102</v>
      </c>
      <c r="B62" s="45" t="s">
        <v>703</v>
      </c>
      <c r="C62" s="244">
        <v>2016</v>
      </c>
      <c r="D62" s="351">
        <v>6550</v>
      </c>
    </row>
    <row r="63" spans="1:4" s="22" customFormat="1" ht="12">
      <c r="A63" s="147" t="s">
        <v>103</v>
      </c>
      <c r="B63" s="45" t="s">
        <v>704</v>
      </c>
      <c r="C63" s="244">
        <v>2016</v>
      </c>
      <c r="D63" s="351">
        <v>2398.5</v>
      </c>
    </row>
    <row r="64" spans="1:4" s="22" customFormat="1" ht="12">
      <c r="A64" s="147" t="s">
        <v>104</v>
      </c>
      <c r="B64" s="45" t="s">
        <v>705</v>
      </c>
      <c r="C64" s="244">
        <v>2016</v>
      </c>
      <c r="D64" s="351">
        <v>4620</v>
      </c>
    </row>
    <row r="65" spans="1:4" s="22" customFormat="1" ht="12">
      <c r="A65" s="147" t="s">
        <v>105</v>
      </c>
      <c r="B65" s="45" t="s">
        <v>706</v>
      </c>
      <c r="C65" s="244">
        <v>2016</v>
      </c>
      <c r="D65" s="351">
        <v>4780</v>
      </c>
    </row>
    <row r="66" spans="1:4" s="22" customFormat="1" ht="12">
      <c r="A66" s="147" t="s">
        <v>106</v>
      </c>
      <c r="B66" s="245" t="s">
        <v>717</v>
      </c>
      <c r="C66" s="244">
        <v>2016</v>
      </c>
      <c r="D66" s="352">
        <v>984</v>
      </c>
    </row>
    <row r="67" spans="1:4" s="22" customFormat="1" ht="12">
      <c r="A67" s="147" t="s">
        <v>107</v>
      </c>
      <c r="B67" s="245" t="s">
        <v>718</v>
      </c>
      <c r="C67" s="244">
        <v>2016</v>
      </c>
      <c r="D67" s="352">
        <v>7453.8</v>
      </c>
    </row>
    <row r="68" spans="1:4" s="22" customFormat="1" ht="12">
      <c r="A68" s="147" t="s">
        <v>108</v>
      </c>
      <c r="B68" s="245" t="s">
        <v>718</v>
      </c>
      <c r="C68" s="244">
        <v>2016</v>
      </c>
      <c r="D68" s="352">
        <v>7453.8</v>
      </c>
    </row>
    <row r="69" spans="1:4" s="22" customFormat="1" ht="12">
      <c r="A69" s="147" t="s">
        <v>109</v>
      </c>
      <c r="B69" s="245" t="s">
        <v>719</v>
      </c>
      <c r="C69" s="244">
        <v>2018</v>
      </c>
      <c r="D69" s="352">
        <v>3936</v>
      </c>
    </row>
    <row r="70" spans="1:4" s="22" customFormat="1" ht="12">
      <c r="A70" s="147" t="s">
        <v>110</v>
      </c>
      <c r="B70" s="245" t="s">
        <v>720</v>
      </c>
      <c r="C70" s="244">
        <v>2017</v>
      </c>
      <c r="D70" s="352">
        <v>3650</v>
      </c>
    </row>
    <row r="71" spans="1:4" s="22" customFormat="1" ht="12">
      <c r="A71" s="147" t="s">
        <v>93</v>
      </c>
      <c r="B71" s="245" t="s">
        <v>721</v>
      </c>
      <c r="C71" s="244">
        <v>2017</v>
      </c>
      <c r="D71" s="352">
        <v>1599</v>
      </c>
    </row>
    <row r="72" spans="1:4" s="22" customFormat="1" ht="12">
      <c r="A72" s="147" t="s">
        <v>94</v>
      </c>
      <c r="B72" s="245" t="s">
        <v>718</v>
      </c>
      <c r="C72" s="244">
        <v>2017</v>
      </c>
      <c r="D72" s="352">
        <v>5227.5</v>
      </c>
    </row>
    <row r="73" spans="1:4" s="22" customFormat="1" ht="12">
      <c r="A73" s="147" t="s">
        <v>95</v>
      </c>
      <c r="B73" s="245" t="s">
        <v>707</v>
      </c>
      <c r="C73" s="244">
        <v>2017</v>
      </c>
      <c r="D73" s="352">
        <v>3628.5</v>
      </c>
    </row>
    <row r="74" spans="1:4" s="22" customFormat="1" ht="12">
      <c r="A74" s="147" t="s">
        <v>96</v>
      </c>
      <c r="B74" s="245" t="s">
        <v>708</v>
      </c>
      <c r="C74" s="244">
        <v>2017</v>
      </c>
      <c r="D74" s="352">
        <v>28052.63</v>
      </c>
    </row>
    <row r="75" spans="1:4" s="22" customFormat="1" ht="24">
      <c r="A75" s="147" t="s">
        <v>97</v>
      </c>
      <c r="B75" s="45" t="s">
        <v>709</v>
      </c>
      <c r="C75" s="243">
        <v>2017</v>
      </c>
      <c r="D75" s="351">
        <v>51523.49</v>
      </c>
    </row>
    <row r="76" spans="1:4" s="22" customFormat="1" ht="24">
      <c r="A76" s="147" t="s">
        <v>98</v>
      </c>
      <c r="B76" s="45" t="s">
        <v>710</v>
      </c>
      <c r="C76" s="243">
        <v>2017</v>
      </c>
      <c r="D76" s="351">
        <v>30381</v>
      </c>
    </row>
    <row r="77" spans="1:10" s="22" customFormat="1" ht="12">
      <c r="A77" s="147" t="s">
        <v>99</v>
      </c>
      <c r="B77" s="45" t="s">
        <v>711</v>
      </c>
      <c r="C77" s="244">
        <v>2018</v>
      </c>
      <c r="D77" s="351">
        <v>4907.7</v>
      </c>
      <c r="F77" s="584"/>
      <c r="G77" s="584"/>
      <c r="H77" s="584"/>
      <c r="I77" s="584"/>
      <c r="J77" s="584"/>
    </row>
    <row r="78" spans="1:10" s="22" customFormat="1" ht="12">
      <c r="A78" s="147" t="s">
        <v>100</v>
      </c>
      <c r="B78" s="45" t="s">
        <v>712</v>
      </c>
      <c r="C78" s="244">
        <v>2018</v>
      </c>
      <c r="D78" s="351">
        <v>1168.5</v>
      </c>
      <c r="F78" s="584"/>
      <c r="G78" s="584"/>
      <c r="H78" s="584"/>
      <c r="I78" s="584"/>
      <c r="J78" s="584"/>
    </row>
    <row r="79" spans="1:10" s="414" customFormat="1" ht="12">
      <c r="A79" s="147" t="s">
        <v>111</v>
      </c>
      <c r="B79" s="235" t="s">
        <v>713</v>
      </c>
      <c r="C79" s="21">
        <v>2019</v>
      </c>
      <c r="D79" s="413">
        <v>3954.45</v>
      </c>
      <c r="F79" s="584"/>
      <c r="G79" s="584"/>
      <c r="H79" s="584"/>
      <c r="I79" s="584"/>
      <c r="J79" s="584"/>
    </row>
    <row r="80" spans="1:10" s="22" customFormat="1" ht="24">
      <c r="A80" s="147" t="s">
        <v>112</v>
      </c>
      <c r="B80" s="235" t="s">
        <v>722</v>
      </c>
      <c r="C80" s="20">
        <v>2018</v>
      </c>
      <c r="D80" s="168">
        <v>2583</v>
      </c>
      <c r="F80" s="584"/>
      <c r="G80" s="584"/>
      <c r="H80" s="584"/>
      <c r="I80" s="584"/>
      <c r="J80" s="584"/>
    </row>
    <row r="81" spans="1:10" s="22" customFormat="1" ht="12">
      <c r="A81" s="147" t="s">
        <v>113</v>
      </c>
      <c r="B81" s="235" t="s">
        <v>714</v>
      </c>
      <c r="C81" s="20">
        <v>2018</v>
      </c>
      <c r="D81" s="168">
        <v>19750</v>
      </c>
      <c r="F81" s="584"/>
      <c r="G81" s="584"/>
      <c r="H81" s="584"/>
      <c r="I81" s="584"/>
      <c r="J81" s="584"/>
    </row>
    <row r="82" spans="1:4" s="22" customFormat="1" ht="12">
      <c r="A82" s="147" t="s">
        <v>114</v>
      </c>
      <c r="B82" s="45" t="s">
        <v>715</v>
      </c>
      <c r="C82" s="20">
        <v>2019</v>
      </c>
      <c r="D82" s="168">
        <v>6924.9</v>
      </c>
    </row>
    <row r="83" spans="1:4" s="22" customFormat="1" ht="12.75" thickBot="1">
      <c r="A83" s="147" t="s">
        <v>115</v>
      </c>
      <c r="B83" s="246" t="s">
        <v>716</v>
      </c>
      <c r="C83" s="20">
        <v>2019</v>
      </c>
      <c r="D83" s="168">
        <v>3580</v>
      </c>
    </row>
    <row r="84" spans="1:4" s="22" customFormat="1" ht="13.5" customHeight="1" thickBot="1">
      <c r="A84" s="122"/>
      <c r="B84" s="145" t="s">
        <v>0</v>
      </c>
      <c r="C84" s="143"/>
      <c r="D84" s="350">
        <f>SUM(D61:D83)</f>
        <v>210129.77000000002</v>
      </c>
    </row>
    <row r="85" spans="1:5" s="22" customFormat="1" ht="13.5" customHeight="1" thickBot="1">
      <c r="A85" s="570" t="s">
        <v>91</v>
      </c>
      <c r="B85" s="571"/>
      <c r="C85" s="571"/>
      <c r="D85" s="572"/>
      <c r="E85" s="126"/>
    </row>
    <row r="86" spans="1:4" s="22" customFormat="1" ht="12.75" thickBot="1">
      <c r="A86" s="148" t="s">
        <v>101</v>
      </c>
      <c r="B86" s="235" t="s">
        <v>898</v>
      </c>
      <c r="C86" s="20">
        <v>2016</v>
      </c>
      <c r="D86" s="168">
        <v>4280.4</v>
      </c>
    </row>
    <row r="87" spans="1:4" s="22" customFormat="1" ht="12.75" thickBot="1">
      <c r="A87" s="239"/>
      <c r="B87" s="142" t="s">
        <v>0</v>
      </c>
      <c r="C87" s="211"/>
      <c r="D87" s="350">
        <f>SUM(D86:D86)</f>
        <v>4280.4</v>
      </c>
    </row>
    <row r="88" spans="1:4" s="22" customFormat="1" ht="13.5" customHeight="1" thickBot="1">
      <c r="A88" s="570" t="s">
        <v>92</v>
      </c>
      <c r="B88" s="571"/>
      <c r="C88" s="571"/>
      <c r="D88" s="572"/>
    </row>
    <row r="89" spans="1:8" s="22" customFormat="1" ht="12">
      <c r="A89" s="149" t="s">
        <v>101</v>
      </c>
      <c r="B89" s="299" t="s">
        <v>955</v>
      </c>
      <c r="C89" s="249">
        <v>2016</v>
      </c>
      <c r="D89" s="353">
        <v>1499</v>
      </c>
      <c r="F89" s="585"/>
      <c r="G89" s="585"/>
      <c r="H89" s="585"/>
    </row>
    <row r="90" spans="1:8" s="22" customFormat="1" ht="12">
      <c r="A90" s="149" t="s">
        <v>102</v>
      </c>
      <c r="B90" s="299" t="s">
        <v>955</v>
      </c>
      <c r="C90" s="249">
        <v>2016</v>
      </c>
      <c r="D90" s="353">
        <v>1499</v>
      </c>
      <c r="F90" s="585"/>
      <c r="G90" s="585"/>
      <c r="H90" s="585"/>
    </row>
    <row r="91" spans="1:8" s="22" customFormat="1" ht="12">
      <c r="A91" s="149" t="s">
        <v>103</v>
      </c>
      <c r="B91" s="255" t="s">
        <v>956</v>
      </c>
      <c r="C91" s="247">
        <v>2017</v>
      </c>
      <c r="D91" s="354">
        <v>16259.94</v>
      </c>
      <c r="F91" s="585"/>
      <c r="G91" s="585"/>
      <c r="H91" s="585"/>
    </row>
    <row r="92" spans="1:4" s="22" customFormat="1" ht="12">
      <c r="A92" s="149" t="s">
        <v>104</v>
      </c>
      <c r="B92" s="248" t="s">
        <v>957</v>
      </c>
      <c r="C92" s="249">
        <v>2017</v>
      </c>
      <c r="D92" s="353">
        <v>1179.98</v>
      </c>
    </row>
    <row r="93" spans="1:4" s="22" customFormat="1" ht="12">
      <c r="A93" s="149" t="s">
        <v>105</v>
      </c>
      <c r="B93" s="248" t="s">
        <v>958</v>
      </c>
      <c r="C93" s="249">
        <v>2017</v>
      </c>
      <c r="D93" s="353">
        <v>1469</v>
      </c>
    </row>
    <row r="94" spans="1:4" s="22" customFormat="1" ht="12">
      <c r="A94" s="149" t="s">
        <v>106</v>
      </c>
      <c r="B94" s="248" t="s">
        <v>959</v>
      </c>
      <c r="C94" s="249">
        <v>2017</v>
      </c>
      <c r="D94" s="353">
        <v>1739</v>
      </c>
    </row>
    <row r="95" spans="1:4" s="22" customFormat="1" ht="12">
      <c r="A95" s="149" t="s">
        <v>107</v>
      </c>
      <c r="B95" s="250" t="s">
        <v>960</v>
      </c>
      <c r="C95" s="251">
        <v>2018</v>
      </c>
      <c r="D95" s="355">
        <v>2091</v>
      </c>
    </row>
    <row r="96" spans="1:4" s="22" customFormat="1" ht="12">
      <c r="A96" s="149" t="s">
        <v>108</v>
      </c>
      <c r="B96" s="250" t="s">
        <v>961</v>
      </c>
      <c r="C96" s="251">
        <v>2016</v>
      </c>
      <c r="D96" s="355">
        <v>14800</v>
      </c>
    </row>
    <row r="97" spans="1:4" s="22" customFormat="1" ht="12">
      <c r="A97" s="149" t="s">
        <v>109</v>
      </c>
      <c r="B97" s="250" t="s">
        <v>962</v>
      </c>
      <c r="C97" s="251">
        <v>2016</v>
      </c>
      <c r="D97" s="355">
        <v>2180</v>
      </c>
    </row>
    <row r="98" spans="1:8" s="22" customFormat="1" ht="12">
      <c r="A98" s="149" t="s">
        <v>110</v>
      </c>
      <c r="B98" s="250" t="s">
        <v>963</v>
      </c>
      <c r="C98" s="251">
        <v>2016</v>
      </c>
      <c r="D98" s="355">
        <v>1879.44</v>
      </c>
      <c r="F98" s="584"/>
      <c r="G98" s="584"/>
      <c r="H98" s="584"/>
    </row>
    <row r="99" spans="1:8" s="22" customFormat="1" ht="12">
      <c r="A99" s="149" t="s">
        <v>93</v>
      </c>
      <c r="B99" s="250" t="s">
        <v>964</v>
      </c>
      <c r="C99" s="251">
        <v>2019</v>
      </c>
      <c r="D99" s="355">
        <v>4000</v>
      </c>
      <c r="F99" s="584"/>
      <c r="G99" s="584"/>
      <c r="H99" s="584"/>
    </row>
    <row r="100" spans="1:8" s="22" customFormat="1" ht="12">
      <c r="A100" s="149" t="s">
        <v>94</v>
      </c>
      <c r="B100" s="250" t="s">
        <v>965</v>
      </c>
      <c r="C100" s="251">
        <v>2017</v>
      </c>
      <c r="D100" s="355">
        <v>3000</v>
      </c>
      <c r="F100" s="584"/>
      <c r="G100" s="584"/>
      <c r="H100" s="584"/>
    </row>
    <row r="101" spans="1:8" s="22" customFormat="1" ht="12">
      <c r="A101" s="149" t="s">
        <v>95</v>
      </c>
      <c r="B101" s="250" t="s">
        <v>966</v>
      </c>
      <c r="C101" s="251">
        <v>2017</v>
      </c>
      <c r="D101" s="355">
        <v>364.08</v>
      </c>
      <c r="F101" s="584"/>
      <c r="G101" s="584"/>
      <c r="H101" s="584"/>
    </row>
    <row r="102" spans="1:4" s="18" customFormat="1" ht="12.75" thickBot="1">
      <c r="A102" s="149" t="s">
        <v>96</v>
      </c>
      <c r="B102" s="250" t="s">
        <v>967</v>
      </c>
      <c r="C102" s="251">
        <v>2017</v>
      </c>
      <c r="D102" s="355">
        <v>1082.4</v>
      </c>
    </row>
    <row r="103" spans="1:4" s="22" customFormat="1" ht="12.75" customHeight="1" thickBot="1">
      <c r="A103" s="141"/>
      <c r="B103" s="141" t="s">
        <v>0</v>
      </c>
      <c r="C103" s="143"/>
      <c r="D103" s="350">
        <f>SUM(D89:D102)</f>
        <v>53042.840000000004</v>
      </c>
    </row>
    <row r="104" spans="1:5" s="22" customFormat="1" ht="12.75" thickBot="1">
      <c r="A104" s="570" t="s">
        <v>202</v>
      </c>
      <c r="B104" s="571"/>
      <c r="C104" s="571"/>
      <c r="D104" s="572"/>
      <c r="E104" s="126"/>
    </row>
    <row r="105" spans="1:4" s="18" customFormat="1" ht="12">
      <c r="A105" s="144" t="s">
        <v>101</v>
      </c>
      <c r="B105" s="501" t="s">
        <v>979</v>
      </c>
      <c r="C105" s="502">
        <v>2016</v>
      </c>
      <c r="D105" s="503">
        <v>6519</v>
      </c>
    </row>
    <row r="106" spans="1:4" s="18" customFormat="1" ht="12">
      <c r="A106" s="150" t="s">
        <v>102</v>
      </c>
      <c r="B106" s="235" t="s">
        <v>980</v>
      </c>
      <c r="C106" s="20">
        <v>2017</v>
      </c>
      <c r="D106" s="353">
        <v>399</v>
      </c>
    </row>
    <row r="107" spans="1:4" s="18" customFormat="1" ht="12">
      <c r="A107" s="150" t="s">
        <v>103</v>
      </c>
      <c r="B107" s="258" t="s">
        <v>981</v>
      </c>
      <c r="C107" s="24">
        <v>2017</v>
      </c>
      <c r="D107" s="368">
        <v>6396</v>
      </c>
    </row>
    <row r="108" spans="1:4" s="18" customFormat="1" ht="12.75" thickBot="1">
      <c r="A108" s="489" t="s">
        <v>104</v>
      </c>
      <c r="B108" s="416" t="s">
        <v>986</v>
      </c>
      <c r="C108" s="482">
        <v>2019</v>
      </c>
      <c r="D108" s="415">
        <v>9999.9</v>
      </c>
    </row>
    <row r="109" spans="1:6" s="22" customFormat="1" ht="12.75" customHeight="1" thickBot="1">
      <c r="A109" s="399"/>
      <c r="B109" s="187" t="s">
        <v>0</v>
      </c>
      <c r="C109" s="240"/>
      <c r="D109" s="357">
        <f>SUM(D105:D108)</f>
        <v>23313.9</v>
      </c>
      <c r="F109" s="47"/>
    </row>
    <row r="110" spans="1:6" s="22" customFormat="1" ht="12.75" thickBot="1">
      <c r="A110" s="570" t="s">
        <v>204</v>
      </c>
      <c r="B110" s="571"/>
      <c r="C110" s="571"/>
      <c r="D110" s="572"/>
      <c r="E110" s="126"/>
      <c r="F110" s="47"/>
    </row>
    <row r="111" spans="1:6" s="22" customFormat="1" ht="12.75" customHeight="1" thickBot="1">
      <c r="A111" s="149" t="s">
        <v>101</v>
      </c>
      <c r="B111" s="259" t="s">
        <v>995</v>
      </c>
      <c r="C111" s="238">
        <v>2017</v>
      </c>
      <c r="D111" s="356">
        <v>1845</v>
      </c>
      <c r="F111" s="47"/>
    </row>
    <row r="112" spans="1:4" s="22" customFormat="1" ht="12.75" thickBot="1">
      <c r="A112" s="122"/>
      <c r="B112" s="145" t="s">
        <v>0</v>
      </c>
      <c r="C112" s="143"/>
      <c r="D112" s="350">
        <f>SUM(D111:D111)</f>
        <v>1845</v>
      </c>
    </row>
    <row r="113" spans="1:5" s="22" customFormat="1" ht="12.75" thickBot="1">
      <c r="A113" s="570" t="s">
        <v>203</v>
      </c>
      <c r="B113" s="571"/>
      <c r="C113" s="571"/>
      <c r="D113" s="572"/>
      <c r="E113" s="126"/>
    </row>
    <row r="114" spans="1:6" s="22" customFormat="1" ht="12.75" customHeight="1">
      <c r="A114" s="149" t="s">
        <v>101</v>
      </c>
      <c r="B114" s="259" t="s">
        <v>1003</v>
      </c>
      <c r="C114" s="238">
        <v>2018</v>
      </c>
      <c r="D114" s="356">
        <v>219</v>
      </c>
      <c r="F114" s="47"/>
    </row>
    <row r="115" spans="1:6" s="22" customFormat="1" ht="12.75" customHeight="1" thickBot="1">
      <c r="A115" s="149" t="s">
        <v>102</v>
      </c>
      <c r="B115" s="259" t="s">
        <v>1004</v>
      </c>
      <c r="C115" s="238">
        <v>2018</v>
      </c>
      <c r="D115" s="356">
        <v>299</v>
      </c>
      <c r="F115" s="47"/>
    </row>
    <row r="116" spans="1:4" s="22" customFormat="1" ht="12.75" thickBot="1">
      <c r="A116" s="122"/>
      <c r="B116" s="145" t="s">
        <v>0</v>
      </c>
      <c r="C116" s="143"/>
      <c r="D116" s="359">
        <f>SUM(D114:D115)</f>
        <v>518</v>
      </c>
    </row>
    <row r="117" spans="1:5" s="22" customFormat="1" ht="12.75" thickBot="1">
      <c r="A117" s="570" t="s">
        <v>140</v>
      </c>
      <c r="B117" s="571"/>
      <c r="C117" s="571"/>
      <c r="D117" s="572"/>
      <c r="E117" s="126"/>
    </row>
    <row r="118" spans="1:4" s="22" customFormat="1" ht="12">
      <c r="A118" s="144" t="s">
        <v>101</v>
      </c>
      <c r="B118" s="234" t="s">
        <v>1006</v>
      </c>
      <c r="C118" s="20">
        <v>2016</v>
      </c>
      <c r="D118" s="168">
        <v>1398.99</v>
      </c>
    </row>
    <row r="119" spans="1:4" s="22" customFormat="1" ht="12">
      <c r="A119" s="20" t="s">
        <v>102</v>
      </c>
      <c r="B119" s="234" t="s">
        <v>1007</v>
      </c>
      <c r="C119" s="20">
        <v>2017</v>
      </c>
      <c r="D119" s="168">
        <v>4059</v>
      </c>
    </row>
    <row r="120" spans="1:4" s="22" customFormat="1" ht="12">
      <c r="A120" s="20" t="s">
        <v>103</v>
      </c>
      <c r="B120" s="234" t="s">
        <v>1007</v>
      </c>
      <c r="C120" s="20">
        <v>2017</v>
      </c>
      <c r="D120" s="168">
        <v>4059</v>
      </c>
    </row>
    <row r="121" spans="1:4" s="22" customFormat="1" ht="12">
      <c r="A121" s="20" t="s">
        <v>104</v>
      </c>
      <c r="B121" s="234" t="s">
        <v>1007</v>
      </c>
      <c r="C121" s="20">
        <v>2017</v>
      </c>
      <c r="D121" s="168">
        <v>4059</v>
      </c>
    </row>
    <row r="122" spans="1:4" s="22" customFormat="1" ht="12.75" thickBot="1">
      <c r="A122" s="20" t="s">
        <v>105</v>
      </c>
      <c r="B122" s="234" t="s">
        <v>1007</v>
      </c>
      <c r="C122" s="20">
        <v>2017</v>
      </c>
      <c r="D122" s="168">
        <v>5227.5</v>
      </c>
    </row>
    <row r="123" spans="1:4" s="22" customFormat="1" ht="12.75" thickBot="1">
      <c r="A123" s="138"/>
      <c r="B123" s="139" t="s">
        <v>0</v>
      </c>
      <c r="C123" s="140"/>
      <c r="D123" s="360">
        <f>SUM(D118:D122)</f>
        <v>18803.489999999998</v>
      </c>
    </row>
    <row r="124" spans="1:5" s="22" customFormat="1" ht="12.75" customHeight="1" thickBot="1">
      <c r="A124" s="570" t="s">
        <v>141</v>
      </c>
      <c r="B124" s="571"/>
      <c r="C124" s="571"/>
      <c r="D124" s="572"/>
      <c r="E124" s="126"/>
    </row>
    <row r="125" spans="1:5" s="22" customFormat="1" ht="12.75" customHeight="1">
      <c r="A125" s="100" t="s">
        <v>101</v>
      </c>
      <c r="B125" s="235" t="s">
        <v>1047</v>
      </c>
      <c r="C125" s="20">
        <v>2016</v>
      </c>
      <c r="D125" s="168">
        <v>559</v>
      </c>
      <c r="E125" s="126"/>
    </row>
    <row r="126" spans="1:4" s="22" customFormat="1" ht="12.75" customHeight="1">
      <c r="A126" s="100" t="s">
        <v>102</v>
      </c>
      <c r="B126" s="235" t="s">
        <v>1048</v>
      </c>
      <c r="C126" s="20">
        <v>2016</v>
      </c>
      <c r="D126" s="168">
        <v>2669</v>
      </c>
    </row>
    <row r="127" spans="1:4" s="22" customFormat="1" ht="12.75" customHeight="1">
      <c r="A127" s="100" t="s">
        <v>103</v>
      </c>
      <c r="B127" s="235" t="s">
        <v>1049</v>
      </c>
      <c r="C127" s="20">
        <v>2016</v>
      </c>
      <c r="D127" s="168">
        <v>1000</v>
      </c>
    </row>
    <row r="128" spans="1:4" s="22" customFormat="1" ht="12.75" customHeight="1">
      <c r="A128" s="100" t="s">
        <v>104</v>
      </c>
      <c r="B128" s="252" t="s">
        <v>1050</v>
      </c>
      <c r="C128" s="261">
        <v>2017</v>
      </c>
      <c r="D128" s="361">
        <v>332.52</v>
      </c>
    </row>
    <row r="129" spans="1:4" s="22" customFormat="1" ht="12.75" customHeight="1">
      <c r="A129" s="100" t="s">
        <v>105</v>
      </c>
      <c r="B129" s="252" t="s">
        <v>1050</v>
      </c>
      <c r="C129" s="261">
        <v>2017</v>
      </c>
      <c r="D129" s="361">
        <v>332.52</v>
      </c>
    </row>
    <row r="130" spans="1:4" s="22" customFormat="1" ht="12.75" customHeight="1">
      <c r="A130" s="100" t="s">
        <v>106</v>
      </c>
      <c r="B130" s="252" t="s">
        <v>1050</v>
      </c>
      <c r="C130" s="261">
        <v>2017</v>
      </c>
      <c r="D130" s="361">
        <v>332.52</v>
      </c>
    </row>
    <row r="131" spans="1:4" s="22" customFormat="1" ht="12.75" customHeight="1">
      <c r="A131" s="100" t="s">
        <v>107</v>
      </c>
      <c r="B131" s="252" t="s">
        <v>1050</v>
      </c>
      <c r="C131" s="261">
        <v>2017</v>
      </c>
      <c r="D131" s="361">
        <v>332.52</v>
      </c>
    </row>
    <row r="132" spans="1:4" s="22" customFormat="1" ht="12.75" customHeight="1">
      <c r="A132" s="100" t="s">
        <v>108</v>
      </c>
      <c r="B132" s="252" t="s">
        <v>1050</v>
      </c>
      <c r="C132" s="261">
        <v>2017</v>
      </c>
      <c r="D132" s="361">
        <v>332.52</v>
      </c>
    </row>
    <row r="133" spans="1:4" s="22" customFormat="1" ht="12.75" customHeight="1">
      <c r="A133" s="100" t="s">
        <v>109</v>
      </c>
      <c r="B133" s="252" t="s">
        <v>1050</v>
      </c>
      <c r="C133" s="261">
        <v>2017</v>
      </c>
      <c r="D133" s="361">
        <v>332.52</v>
      </c>
    </row>
    <row r="134" spans="1:4" s="22" customFormat="1" ht="12.75" customHeight="1">
      <c r="A134" s="100" t="s">
        <v>110</v>
      </c>
      <c r="B134" s="252" t="s">
        <v>1050</v>
      </c>
      <c r="C134" s="261">
        <v>2017</v>
      </c>
      <c r="D134" s="361">
        <v>332.52</v>
      </c>
    </row>
    <row r="135" spans="1:4" s="22" customFormat="1" ht="12.75" customHeight="1">
      <c r="A135" s="100" t="s">
        <v>93</v>
      </c>
      <c r="B135" s="252" t="s">
        <v>1050</v>
      </c>
      <c r="C135" s="261">
        <v>2017</v>
      </c>
      <c r="D135" s="361">
        <v>332.52</v>
      </c>
    </row>
    <row r="136" spans="1:4" s="22" customFormat="1" ht="12.75" customHeight="1">
      <c r="A136" s="100" t="s">
        <v>94</v>
      </c>
      <c r="B136" s="252" t="s">
        <v>1050</v>
      </c>
      <c r="C136" s="261">
        <v>2017</v>
      </c>
      <c r="D136" s="361">
        <v>332.52</v>
      </c>
    </row>
    <row r="137" spans="1:4" s="22" customFormat="1" ht="12.75" customHeight="1">
      <c r="A137" s="100" t="s">
        <v>95</v>
      </c>
      <c r="B137" s="252" t="s">
        <v>1050</v>
      </c>
      <c r="C137" s="261">
        <v>2017</v>
      </c>
      <c r="D137" s="361">
        <v>332.52</v>
      </c>
    </row>
    <row r="138" spans="1:4" s="22" customFormat="1" ht="12.75" customHeight="1">
      <c r="A138" s="100" t="s">
        <v>96</v>
      </c>
      <c r="B138" s="252" t="s">
        <v>1050</v>
      </c>
      <c r="C138" s="261">
        <v>2017</v>
      </c>
      <c r="D138" s="361">
        <v>332.52</v>
      </c>
    </row>
    <row r="139" spans="1:4" s="22" customFormat="1" ht="12.75" customHeight="1">
      <c r="A139" s="100" t="s">
        <v>97</v>
      </c>
      <c r="B139" s="252" t="s">
        <v>1050</v>
      </c>
      <c r="C139" s="261">
        <v>2017</v>
      </c>
      <c r="D139" s="361">
        <v>332.52</v>
      </c>
    </row>
    <row r="140" spans="1:4" s="22" customFormat="1" ht="12.75" customHeight="1">
      <c r="A140" s="100" t="s">
        <v>98</v>
      </c>
      <c r="B140" s="252" t="s">
        <v>1050</v>
      </c>
      <c r="C140" s="261">
        <v>2017</v>
      </c>
      <c r="D140" s="361">
        <v>332.52</v>
      </c>
    </row>
    <row r="141" spans="1:4" s="22" customFormat="1" ht="12.75" customHeight="1">
      <c r="A141" s="100" t="s">
        <v>99</v>
      </c>
      <c r="B141" s="252" t="s">
        <v>1050</v>
      </c>
      <c r="C141" s="261">
        <v>2017</v>
      </c>
      <c r="D141" s="361">
        <v>332.52</v>
      </c>
    </row>
    <row r="142" spans="1:4" s="22" customFormat="1" ht="12.75" customHeight="1">
      <c r="A142" s="100" t="s">
        <v>100</v>
      </c>
      <c r="B142" s="252" t="s">
        <v>1050</v>
      </c>
      <c r="C142" s="261">
        <v>2017</v>
      </c>
      <c r="D142" s="361">
        <v>332.52</v>
      </c>
    </row>
    <row r="143" spans="1:4" s="22" customFormat="1" ht="12.75" customHeight="1">
      <c r="A143" s="100" t="s">
        <v>111</v>
      </c>
      <c r="B143" s="252" t="s">
        <v>1050</v>
      </c>
      <c r="C143" s="261">
        <v>2017</v>
      </c>
      <c r="D143" s="361">
        <v>332.52</v>
      </c>
    </row>
    <row r="144" spans="1:4" s="22" customFormat="1" ht="12.75" customHeight="1">
      <c r="A144" s="100" t="s">
        <v>112</v>
      </c>
      <c r="B144" s="252" t="s">
        <v>1050</v>
      </c>
      <c r="C144" s="261">
        <v>2017</v>
      </c>
      <c r="D144" s="361">
        <v>332.52</v>
      </c>
    </row>
    <row r="145" spans="1:4" s="22" customFormat="1" ht="12.75" customHeight="1">
      <c r="A145" s="100" t="s">
        <v>113</v>
      </c>
      <c r="B145" s="252" t="s">
        <v>1050</v>
      </c>
      <c r="C145" s="261">
        <v>2017</v>
      </c>
      <c r="D145" s="361">
        <v>332.52</v>
      </c>
    </row>
    <row r="146" spans="1:4" s="22" customFormat="1" ht="12.75" customHeight="1">
      <c r="A146" s="100" t="s">
        <v>114</v>
      </c>
      <c r="B146" s="252" t="s">
        <v>1050</v>
      </c>
      <c r="C146" s="261">
        <v>2017</v>
      </c>
      <c r="D146" s="361">
        <v>332.52</v>
      </c>
    </row>
    <row r="147" spans="1:4" s="22" customFormat="1" ht="12.75" customHeight="1">
      <c r="A147" s="100" t="s">
        <v>115</v>
      </c>
      <c r="B147" s="252" t="s">
        <v>1051</v>
      </c>
      <c r="C147" s="261">
        <v>2017</v>
      </c>
      <c r="D147" s="361">
        <v>1698</v>
      </c>
    </row>
    <row r="148" spans="1:4" s="22" customFormat="1" ht="12.75" customHeight="1">
      <c r="A148" s="100" t="s">
        <v>116</v>
      </c>
      <c r="B148" s="252" t="s">
        <v>1052</v>
      </c>
      <c r="C148" s="261">
        <v>2017</v>
      </c>
      <c r="D148" s="361">
        <v>2950</v>
      </c>
    </row>
    <row r="149" spans="1:4" s="22" customFormat="1" ht="12.75" customHeight="1">
      <c r="A149" s="100" t="s">
        <v>117</v>
      </c>
      <c r="B149" s="252" t="s">
        <v>1053</v>
      </c>
      <c r="C149" s="261">
        <v>2017</v>
      </c>
      <c r="D149" s="361">
        <v>56.98</v>
      </c>
    </row>
    <row r="150" spans="1:4" s="22" customFormat="1" ht="12.75" customHeight="1">
      <c r="A150" s="100" t="s">
        <v>118</v>
      </c>
      <c r="B150" s="252" t="s">
        <v>1053</v>
      </c>
      <c r="C150" s="261">
        <v>2017</v>
      </c>
      <c r="D150" s="361">
        <v>56.98</v>
      </c>
    </row>
    <row r="151" spans="1:4" s="22" customFormat="1" ht="12.75" customHeight="1">
      <c r="A151" s="100" t="s">
        <v>119</v>
      </c>
      <c r="B151" s="252" t="s">
        <v>1053</v>
      </c>
      <c r="C151" s="261">
        <v>2017</v>
      </c>
      <c r="D151" s="361">
        <v>56.98</v>
      </c>
    </row>
    <row r="152" spans="1:4" s="22" customFormat="1" ht="12.75" customHeight="1">
      <c r="A152" s="100" t="s">
        <v>120</v>
      </c>
      <c r="B152" s="252" t="s">
        <v>1053</v>
      </c>
      <c r="C152" s="261">
        <v>2017</v>
      </c>
      <c r="D152" s="361">
        <v>56.98</v>
      </c>
    </row>
    <row r="153" spans="1:4" s="22" customFormat="1" ht="12.75" customHeight="1">
      <c r="A153" s="100" t="s">
        <v>121</v>
      </c>
      <c r="B153" s="252" t="s">
        <v>1054</v>
      </c>
      <c r="C153" s="261">
        <v>2017</v>
      </c>
      <c r="D153" s="361">
        <v>332.52</v>
      </c>
    </row>
    <row r="154" spans="1:4" s="22" customFormat="1" ht="12.75" customHeight="1">
      <c r="A154" s="100" t="s">
        <v>122</v>
      </c>
      <c r="B154" s="252" t="s">
        <v>1055</v>
      </c>
      <c r="C154" s="261">
        <v>2017</v>
      </c>
      <c r="D154" s="361">
        <v>306.54</v>
      </c>
    </row>
    <row r="155" spans="1:4" s="22" customFormat="1" ht="12.75" customHeight="1">
      <c r="A155" s="100" t="s">
        <v>123</v>
      </c>
      <c r="B155" s="252" t="s">
        <v>1056</v>
      </c>
      <c r="C155" s="261">
        <v>2017</v>
      </c>
      <c r="D155" s="361">
        <v>154.28</v>
      </c>
    </row>
    <row r="156" spans="1:4" s="22" customFormat="1" ht="12.75" customHeight="1">
      <c r="A156" s="100" t="s">
        <v>124</v>
      </c>
      <c r="B156" s="252" t="s">
        <v>1057</v>
      </c>
      <c r="C156" s="261">
        <v>2017</v>
      </c>
      <c r="D156" s="361">
        <v>3567.06</v>
      </c>
    </row>
    <row r="157" spans="1:4" s="22" customFormat="1" ht="12.75" customHeight="1">
      <c r="A157" s="100" t="s">
        <v>125</v>
      </c>
      <c r="B157" s="252" t="s">
        <v>1057</v>
      </c>
      <c r="C157" s="261">
        <v>2017</v>
      </c>
      <c r="D157" s="361">
        <v>3567.06</v>
      </c>
    </row>
    <row r="158" spans="1:4" s="22" customFormat="1" ht="12.75" customHeight="1">
      <c r="A158" s="100" t="s">
        <v>126</v>
      </c>
      <c r="B158" s="252" t="s">
        <v>1058</v>
      </c>
      <c r="C158" s="261">
        <v>2017</v>
      </c>
      <c r="D158" s="361">
        <v>2712.59</v>
      </c>
    </row>
    <row r="159" spans="1:4" s="22" customFormat="1" ht="12.75" customHeight="1">
      <c r="A159" s="100" t="s">
        <v>127</v>
      </c>
      <c r="B159" s="252" t="s">
        <v>1059</v>
      </c>
      <c r="C159" s="261">
        <v>2017</v>
      </c>
      <c r="D159" s="361">
        <v>2712.59</v>
      </c>
    </row>
    <row r="160" spans="1:4" s="22" customFormat="1" ht="12.75" customHeight="1">
      <c r="A160" s="100" t="s">
        <v>131</v>
      </c>
      <c r="B160" s="252" t="s">
        <v>1060</v>
      </c>
      <c r="C160" s="261">
        <v>2017</v>
      </c>
      <c r="D160" s="361">
        <v>1440.7</v>
      </c>
    </row>
    <row r="161" spans="1:4" s="22" customFormat="1" ht="12.75" customHeight="1">
      <c r="A161" s="100" t="s">
        <v>158</v>
      </c>
      <c r="B161" s="252" t="s">
        <v>1061</v>
      </c>
      <c r="C161" s="261">
        <v>2017</v>
      </c>
      <c r="D161" s="361">
        <v>999.1</v>
      </c>
    </row>
    <row r="162" spans="1:4" s="22" customFormat="1" ht="12.75" customHeight="1">
      <c r="A162" s="100" t="s">
        <v>159</v>
      </c>
      <c r="B162" s="252" t="s">
        <v>1007</v>
      </c>
      <c r="C162" s="261">
        <v>2017</v>
      </c>
      <c r="D162" s="361">
        <v>5891.7</v>
      </c>
    </row>
    <row r="163" spans="1:4" s="22" customFormat="1" ht="12.75" customHeight="1">
      <c r="A163" s="100" t="s">
        <v>160</v>
      </c>
      <c r="B163" s="252" t="s">
        <v>1062</v>
      </c>
      <c r="C163" s="261">
        <v>2018</v>
      </c>
      <c r="D163" s="361">
        <v>499</v>
      </c>
    </row>
    <row r="164" spans="1:4" s="22" customFormat="1" ht="12.75" customHeight="1">
      <c r="A164" s="100" t="s">
        <v>161</v>
      </c>
      <c r="B164" s="252" t="s">
        <v>1062</v>
      </c>
      <c r="C164" s="261">
        <v>2018</v>
      </c>
      <c r="D164" s="361">
        <v>319</v>
      </c>
    </row>
    <row r="165" spans="1:4" s="22" customFormat="1" ht="12.75" customHeight="1">
      <c r="A165" s="100" t="s">
        <v>162</v>
      </c>
      <c r="B165" s="252" t="s">
        <v>1063</v>
      </c>
      <c r="C165" s="261">
        <v>2018</v>
      </c>
      <c r="D165" s="361">
        <v>67</v>
      </c>
    </row>
    <row r="166" spans="1:4" s="22" customFormat="1" ht="12.75" customHeight="1">
      <c r="A166" s="100" t="s">
        <v>163</v>
      </c>
      <c r="B166" s="252" t="s">
        <v>1063</v>
      </c>
      <c r="C166" s="261">
        <v>2018</v>
      </c>
      <c r="D166" s="361">
        <v>67</v>
      </c>
    </row>
    <row r="167" spans="1:4" s="22" customFormat="1" ht="12.75" customHeight="1">
      <c r="A167" s="100" t="s">
        <v>164</v>
      </c>
      <c r="B167" s="252" t="s">
        <v>1063</v>
      </c>
      <c r="C167" s="261">
        <v>2018</v>
      </c>
      <c r="D167" s="361">
        <v>67</v>
      </c>
    </row>
    <row r="168" spans="1:4" s="22" customFormat="1" ht="12.75" customHeight="1">
      <c r="A168" s="100" t="s">
        <v>165</v>
      </c>
      <c r="B168" s="252" t="s">
        <v>1064</v>
      </c>
      <c r="C168" s="261">
        <v>2018</v>
      </c>
      <c r="D168" s="361">
        <v>498</v>
      </c>
    </row>
    <row r="169" spans="1:4" s="22" customFormat="1" ht="12.75" customHeight="1">
      <c r="A169" s="100" t="s">
        <v>166</v>
      </c>
      <c r="B169" s="252" t="s">
        <v>1066</v>
      </c>
      <c r="C169" s="261">
        <v>2018</v>
      </c>
      <c r="D169" s="361">
        <v>1349</v>
      </c>
    </row>
    <row r="170" spans="1:4" s="22" customFormat="1" ht="12.75" customHeight="1">
      <c r="A170" s="100" t="s">
        <v>167</v>
      </c>
      <c r="B170" s="252" t="s">
        <v>1067</v>
      </c>
      <c r="C170" s="261">
        <v>2018</v>
      </c>
      <c r="D170" s="361">
        <v>289</v>
      </c>
    </row>
    <row r="171" spans="1:4" s="22" customFormat="1" ht="12.75" customHeight="1">
      <c r="A171" s="100" t="s">
        <v>168</v>
      </c>
      <c r="B171" s="252" t="s">
        <v>1068</v>
      </c>
      <c r="C171" s="261">
        <v>2019</v>
      </c>
      <c r="D171" s="361">
        <v>179</v>
      </c>
    </row>
    <row r="172" spans="1:4" s="22" customFormat="1" ht="12.75" customHeight="1">
      <c r="A172" s="100" t="s">
        <v>169</v>
      </c>
      <c r="B172" s="252" t="s">
        <v>1069</v>
      </c>
      <c r="C172" s="261">
        <v>2019</v>
      </c>
      <c r="D172" s="361">
        <v>179</v>
      </c>
    </row>
    <row r="173" spans="1:4" s="126" customFormat="1" ht="12.75" customHeight="1">
      <c r="A173" s="100" t="s">
        <v>170</v>
      </c>
      <c r="B173" s="252" t="s">
        <v>1070</v>
      </c>
      <c r="C173" s="261">
        <v>2019</v>
      </c>
      <c r="D173" s="361">
        <v>1075.24</v>
      </c>
    </row>
    <row r="174" spans="1:4" s="22" customFormat="1" ht="12.75" customHeight="1">
      <c r="A174" s="100" t="s">
        <v>171</v>
      </c>
      <c r="B174" s="252" t="s">
        <v>1071</v>
      </c>
      <c r="C174" s="261">
        <v>2019</v>
      </c>
      <c r="D174" s="361">
        <v>767.76</v>
      </c>
    </row>
    <row r="175" spans="1:4" s="22" customFormat="1" ht="12.75" customHeight="1">
      <c r="A175" s="100" t="s">
        <v>172</v>
      </c>
      <c r="B175" s="252" t="s">
        <v>1072</v>
      </c>
      <c r="C175" s="261">
        <v>2019</v>
      </c>
      <c r="D175" s="361">
        <v>179</v>
      </c>
    </row>
    <row r="176" spans="1:4" s="22" customFormat="1" ht="12.75" customHeight="1">
      <c r="A176" s="100" t="s">
        <v>173</v>
      </c>
      <c r="B176" s="252" t="s">
        <v>1073</v>
      </c>
      <c r="C176" s="261">
        <v>2018</v>
      </c>
      <c r="D176" s="361">
        <v>1499</v>
      </c>
    </row>
    <row r="177" spans="1:4" s="22" customFormat="1" ht="12.75" customHeight="1">
      <c r="A177" s="100" t="s">
        <v>174</v>
      </c>
      <c r="B177" s="252" t="s">
        <v>1074</v>
      </c>
      <c r="C177" s="261">
        <v>2019</v>
      </c>
      <c r="D177" s="361">
        <v>355</v>
      </c>
    </row>
    <row r="178" spans="1:4" s="22" customFormat="1" ht="12.75" customHeight="1">
      <c r="A178" s="100" t="s">
        <v>175</v>
      </c>
      <c r="B178" s="252" t="s">
        <v>1075</v>
      </c>
      <c r="C178" s="261">
        <v>2020</v>
      </c>
      <c r="D178" s="361">
        <v>5313.6</v>
      </c>
    </row>
    <row r="179" spans="1:4" s="22" customFormat="1" ht="12.75" customHeight="1">
      <c r="A179" s="100" t="s">
        <v>176</v>
      </c>
      <c r="B179" s="252" t="s">
        <v>1076</v>
      </c>
      <c r="C179" s="261">
        <v>2020</v>
      </c>
      <c r="D179" s="361">
        <v>2516.5</v>
      </c>
    </row>
    <row r="180" spans="1:4" s="22" customFormat="1" ht="12.75" customHeight="1">
      <c r="A180" s="100" t="s">
        <v>177</v>
      </c>
      <c r="B180" s="252" t="s">
        <v>1077</v>
      </c>
      <c r="C180" s="261">
        <v>2020</v>
      </c>
      <c r="D180" s="361">
        <v>2164.8</v>
      </c>
    </row>
    <row r="181" spans="1:4" s="22" customFormat="1" ht="12.75" customHeight="1">
      <c r="A181" s="100" t="s">
        <v>178</v>
      </c>
      <c r="B181" s="252" t="s">
        <v>1078</v>
      </c>
      <c r="C181" s="261">
        <v>2020</v>
      </c>
      <c r="D181" s="361">
        <v>1103</v>
      </c>
    </row>
    <row r="182" spans="1:4" s="22" customFormat="1" ht="12.75" customHeight="1">
      <c r="A182" s="100" t="s">
        <v>179</v>
      </c>
      <c r="B182" s="252" t="s">
        <v>1078</v>
      </c>
      <c r="C182" s="261">
        <v>2020</v>
      </c>
      <c r="D182" s="361">
        <v>1103</v>
      </c>
    </row>
    <row r="183" spans="1:4" s="22" customFormat="1" ht="12.75" customHeight="1" thickBot="1">
      <c r="A183" s="100" t="s">
        <v>180</v>
      </c>
      <c r="B183" s="252" t="s">
        <v>1079</v>
      </c>
      <c r="C183" s="261">
        <v>2020</v>
      </c>
      <c r="D183" s="361">
        <v>8700</v>
      </c>
    </row>
    <row r="184" spans="1:4" s="22" customFormat="1" ht="12.75" customHeight="1" thickBot="1">
      <c r="A184" s="122"/>
      <c r="B184" s="145" t="s">
        <v>0</v>
      </c>
      <c r="C184" s="143"/>
      <c r="D184" s="350">
        <f>SUM(D125:D183)</f>
        <v>65395.84000000001</v>
      </c>
    </row>
    <row r="185" spans="1:4" s="22" customFormat="1" ht="12.75" customHeight="1" thickBot="1">
      <c r="A185" s="570" t="s">
        <v>142</v>
      </c>
      <c r="B185" s="571"/>
      <c r="C185" s="571"/>
      <c r="D185" s="572"/>
    </row>
    <row r="186" spans="1:4" s="22" customFormat="1" ht="12.75" customHeight="1">
      <c r="A186" s="149" t="s">
        <v>101</v>
      </c>
      <c r="B186" s="99" t="s">
        <v>1106</v>
      </c>
      <c r="C186" s="87">
        <v>2017</v>
      </c>
      <c r="D186" s="362">
        <v>246</v>
      </c>
    </row>
    <row r="187" spans="1:4" s="22" customFormat="1" ht="12.75" customHeight="1">
      <c r="A187" s="149" t="s">
        <v>102</v>
      </c>
      <c r="B187" s="99" t="s">
        <v>1107</v>
      </c>
      <c r="C187" s="87">
        <v>2016</v>
      </c>
      <c r="D187" s="362">
        <v>540</v>
      </c>
    </row>
    <row r="188" spans="1:4" s="22" customFormat="1" ht="12.75" customHeight="1">
      <c r="A188" s="149" t="s">
        <v>103</v>
      </c>
      <c r="B188" s="55" t="s">
        <v>1108</v>
      </c>
      <c r="C188" s="54">
        <v>2017</v>
      </c>
      <c r="D188" s="353">
        <v>259</v>
      </c>
    </row>
    <row r="189" spans="1:4" s="22" customFormat="1" ht="12.75" customHeight="1">
      <c r="A189" s="149" t="s">
        <v>105</v>
      </c>
      <c r="B189" s="55" t="s">
        <v>1110</v>
      </c>
      <c r="C189" s="54">
        <v>2017</v>
      </c>
      <c r="D189" s="353">
        <v>399</v>
      </c>
    </row>
    <row r="190" spans="1:4" s="22" customFormat="1" ht="12.75" customHeight="1">
      <c r="A190" s="149" t="s">
        <v>106</v>
      </c>
      <c r="B190" s="99" t="s">
        <v>1111</v>
      </c>
      <c r="C190" s="54">
        <v>2017</v>
      </c>
      <c r="D190" s="353">
        <v>3500</v>
      </c>
    </row>
    <row r="191" spans="1:4" s="22" customFormat="1" ht="12.75" customHeight="1">
      <c r="A191" s="149" t="s">
        <v>107</v>
      </c>
      <c r="B191" s="99" t="s">
        <v>1111</v>
      </c>
      <c r="C191" s="54">
        <v>2017</v>
      </c>
      <c r="D191" s="362">
        <v>3500</v>
      </c>
    </row>
    <row r="192" spans="1:4" s="22" customFormat="1" ht="12.75" customHeight="1">
      <c r="A192" s="149" t="s">
        <v>108</v>
      </c>
      <c r="B192" s="99" t="s">
        <v>1112</v>
      </c>
      <c r="C192" s="54">
        <v>2017</v>
      </c>
      <c r="D192" s="362">
        <v>500</v>
      </c>
    </row>
    <row r="193" spans="1:4" s="22" customFormat="1" ht="12.75" customHeight="1">
      <c r="A193" s="149" t="s">
        <v>109</v>
      </c>
      <c r="B193" s="99" t="s">
        <v>1113</v>
      </c>
      <c r="C193" s="54">
        <v>2017</v>
      </c>
      <c r="D193" s="362">
        <v>3000</v>
      </c>
    </row>
    <row r="194" spans="1:4" s="22" customFormat="1" ht="12.75" customHeight="1">
      <c r="A194" s="149" t="s">
        <v>110</v>
      </c>
      <c r="B194" s="99" t="s">
        <v>1113</v>
      </c>
      <c r="C194" s="54">
        <v>2017</v>
      </c>
      <c r="D194" s="362">
        <v>3000</v>
      </c>
    </row>
    <row r="195" spans="1:4" s="22" customFormat="1" ht="12.75" customHeight="1">
      <c r="A195" s="149" t="s">
        <v>93</v>
      </c>
      <c r="B195" s="99" t="s">
        <v>1114</v>
      </c>
      <c r="C195" s="54">
        <v>2017</v>
      </c>
      <c r="D195" s="362">
        <v>4907.7</v>
      </c>
    </row>
    <row r="196" spans="1:4" s="22" customFormat="1" ht="12.75" customHeight="1">
      <c r="A196" s="149" t="s">
        <v>94</v>
      </c>
      <c r="B196" s="99" t="s">
        <v>1114</v>
      </c>
      <c r="C196" s="54">
        <v>2017</v>
      </c>
      <c r="D196" s="362">
        <v>4907.7</v>
      </c>
    </row>
    <row r="197" spans="1:4" s="22" customFormat="1" ht="12.75" customHeight="1">
      <c r="A197" s="149" t="s">
        <v>95</v>
      </c>
      <c r="B197" s="99" t="s">
        <v>1115</v>
      </c>
      <c r="C197" s="54">
        <v>2018</v>
      </c>
      <c r="D197" s="362">
        <v>3493.2</v>
      </c>
    </row>
    <row r="198" spans="1:4" s="22" customFormat="1" ht="12.75" customHeight="1">
      <c r="A198" s="149" t="s">
        <v>96</v>
      </c>
      <c r="B198" s="99" t="s">
        <v>1117</v>
      </c>
      <c r="C198" s="54">
        <v>2018</v>
      </c>
      <c r="D198" s="362">
        <v>35683</v>
      </c>
    </row>
    <row r="199" spans="1:4" s="22" customFormat="1" ht="12.75" customHeight="1">
      <c r="A199" s="149" t="s">
        <v>97</v>
      </c>
      <c r="B199" s="99" t="s">
        <v>1119</v>
      </c>
      <c r="C199" s="54">
        <v>2019</v>
      </c>
      <c r="D199" s="362">
        <v>11200</v>
      </c>
    </row>
    <row r="200" spans="1:4" s="22" customFormat="1" ht="12.75" customHeight="1">
      <c r="A200" s="149" t="s">
        <v>98</v>
      </c>
      <c r="B200" s="99" t="s">
        <v>1120</v>
      </c>
      <c r="C200" s="54">
        <v>2019</v>
      </c>
      <c r="D200" s="362">
        <v>10000</v>
      </c>
    </row>
    <row r="201" spans="1:4" s="22" customFormat="1" ht="12.75" customHeight="1" thickBot="1">
      <c r="A201" s="149" t="s">
        <v>99</v>
      </c>
      <c r="B201" s="99" t="s">
        <v>1121</v>
      </c>
      <c r="C201" s="54">
        <v>2019</v>
      </c>
      <c r="D201" s="362">
        <v>1600</v>
      </c>
    </row>
    <row r="202" spans="1:4" s="22" customFormat="1" ht="12.75" customHeight="1" thickBot="1">
      <c r="A202" s="122"/>
      <c r="B202" s="145" t="s">
        <v>0</v>
      </c>
      <c r="C202" s="211"/>
      <c r="D202" s="350">
        <f>SUM(D186:D201)</f>
        <v>86735.6</v>
      </c>
    </row>
    <row r="203" spans="1:4" s="22" customFormat="1" ht="12.75" customHeight="1" thickBot="1">
      <c r="A203" s="567" t="s">
        <v>156</v>
      </c>
      <c r="B203" s="568"/>
      <c r="C203" s="568"/>
      <c r="D203" s="569"/>
    </row>
    <row r="204" spans="1:4" s="22" customFormat="1" ht="12.75" customHeight="1">
      <c r="A204" s="576" t="s">
        <v>1127</v>
      </c>
      <c r="B204" s="577"/>
      <c r="C204" s="577"/>
      <c r="D204" s="578"/>
    </row>
    <row r="205" spans="1:4" s="22" customFormat="1" ht="12.75" customHeight="1">
      <c r="A205" s="149" t="s">
        <v>101</v>
      </c>
      <c r="B205" s="130" t="s">
        <v>1007</v>
      </c>
      <c r="C205" s="131">
        <v>2016</v>
      </c>
      <c r="D205" s="363">
        <v>7466.1</v>
      </c>
    </row>
    <row r="206" spans="1:4" s="22" customFormat="1" ht="12.75" customHeight="1">
      <c r="A206" s="149" t="s">
        <v>102</v>
      </c>
      <c r="B206" s="130" t="s">
        <v>1007</v>
      </c>
      <c r="C206" s="131">
        <v>2016</v>
      </c>
      <c r="D206" s="364">
        <v>5633.4</v>
      </c>
    </row>
    <row r="207" spans="1:4" s="22" customFormat="1" ht="12.75" customHeight="1">
      <c r="A207" s="149" t="s">
        <v>103</v>
      </c>
      <c r="B207" s="130" t="s">
        <v>1007</v>
      </c>
      <c r="C207" s="131">
        <v>2016</v>
      </c>
      <c r="D207" s="364">
        <v>4741.65</v>
      </c>
    </row>
    <row r="208" spans="1:4" s="22" customFormat="1" ht="12.75" customHeight="1">
      <c r="A208" s="149" t="s">
        <v>104</v>
      </c>
      <c r="B208" s="130" t="s">
        <v>1007</v>
      </c>
      <c r="C208" s="131">
        <v>2016</v>
      </c>
      <c r="D208" s="364">
        <v>3444</v>
      </c>
    </row>
    <row r="209" spans="1:4" s="22" customFormat="1" ht="12.75" customHeight="1">
      <c r="A209" s="149" t="s">
        <v>105</v>
      </c>
      <c r="B209" s="130" t="s">
        <v>1007</v>
      </c>
      <c r="C209" s="131">
        <v>2016</v>
      </c>
      <c r="D209" s="364">
        <v>4797</v>
      </c>
    </row>
    <row r="210" spans="1:4" s="22" customFormat="1" ht="12.75" customHeight="1">
      <c r="A210" s="149" t="s">
        <v>106</v>
      </c>
      <c r="B210" s="130" t="s">
        <v>1126</v>
      </c>
      <c r="C210" s="131">
        <v>2017</v>
      </c>
      <c r="D210" s="364">
        <v>18549.6</v>
      </c>
    </row>
    <row r="211" spans="1:4" s="22" customFormat="1" ht="12.75" customHeight="1">
      <c r="A211" s="149" t="s">
        <v>107</v>
      </c>
      <c r="B211" s="130" t="s">
        <v>1007</v>
      </c>
      <c r="C211" s="131">
        <v>2017</v>
      </c>
      <c r="D211" s="364">
        <v>7182.7</v>
      </c>
    </row>
    <row r="212" spans="1:4" s="22" customFormat="1" ht="12.75" customHeight="1">
      <c r="A212" s="149" t="s">
        <v>108</v>
      </c>
      <c r="B212" s="130" t="s">
        <v>1007</v>
      </c>
      <c r="C212" s="83">
        <v>2018</v>
      </c>
      <c r="D212" s="364">
        <v>4292.7</v>
      </c>
    </row>
    <row r="213" spans="1:4" s="22" customFormat="1" ht="12.75" customHeight="1">
      <c r="A213" s="149" t="s">
        <v>109</v>
      </c>
      <c r="B213" s="130" t="s">
        <v>1007</v>
      </c>
      <c r="C213" s="83">
        <v>2018</v>
      </c>
      <c r="D213" s="364">
        <v>4292.7</v>
      </c>
    </row>
    <row r="214" spans="1:4" s="22" customFormat="1" ht="12.75" customHeight="1" thickBot="1">
      <c r="A214" s="149" t="s">
        <v>110</v>
      </c>
      <c r="B214" s="130" t="s">
        <v>1007</v>
      </c>
      <c r="C214" s="83">
        <v>2019</v>
      </c>
      <c r="D214" s="364">
        <v>4298.85</v>
      </c>
    </row>
    <row r="215" spans="1:4" s="22" customFormat="1" ht="12.75" customHeight="1" thickBot="1">
      <c r="A215" s="122"/>
      <c r="B215" s="145" t="s">
        <v>0</v>
      </c>
      <c r="C215" s="143"/>
      <c r="D215" s="350">
        <f>SUM(D205:D214)</f>
        <v>64698.69999999999</v>
      </c>
    </row>
    <row r="216" spans="1:4" s="22" customFormat="1" ht="12">
      <c r="A216" s="132"/>
      <c r="B216" s="231"/>
      <c r="C216" s="37"/>
      <c r="D216" s="365"/>
    </row>
    <row r="217" spans="1:4" s="22" customFormat="1" ht="12.75" thickBot="1">
      <c r="A217" s="132"/>
      <c r="B217" s="231"/>
      <c r="C217" s="133"/>
      <c r="D217" s="365"/>
    </row>
    <row r="218" spans="1:4" s="22" customFormat="1" ht="12.75" thickBot="1">
      <c r="A218" s="579" t="s">
        <v>130</v>
      </c>
      <c r="B218" s="580"/>
      <c r="C218" s="580"/>
      <c r="D218" s="581"/>
    </row>
    <row r="219" spans="1:4" s="22" customFormat="1" ht="24.75" thickBot="1">
      <c r="A219" s="134" t="s">
        <v>10</v>
      </c>
      <c r="B219" s="135" t="s">
        <v>11</v>
      </c>
      <c r="C219" s="135" t="s">
        <v>12</v>
      </c>
      <c r="D219" s="366" t="s">
        <v>13</v>
      </c>
    </row>
    <row r="220" spans="1:4" s="18" customFormat="1" ht="12.75" thickBot="1">
      <c r="A220" s="570" t="s">
        <v>89</v>
      </c>
      <c r="B220" s="571"/>
      <c r="C220" s="571"/>
      <c r="D220" s="572"/>
    </row>
    <row r="221" spans="1:5" s="22" customFormat="1" ht="12">
      <c r="A221" s="149" t="s">
        <v>101</v>
      </c>
      <c r="B221" s="129" t="s">
        <v>473</v>
      </c>
      <c r="C221" s="86">
        <v>2016</v>
      </c>
      <c r="D221" s="349">
        <v>1000</v>
      </c>
      <c r="E221" s="126"/>
    </row>
    <row r="222" spans="1:4" s="22" customFormat="1" ht="12.75" thickBot="1">
      <c r="A222" s="149" t="s">
        <v>102</v>
      </c>
      <c r="B222" s="57" t="s">
        <v>474</v>
      </c>
      <c r="C222" s="91">
        <v>2016</v>
      </c>
      <c r="D222" s="349">
        <v>959</v>
      </c>
    </row>
    <row r="223" spans="1:4" s="22" customFormat="1" ht="12">
      <c r="A223" s="149" t="s">
        <v>103</v>
      </c>
      <c r="B223" s="57" t="s">
        <v>475</v>
      </c>
      <c r="C223" s="91">
        <v>2016</v>
      </c>
      <c r="D223" s="349">
        <v>637</v>
      </c>
    </row>
    <row r="224" spans="1:4" s="22" customFormat="1" ht="12">
      <c r="A224" s="149" t="s">
        <v>104</v>
      </c>
      <c r="B224" s="57" t="s">
        <v>476</v>
      </c>
      <c r="C224" s="91">
        <v>2016</v>
      </c>
      <c r="D224" s="349">
        <v>1450</v>
      </c>
    </row>
    <row r="225" spans="1:4" s="22" customFormat="1" ht="12">
      <c r="A225" s="149" t="s">
        <v>105</v>
      </c>
      <c r="B225" s="57" t="s">
        <v>520</v>
      </c>
      <c r="C225" s="91">
        <v>2016</v>
      </c>
      <c r="D225" s="349">
        <v>5289</v>
      </c>
    </row>
    <row r="226" spans="1:4" s="22" customFormat="1" ht="12">
      <c r="A226" s="149" t="s">
        <v>106</v>
      </c>
      <c r="B226" s="57" t="s">
        <v>477</v>
      </c>
      <c r="C226" s="91">
        <v>2017</v>
      </c>
      <c r="D226" s="349">
        <v>8500</v>
      </c>
    </row>
    <row r="227" spans="1:4" s="22" customFormat="1" ht="12">
      <c r="A227" s="149" t="s">
        <v>107</v>
      </c>
      <c r="B227" s="57" t="s">
        <v>478</v>
      </c>
      <c r="C227" s="91">
        <v>2018</v>
      </c>
      <c r="D227" s="349">
        <v>6076.2</v>
      </c>
    </row>
    <row r="228" spans="1:4" s="22" customFormat="1" ht="12">
      <c r="A228" s="149" t="s">
        <v>108</v>
      </c>
      <c r="B228" s="57" t="s">
        <v>587</v>
      </c>
      <c r="C228" s="91" t="s">
        <v>597</v>
      </c>
      <c r="D228" s="349">
        <v>8201.73</v>
      </c>
    </row>
    <row r="229" spans="1:4" s="22" customFormat="1" ht="12">
      <c r="A229" s="149" t="s">
        <v>109</v>
      </c>
      <c r="B229" s="57" t="s">
        <v>599</v>
      </c>
      <c r="C229" s="91" t="s">
        <v>600</v>
      </c>
      <c r="D229" s="349">
        <v>8412.03</v>
      </c>
    </row>
    <row r="230" spans="1:4" s="22" customFormat="1" ht="36">
      <c r="A230" s="149" t="s">
        <v>110</v>
      </c>
      <c r="B230" s="57" t="s">
        <v>479</v>
      </c>
      <c r="C230" s="91">
        <v>2019</v>
      </c>
      <c r="D230" s="349">
        <v>5633.4</v>
      </c>
    </row>
    <row r="231" spans="1:4" s="22" customFormat="1" ht="24.75" thickBot="1">
      <c r="A231" s="149" t="s">
        <v>93</v>
      </c>
      <c r="B231" s="57" t="s">
        <v>480</v>
      </c>
      <c r="C231" s="91">
        <v>2019</v>
      </c>
      <c r="D231" s="349">
        <v>5485.8</v>
      </c>
    </row>
    <row r="232" spans="1:4" s="22" customFormat="1" ht="12.75" thickBot="1">
      <c r="A232" s="122"/>
      <c r="B232" s="145" t="s">
        <v>0</v>
      </c>
      <c r="C232" s="143"/>
      <c r="D232" s="350">
        <f>SUM(D221:D231)</f>
        <v>51644.16</v>
      </c>
    </row>
    <row r="233" spans="1:4" s="18" customFormat="1" ht="13.5" customHeight="1" thickBot="1">
      <c r="A233" s="570" t="s">
        <v>90</v>
      </c>
      <c r="B233" s="571"/>
      <c r="C233" s="571"/>
      <c r="D233" s="572"/>
    </row>
    <row r="234" spans="1:4" s="22" customFormat="1" ht="12">
      <c r="A234" s="149" t="s">
        <v>101</v>
      </c>
      <c r="B234" s="235" t="s">
        <v>723</v>
      </c>
      <c r="C234" s="20">
        <v>2016</v>
      </c>
      <c r="D234" s="168">
        <v>5325.9</v>
      </c>
    </row>
    <row r="235" spans="1:4" s="22" customFormat="1" ht="12.75" thickBot="1">
      <c r="A235" s="149" t="s">
        <v>102</v>
      </c>
      <c r="B235" s="235" t="s">
        <v>724</v>
      </c>
      <c r="C235" s="20">
        <v>2017</v>
      </c>
      <c r="D235" s="168">
        <v>2607.6</v>
      </c>
    </row>
    <row r="236" spans="1:4" s="22" customFormat="1" ht="13.5" customHeight="1" thickBot="1">
      <c r="A236" s="122"/>
      <c r="B236" s="145" t="s">
        <v>0</v>
      </c>
      <c r="C236" s="143"/>
      <c r="D236" s="350">
        <f>SUM(D234:D235)</f>
        <v>7933.5</v>
      </c>
    </row>
    <row r="237" spans="1:5" s="22" customFormat="1" ht="13.5" customHeight="1" thickBot="1">
      <c r="A237" s="570" t="s">
        <v>91</v>
      </c>
      <c r="B237" s="571"/>
      <c r="C237" s="571"/>
      <c r="D237" s="572"/>
      <c r="E237" s="126"/>
    </row>
    <row r="238" spans="1:4" s="22" customFormat="1" ht="12">
      <c r="A238" s="147" t="s">
        <v>101</v>
      </c>
      <c r="B238" s="235" t="s">
        <v>899</v>
      </c>
      <c r="C238" s="20">
        <v>2016</v>
      </c>
      <c r="D238" s="168">
        <v>2626</v>
      </c>
    </row>
    <row r="239" spans="1:4" s="22" customFormat="1" ht="12">
      <c r="A239" s="147" t="s">
        <v>102</v>
      </c>
      <c r="B239" s="235" t="s">
        <v>900</v>
      </c>
      <c r="C239" s="20">
        <v>2016</v>
      </c>
      <c r="D239" s="168">
        <v>4059</v>
      </c>
    </row>
    <row r="240" spans="1:4" s="22" customFormat="1" ht="12">
      <c r="A240" s="147" t="s">
        <v>103</v>
      </c>
      <c r="B240" s="235" t="s">
        <v>1129</v>
      </c>
      <c r="C240" s="20">
        <v>2016</v>
      </c>
      <c r="D240" s="168">
        <v>2000</v>
      </c>
    </row>
    <row r="241" spans="1:4" s="22" customFormat="1" ht="12">
      <c r="A241" s="147" t="s">
        <v>104</v>
      </c>
      <c r="B241" s="235" t="s">
        <v>901</v>
      </c>
      <c r="C241" s="20">
        <v>2016</v>
      </c>
      <c r="D241" s="168">
        <v>2000</v>
      </c>
    </row>
    <row r="242" spans="1:4" s="22" customFormat="1" ht="12">
      <c r="A242" s="147" t="s">
        <v>105</v>
      </c>
      <c r="B242" s="235" t="s">
        <v>902</v>
      </c>
      <c r="C242" s="20">
        <v>2016</v>
      </c>
      <c r="D242" s="168">
        <v>2000</v>
      </c>
    </row>
    <row r="243" spans="1:4" s="22" customFormat="1" ht="12">
      <c r="A243" s="147" t="s">
        <v>106</v>
      </c>
      <c r="B243" s="235" t="s">
        <v>903</v>
      </c>
      <c r="C243" s="20">
        <v>2016</v>
      </c>
      <c r="D243" s="168">
        <v>2198</v>
      </c>
    </row>
    <row r="244" spans="1:4" s="22" customFormat="1" ht="12">
      <c r="A244" s="147" t="s">
        <v>107</v>
      </c>
      <c r="B244" s="253" t="s">
        <v>904</v>
      </c>
      <c r="C244" s="20">
        <v>2016</v>
      </c>
      <c r="D244" s="168">
        <v>2626</v>
      </c>
    </row>
    <row r="245" spans="1:4" s="22" customFormat="1" ht="12">
      <c r="A245" s="147" t="s">
        <v>108</v>
      </c>
      <c r="B245" s="253" t="s">
        <v>905</v>
      </c>
      <c r="C245" s="20">
        <v>2017</v>
      </c>
      <c r="D245" s="168">
        <v>699.99</v>
      </c>
    </row>
    <row r="246" spans="1:4" s="22" customFormat="1" ht="12">
      <c r="A246" s="147" t="s">
        <v>109</v>
      </c>
      <c r="B246" s="235" t="s">
        <v>906</v>
      </c>
      <c r="C246" s="20">
        <v>2017</v>
      </c>
      <c r="D246" s="168">
        <v>1449</v>
      </c>
    </row>
    <row r="247" spans="1:4" s="22" customFormat="1" ht="12">
      <c r="A247" s="147" t="s">
        <v>110</v>
      </c>
      <c r="B247" s="235" t="s">
        <v>907</v>
      </c>
      <c r="C247" s="20">
        <v>2018</v>
      </c>
      <c r="D247" s="168">
        <v>269</v>
      </c>
    </row>
    <row r="248" spans="1:4" s="127" customFormat="1" ht="12">
      <c r="A248" s="147" t="s">
        <v>93</v>
      </c>
      <c r="B248" s="235" t="s">
        <v>908</v>
      </c>
      <c r="C248" s="20">
        <v>2018</v>
      </c>
      <c r="D248" s="168">
        <v>3024</v>
      </c>
    </row>
    <row r="249" spans="1:4" s="22" customFormat="1" ht="12">
      <c r="A249" s="147" t="s">
        <v>94</v>
      </c>
      <c r="B249" s="235" t="s">
        <v>909</v>
      </c>
      <c r="C249" s="20">
        <v>2019</v>
      </c>
      <c r="D249" s="168">
        <v>649.44</v>
      </c>
    </row>
    <row r="250" spans="1:4" s="127" customFormat="1" ht="12">
      <c r="A250" s="147" t="s">
        <v>95</v>
      </c>
      <c r="B250" s="235" t="s">
        <v>910</v>
      </c>
      <c r="C250" s="20">
        <v>2019</v>
      </c>
      <c r="D250" s="168">
        <v>1357.92</v>
      </c>
    </row>
    <row r="251" spans="1:4" s="22" customFormat="1" ht="12.75" thickBot="1">
      <c r="A251" s="147" t="s">
        <v>96</v>
      </c>
      <c r="B251" s="235" t="s">
        <v>911</v>
      </c>
      <c r="C251" s="20">
        <v>2019</v>
      </c>
      <c r="D251" s="168">
        <v>5500</v>
      </c>
    </row>
    <row r="252" spans="1:4" s="22" customFormat="1" ht="12.75" thickBot="1">
      <c r="A252" s="239"/>
      <c r="B252" s="582" t="s">
        <v>0</v>
      </c>
      <c r="C252" s="583" t="s">
        <v>2</v>
      </c>
      <c r="D252" s="350">
        <f>SUM(D238:D251)</f>
        <v>30458.35</v>
      </c>
    </row>
    <row r="253" spans="1:5" s="22" customFormat="1" ht="13.5" customHeight="1" thickBot="1">
      <c r="A253" s="570" t="s">
        <v>92</v>
      </c>
      <c r="B253" s="571"/>
      <c r="C253" s="571"/>
      <c r="D253" s="572"/>
      <c r="E253" s="126"/>
    </row>
    <row r="254" spans="1:4" s="22" customFormat="1" ht="12">
      <c r="A254" s="149" t="s">
        <v>101</v>
      </c>
      <c r="B254" s="248" t="s">
        <v>968</v>
      </c>
      <c r="C254" s="249">
        <v>2018</v>
      </c>
      <c r="D254" s="353">
        <v>2019.5</v>
      </c>
    </row>
    <row r="255" spans="1:4" s="22" customFormat="1" ht="12">
      <c r="A255" s="149" t="s">
        <v>102</v>
      </c>
      <c r="B255" s="248" t="s">
        <v>969</v>
      </c>
      <c r="C255" s="249">
        <v>2017</v>
      </c>
      <c r="D255" s="353">
        <v>3398</v>
      </c>
    </row>
    <row r="256" spans="1:4" s="22" customFormat="1" ht="12.75" thickBot="1">
      <c r="A256" s="149" t="s">
        <v>103</v>
      </c>
      <c r="B256" s="248" t="s">
        <v>970</v>
      </c>
      <c r="C256" s="249">
        <v>2016</v>
      </c>
      <c r="D256" s="353">
        <v>2180</v>
      </c>
    </row>
    <row r="257" spans="1:4" s="22" customFormat="1" ht="12.75" customHeight="1" thickBot="1">
      <c r="A257" s="141"/>
      <c r="B257" s="142" t="s">
        <v>0</v>
      </c>
      <c r="C257" s="143"/>
      <c r="D257" s="350">
        <f>SUM(D254:D256)</f>
        <v>7597.5</v>
      </c>
    </row>
    <row r="258" spans="1:5" s="22" customFormat="1" ht="13.5" customHeight="1" thickBot="1">
      <c r="A258" s="570" t="s">
        <v>202</v>
      </c>
      <c r="B258" s="571"/>
      <c r="C258" s="571"/>
      <c r="D258" s="572"/>
      <c r="E258" s="126"/>
    </row>
    <row r="259" spans="1:4" s="18" customFormat="1" ht="12">
      <c r="A259" s="150" t="s">
        <v>101</v>
      </c>
      <c r="B259" s="256" t="s">
        <v>982</v>
      </c>
      <c r="C259" s="24">
        <v>2018</v>
      </c>
      <c r="D259" s="367">
        <v>1506.99</v>
      </c>
    </row>
    <row r="260" spans="1:4" s="18" customFormat="1" ht="12">
      <c r="A260" s="150" t="s">
        <v>102</v>
      </c>
      <c r="B260" s="257" t="s">
        <v>983</v>
      </c>
      <c r="C260" s="24">
        <v>2018</v>
      </c>
      <c r="D260" s="367">
        <v>6150</v>
      </c>
    </row>
    <row r="261" spans="1:4" s="18" customFormat="1" ht="12">
      <c r="A261" s="150" t="s">
        <v>103</v>
      </c>
      <c r="B261" s="300" t="s">
        <v>984</v>
      </c>
      <c r="C261" s="24">
        <v>2018</v>
      </c>
      <c r="D261" s="367">
        <v>449</v>
      </c>
    </row>
    <row r="262" spans="1:4" s="18" customFormat="1" ht="12.75" thickBot="1">
      <c r="A262" s="150" t="s">
        <v>104</v>
      </c>
      <c r="B262" s="300" t="s">
        <v>985</v>
      </c>
      <c r="C262" s="24">
        <v>2018</v>
      </c>
      <c r="D262" s="367">
        <v>220.99</v>
      </c>
    </row>
    <row r="263" spans="1:6" s="22" customFormat="1" ht="12.75" customHeight="1" thickBot="1">
      <c r="A263" s="146"/>
      <c r="B263" s="146" t="s">
        <v>0</v>
      </c>
      <c r="C263" s="241"/>
      <c r="D263" s="369">
        <f>SUM(D259:D262)</f>
        <v>8326.98</v>
      </c>
      <c r="F263" s="47"/>
    </row>
    <row r="264" spans="1:6" s="22" customFormat="1" ht="12.75" thickBot="1">
      <c r="A264" s="570" t="s">
        <v>204</v>
      </c>
      <c r="B264" s="571"/>
      <c r="C264" s="571"/>
      <c r="D264" s="572"/>
      <c r="E264" s="126"/>
      <c r="F264" s="47"/>
    </row>
    <row r="265" spans="1:6" s="22" customFormat="1" ht="12.75" customHeight="1" thickBot="1">
      <c r="A265" s="149" t="s">
        <v>101</v>
      </c>
      <c r="B265" s="259" t="s">
        <v>983</v>
      </c>
      <c r="C265" s="238">
        <v>2018</v>
      </c>
      <c r="D265" s="356">
        <v>5289</v>
      </c>
      <c r="F265" s="47"/>
    </row>
    <row r="266" spans="1:4" s="22" customFormat="1" ht="12.75" thickBot="1">
      <c r="A266" s="122"/>
      <c r="B266" s="145" t="s">
        <v>0</v>
      </c>
      <c r="C266" s="143"/>
      <c r="D266" s="350">
        <f>SUM(D265:D265)</f>
        <v>5289</v>
      </c>
    </row>
    <row r="267" spans="1:5" s="22" customFormat="1" ht="12.75" thickBot="1">
      <c r="A267" s="570" t="s">
        <v>205</v>
      </c>
      <c r="B267" s="571"/>
      <c r="C267" s="571"/>
      <c r="D267" s="572"/>
      <c r="E267" s="126"/>
    </row>
    <row r="268" spans="1:4" s="22" customFormat="1" ht="12.75" thickBot="1">
      <c r="A268" s="144" t="s">
        <v>101</v>
      </c>
      <c r="B268" s="234" t="s">
        <v>1008</v>
      </c>
      <c r="C268" s="20">
        <v>2020</v>
      </c>
      <c r="D268" s="168">
        <v>4575.6</v>
      </c>
    </row>
    <row r="269" spans="1:4" s="22" customFormat="1" ht="12.75" thickBot="1">
      <c r="A269" s="138"/>
      <c r="B269" s="139" t="s">
        <v>0</v>
      </c>
      <c r="C269" s="140"/>
      <c r="D269" s="360">
        <f>SUM(D268:D268)</f>
        <v>4575.6</v>
      </c>
    </row>
    <row r="270" spans="1:4" s="22" customFormat="1" ht="12.75" customHeight="1" thickBot="1">
      <c r="A270" s="570" t="s">
        <v>1143</v>
      </c>
      <c r="B270" s="571"/>
      <c r="C270" s="571"/>
      <c r="D270" s="572"/>
    </row>
    <row r="271" spans="1:4" s="22" customFormat="1" ht="12.75" customHeight="1">
      <c r="A271" s="150" t="s">
        <v>101</v>
      </c>
      <c r="B271" s="55" t="s">
        <v>1080</v>
      </c>
      <c r="C271" s="54">
        <v>2016</v>
      </c>
      <c r="D271" s="168">
        <v>399</v>
      </c>
    </row>
    <row r="272" spans="1:4" s="22" customFormat="1" ht="12.75" customHeight="1">
      <c r="A272" s="150" t="s">
        <v>102</v>
      </c>
      <c r="B272" s="55" t="s">
        <v>1081</v>
      </c>
      <c r="C272" s="54">
        <v>2016</v>
      </c>
      <c r="D272" s="168">
        <v>249</v>
      </c>
    </row>
    <row r="273" spans="1:4" s="22" customFormat="1" ht="12.75" customHeight="1">
      <c r="A273" s="150" t="s">
        <v>103</v>
      </c>
      <c r="B273" s="55" t="s">
        <v>1081</v>
      </c>
      <c r="C273" s="54">
        <v>2016</v>
      </c>
      <c r="D273" s="168">
        <v>249</v>
      </c>
    </row>
    <row r="274" spans="1:4" s="22" customFormat="1" ht="12.75" customHeight="1">
      <c r="A274" s="150" t="s">
        <v>104</v>
      </c>
      <c r="B274" s="55" t="s">
        <v>1082</v>
      </c>
      <c r="C274" s="54">
        <v>2018</v>
      </c>
      <c r="D274" s="168">
        <v>425</v>
      </c>
    </row>
    <row r="275" spans="1:4" s="22" customFormat="1" ht="12.75" customHeight="1">
      <c r="A275" s="150" t="s">
        <v>105</v>
      </c>
      <c r="B275" s="55" t="s">
        <v>1082</v>
      </c>
      <c r="C275" s="54">
        <v>2018</v>
      </c>
      <c r="D275" s="168">
        <v>425</v>
      </c>
    </row>
    <row r="276" spans="1:4" s="22" customFormat="1" ht="12.75" customHeight="1" thickBot="1">
      <c r="A276" s="150" t="s">
        <v>106</v>
      </c>
      <c r="B276" s="252" t="s">
        <v>1065</v>
      </c>
      <c r="C276" s="261">
        <v>2018</v>
      </c>
      <c r="D276" s="361">
        <v>999</v>
      </c>
    </row>
    <row r="277" spans="1:4" s="22" customFormat="1" ht="12.75" customHeight="1" thickBot="1">
      <c r="A277" s="122"/>
      <c r="B277" s="145" t="s">
        <v>0</v>
      </c>
      <c r="C277" s="143"/>
      <c r="D277" s="350">
        <f>SUM(D271:D276)</f>
        <v>2746</v>
      </c>
    </row>
    <row r="278" spans="1:4" s="22" customFormat="1" ht="12.75" customHeight="1" thickBot="1">
      <c r="A278" s="570" t="s">
        <v>1144</v>
      </c>
      <c r="B278" s="571"/>
      <c r="C278" s="571"/>
      <c r="D278" s="572"/>
    </row>
    <row r="279" spans="1:4" s="22" customFormat="1" ht="12.75" customHeight="1">
      <c r="A279" s="149" t="s">
        <v>101</v>
      </c>
      <c r="B279" s="99" t="s">
        <v>1103</v>
      </c>
      <c r="C279" s="87">
        <v>2016</v>
      </c>
      <c r="D279" s="362">
        <v>1009.9</v>
      </c>
    </row>
    <row r="280" spans="1:4" s="22" customFormat="1" ht="12.75" customHeight="1">
      <c r="A280" s="149" t="s">
        <v>102</v>
      </c>
      <c r="B280" s="99" t="s">
        <v>1104</v>
      </c>
      <c r="C280" s="54">
        <v>2016</v>
      </c>
      <c r="D280" s="362">
        <v>2469</v>
      </c>
    </row>
    <row r="281" spans="1:4" s="22" customFormat="1" ht="12.75" customHeight="1">
      <c r="A281" s="149" t="s">
        <v>103</v>
      </c>
      <c r="B281" s="55" t="s">
        <v>1109</v>
      </c>
      <c r="C281" s="54">
        <v>2017</v>
      </c>
      <c r="D281" s="353">
        <v>2799</v>
      </c>
    </row>
    <row r="282" spans="1:4" s="22" customFormat="1" ht="12.75" customHeight="1">
      <c r="A282" s="149" t="s">
        <v>104</v>
      </c>
      <c r="B282" s="99" t="s">
        <v>1118</v>
      </c>
      <c r="C282" s="54">
        <v>2018</v>
      </c>
      <c r="D282" s="362">
        <v>1000</v>
      </c>
    </row>
    <row r="283" spans="1:4" s="22" customFormat="1" ht="12.75" customHeight="1">
      <c r="A283" s="149" t="s">
        <v>105</v>
      </c>
      <c r="B283" s="99" t="s">
        <v>1116</v>
      </c>
      <c r="C283" s="54">
        <v>2018</v>
      </c>
      <c r="D283" s="362">
        <v>2878</v>
      </c>
    </row>
    <row r="284" spans="1:4" s="22" customFormat="1" ht="12.75" customHeight="1">
      <c r="A284" s="149" t="s">
        <v>106</v>
      </c>
      <c r="B284" s="99" t="s">
        <v>1122</v>
      </c>
      <c r="C284" s="54">
        <v>2019</v>
      </c>
      <c r="D284" s="362">
        <v>7200</v>
      </c>
    </row>
    <row r="285" spans="1:4" s="22" customFormat="1" ht="12.75" customHeight="1" thickBot="1">
      <c r="A285" s="149" t="s">
        <v>107</v>
      </c>
      <c r="B285" s="55" t="s">
        <v>1105</v>
      </c>
      <c r="C285" s="54">
        <v>2020</v>
      </c>
      <c r="D285" s="168">
        <v>999</v>
      </c>
    </row>
    <row r="286" spans="1:4" s="22" customFormat="1" ht="12.75" customHeight="1" thickBot="1">
      <c r="A286" s="122"/>
      <c r="B286" s="142" t="s">
        <v>0</v>
      </c>
      <c r="C286" s="211"/>
      <c r="D286" s="350">
        <f>SUM(D279:D285)</f>
        <v>18354.9</v>
      </c>
    </row>
    <row r="287" spans="1:4" s="22" customFormat="1" ht="12.75" customHeight="1" thickBot="1">
      <c r="A287" s="567" t="s">
        <v>1131</v>
      </c>
      <c r="B287" s="568"/>
      <c r="C287" s="568"/>
      <c r="D287" s="569"/>
    </row>
    <row r="288" spans="1:4" s="22" customFormat="1" ht="12.75" customHeight="1">
      <c r="A288" s="576" t="s">
        <v>1128</v>
      </c>
      <c r="B288" s="577"/>
      <c r="C288" s="577"/>
      <c r="D288" s="578"/>
    </row>
    <row r="289" spans="1:4" s="22" customFormat="1" ht="12.75" customHeight="1" thickBot="1">
      <c r="A289" s="149" t="s">
        <v>101</v>
      </c>
      <c r="B289" s="130" t="s">
        <v>1130</v>
      </c>
      <c r="C289" s="131">
        <v>2019</v>
      </c>
      <c r="D289" s="363">
        <v>838.99</v>
      </c>
    </row>
    <row r="290" spans="1:4" s="22" customFormat="1" ht="12.75" customHeight="1" thickBot="1">
      <c r="A290" s="122"/>
      <c r="B290" s="145" t="s">
        <v>0</v>
      </c>
      <c r="C290" s="143"/>
      <c r="D290" s="350">
        <f>SUM(D289:D289)</f>
        <v>838.99</v>
      </c>
    </row>
    <row r="291" spans="1:4" s="22" customFormat="1" ht="12">
      <c r="A291" s="151"/>
      <c r="B291" s="152"/>
      <c r="C291" s="153"/>
      <c r="D291" s="370"/>
    </row>
    <row r="292" spans="1:4" s="22" customFormat="1" ht="12.75" thickBot="1">
      <c r="A292" s="151"/>
      <c r="B292" s="152"/>
      <c r="C292" s="153"/>
      <c r="D292" s="370"/>
    </row>
    <row r="293" spans="1:4" s="22" customFormat="1" ht="12.75" customHeight="1" thickBot="1">
      <c r="A293" s="573" t="s">
        <v>20</v>
      </c>
      <c r="B293" s="574"/>
      <c r="C293" s="574"/>
      <c r="D293" s="575"/>
    </row>
    <row r="294" spans="1:4" s="22" customFormat="1" ht="24.75" thickBot="1">
      <c r="A294" s="136" t="s">
        <v>10</v>
      </c>
      <c r="B294" s="136" t="s">
        <v>11</v>
      </c>
      <c r="C294" s="136" t="s">
        <v>12</v>
      </c>
      <c r="D294" s="347" t="s">
        <v>13</v>
      </c>
    </row>
    <row r="295" spans="1:4" s="18" customFormat="1" ht="13.5" customHeight="1" thickBot="1">
      <c r="A295" s="570" t="s">
        <v>725</v>
      </c>
      <c r="B295" s="571"/>
      <c r="C295" s="571"/>
      <c r="D295" s="572"/>
    </row>
    <row r="296" spans="1:4" s="22" customFormat="1" ht="12">
      <c r="A296" s="149" t="s">
        <v>101</v>
      </c>
      <c r="B296" s="235" t="s">
        <v>728</v>
      </c>
      <c r="C296" s="20">
        <v>2017</v>
      </c>
      <c r="D296" s="168">
        <v>10236.72</v>
      </c>
    </row>
    <row r="297" spans="1:4" s="22" customFormat="1" ht="12">
      <c r="A297" s="149" t="s">
        <v>102</v>
      </c>
      <c r="B297" s="235" t="s">
        <v>729</v>
      </c>
      <c r="C297" s="20">
        <v>2017</v>
      </c>
      <c r="D297" s="168">
        <v>11368.32</v>
      </c>
    </row>
    <row r="298" spans="1:4" s="22" customFormat="1" ht="26.25" customHeight="1" thickBot="1">
      <c r="A298" s="149" t="s">
        <v>103</v>
      </c>
      <c r="B298" s="235" t="s">
        <v>730</v>
      </c>
      <c r="C298" s="20">
        <v>2017</v>
      </c>
      <c r="D298" s="168">
        <v>10236.72</v>
      </c>
    </row>
    <row r="299" spans="1:4" s="22" customFormat="1" ht="13.5" customHeight="1" thickBot="1">
      <c r="A299" s="122"/>
      <c r="B299" s="145" t="s">
        <v>0</v>
      </c>
      <c r="C299" s="143"/>
      <c r="D299" s="350">
        <f>SUM(D296:D298)</f>
        <v>31841.760000000002</v>
      </c>
    </row>
    <row r="300" spans="1:4" s="18" customFormat="1" ht="12.75" thickBot="1">
      <c r="A300" s="567" t="s">
        <v>726</v>
      </c>
      <c r="B300" s="568"/>
      <c r="C300" s="568"/>
      <c r="D300" s="569"/>
    </row>
    <row r="301" spans="1:4" s="18" customFormat="1" ht="12">
      <c r="A301" s="149" t="s">
        <v>101</v>
      </c>
      <c r="B301" s="260" t="s">
        <v>1083</v>
      </c>
      <c r="C301" s="262">
        <v>2016</v>
      </c>
      <c r="D301" s="361">
        <v>1580</v>
      </c>
    </row>
    <row r="302" spans="1:4" s="18" customFormat="1" ht="12">
      <c r="A302" s="149" t="s">
        <v>102</v>
      </c>
      <c r="B302" s="260" t="s">
        <v>1084</v>
      </c>
      <c r="C302" s="262">
        <v>2017</v>
      </c>
      <c r="D302" s="361">
        <v>507.99</v>
      </c>
    </row>
    <row r="303" spans="1:4" s="18" customFormat="1" ht="12">
      <c r="A303" s="149" t="s">
        <v>103</v>
      </c>
      <c r="B303" s="260" t="s">
        <v>1085</v>
      </c>
      <c r="C303" s="262">
        <v>2017</v>
      </c>
      <c r="D303" s="361">
        <v>1230.52</v>
      </c>
    </row>
    <row r="304" spans="1:4" s="18" customFormat="1" ht="12">
      <c r="A304" s="149" t="s">
        <v>104</v>
      </c>
      <c r="B304" s="260" t="s">
        <v>1086</v>
      </c>
      <c r="C304" s="262">
        <v>2017</v>
      </c>
      <c r="D304" s="361">
        <v>284.44</v>
      </c>
    </row>
    <row r="305" spans="1:4" s="18" customFormat="1" ht="12">
      <c r="A305" s="149" t="s">
        <v>105</v>
      </c>
      <c r="B305" s="260" t="s">
        <v>1087</v>
      </c>
      <c r="C305" s="262">
        <v>2017</v>
      </c>
      <c r="D305" s="361">
        <v>50.11</v>
      </c>
    </row>
    <row r="306" spans="1:4" s="18" customFormat="1" ht="12">
      <c r="A306" s="149" t="s">
        <v>106</v>
      </c>
      <c r="B306" s="260" t="s">
        <v>1088</v>
      </c>
      <c r="C306" s="262">
        <v>2017</v>
      </c>
      <c r="D306" s="361">
        <v>17.72</v>
      </c>
    </row>
    <row r="307" spans="1:4" s="18" customFormat="1" ht="12.75" thickBot="1">
      <c r="A307" s="149" t="s">
        <v>107</v>
      </c>
      <c r="B307" s="260" t="s">
        <v>1085</v>
      </c>
      <c r="C307" s="262">
        <v>2018</v>
      </c>
      <c r="D307" s="361">
        <v>195</v>
      </c>
    </row>
    <row r="308" spans="1:4" s="46" customFormat="1" ht="12.75" thickBot="1">
      <c r="A308" s="122"/>
      <c r="B308" s="145" t="s">
        <v>0</v>
      </c>
      <c r="C308" s="143"/>
      <c r="D308" s="350">
        <f>SUM(D301:D307)</f>
        <v>3865.7799999999997</v>
      </c>
    </row>
    <row r="309" spans="1:4" s="22" customFormat="1" ht="12.75" customHeight="1" thickBot="1">
      <c r="A309" s="567" t="s">
        <v>727</v>
      </c>
      <c r="B309" s="568"/>
      <c r="C309" s="568"/>
      <c r="D309" s="569"/>
    </row>
    <row r="310" spans="1:4" s="22" customFormat="1" ht="12.75" customHeight="1">
      <c r="A310" s="576" t="s">
        <v>1128</v>
      </c>
      <c r="B310" s="577"/>
      <c r="C310" s="577"/>
      <c r="D310" s="578"/>
    </row>
    <row r="311" spans="1:4" s="22" customFormat="1" ht="12.75" customHeight="1" thickBot="1">
      <c r="A311" s="149" t="s">
        <v>101</v>
      </c>
      <c r="B311" s="130" t="s">
        <v>1132</v>
      </c>
      <c r="C311" s="131">
        <v>2019</v>
      </c>
      <c r="D311" s="363">
        <v>1506.18</v>
      </c>
    </row>
    <row r="312" spans="1:4" s="22" customFormat="1" ht="12.75" customHeight="1" thickBot="1">
      <c r="A312" s="122"/>
      <c r="B312" s="145" t="s">
        <v>0</v>
      </c>
      <c r="C312" s="143"/>
      <c r="D312" s="350">
        <f>SUM(D311:D311)</f>
        <v>1506.18</v>
      </c>
    </row>
    <row r="313" spans="1:4" s="22" customFormat="1" ht="12">
      <c r="A313" s="48"/>
      <c r="B313" s="48"/>
      <c r="C313" s="84"/>
      <c r="D313" s="371"/>
    </row>
    <row r="314" spans="1:4" s="22" customFormat="1" ht="12.75" thickBot="1">
      <c r="A314" s="48"/>
      <c r="B314" s="48"/>
      <c r="C314" s="84"/>
      <c r="D314" s="371"/>
    </row>
    <row r="315" spans="1:4" s="22" customFormat="1" ht="12.75" thickBot="1">
      <c r="A315" s="48"/>
      <c r="B315" s="565" t="s">
        <v>14</v>
      </c>
      <c r="C315" s="566"/>
      <c r="D315" s="372">
        <f>SUM(D59,D84,D87,D103,D109,D116,D123,D184,D202,D215,D112)</f>
        <v>774347.95</v>
      </c>
    </row>
    <row r="316" spans="1:4" s="22" customFormat="1" ht="12.75" thickBot="1">
      <c r="A316" s="48"/>
      <c r="B316" s="565" t="s">
        <v>15</v>
      </c>
      <c r="C316" s="566"/>
      <c r="D316" s="372">
        <f>SUM(D286,D277,D266,D263,D257,D252,D236,D232,D269,D290)</f>
        <v>137764.98</v>
      </c>
    </row>
    <row r="317" spans="1:4" s="22" customFormat="1" ht="12.75" thickBot="1">
      <c r="A317" s="48"/>
      <c r="B317" s="565" t="s">
        <v>16</v>
      </c>
      <c r="C317" s="566"/>
      <c r="D317" s="372">
        <f>SUM(D308,D312,D299)</f>
        <v>37213.72</v>
      </c>
    </row>
    <row r="318" spans="1:4" s="22" customFormat="1" ht="12">
      <c r="A318" s="48"/>
      <c r="B318" s="48"/>
      <c r="C318" s="84"/>
      <c r="D318" s="371"/>
    </row>
    <row r="319" spans="1:4" s="22" customFormat="1" ht="12">
      <c r="A319" s="48"/>
      <c r="B319" s="48"/>
      <c r="C319" s="84"/>
      <c r="D319" s="371"/>
    </row>
    <row r="320" spans="1:4" s="22" customFormat="1" ht="12">
      <c r="A320" s="48"/>
      <c r="B320" s="48"/>
      <c r="C320" s="84"/>
      <c r="D320" s="371"/>
    </row>
    <row r="321" spans="1:4" s="22" customFormat="1" ht="12">
      <c r="A321" s="48"/>
      <c r="B321" s="48"/>
      <c r="C321" s="84"/>
      <c r="D321" s="371"/>
    </row>
    <row r="322" spans="1:4" s="22" customFormat="1" ht="12">
      <c r="A322" s="48"/>
      <c r="B322" s="48"/>
      <c r="C322" s="84"/>
      <c r="D322" s="371"/>
    </row>
    <row r="323" spans="1:4" s="22" customFormat="1" ht="12">
      <c r="A323" s="48"/>
      <c r="B323" s="48"/>
      <c r="C323" s="84"/>
      <c r="D323" s="371"/>
    </row>
    <row r="324" spans="1:4" s="18" customFormat="1" ht="12.75" customHeight="1">
      <c r="A324" s="48"/>
      <c r="B324" s="48"/>
      <c r="C324" s="84"/>
      <c r="D324" s="371"/>
    </row>
    <row r="325" spans="1:4" s="22" customFormat="1" ht="12">
      <c r="A325" s="48"/>
      <c r="B325" s="48"/>
      <c r="C325" s="84"/>
      <c r="D325" s="371"/>
    </row>
    <row r="326" spans="1:4" s="22" customFormat="1" ht="12">
      <c r="A326" s="48"/>
      <c r="B326" s="48"/>
      <c r="C326" s="84"/>
      <c r="D326" s="371"/>
    </row>
    <row r="327" spans="1:4" s="22" customFormat="1" ht="12">
      <c r="A327" s="48"/>
      <c r="B327" s="48"/>
      <c r="C327" s="84"/>
      <c r="D327" s="371"/>
    </row>
    <row r="328" spans="1:4" s="22" customFormat="1" ht="12">
      <c r="A328" s="48"/>
      <c r="B328" s="48"/>
      <c r="C328" s="84"/>
      <c r="D328" s="371"/>
    </row>
    <row r="329" spans="1:4" s="22" customFormat="1" ht="12">
      <c r="A329" s="48"/>
      <c r="B329" s="48"/>
      <c r="C329" s="84"/>
      <c r="D329" s="371"/>
    </row>
    <row r="330" spans="1:4" s="22" customFormat="1" ht="12">
      <c r="A330" s="48"/>
      <c r="B330" s="48"/>
      <c r="C330" s="84"/>
      <c r="D330" s="371"/>
    </row>
    <row r="331" spans="1:4" s="22" customFormat="1" ht="12">
      <c r="A331" s="48"/>
      <c r="B331" s="48"/>
      <c r="C331" s="84"/>
      <c r="D331" s="371"/>
    </row>
    <row r="332" spans="1:4" s="22" customFormat="1" ht="18" customHeight="1">
      <c r="A332" s="48"/>
      <c r="B332" s="48"/>
      <c r="C332" s="84"/>
      <c r="D332" s="371"/>
    </row>
    <row r="333" spans="1:4" s="18" customFormat="1" ht="12">
      <c r="A333" s="48"/>
      <c r="B333" s="48"/>
      <c r="C333" s="84"/>
      <c r="D333" s="371"/>
    </row>
    <row r="334" spans="1:4" s="22" customFormat="1" ht="12">
      <c r="A334" s="48"/>
      <c r="B334" s="48"/>
      <c r="C334" s="84"/>
      <c r="D334" s="371"/>
    </row>
    <row r="335" spans="1:4" s="22" customFormat="1" ht="12">
      <c r="A335" s="48"/>
      <c r="B335" s="48"/>
      <c r="C335" s="84"/>
      <c r="D335" s="371"/>
    </row>
    <row r="336" spans="1:4" s="22" customFormat="1" ht="12">
      <c r="A336" s="48"/>
      <c r="B336" s="48"/>
      <c r="C336" s="84"/>
      <c r="D336" s="371"/>
    </row>
    <row r="337" spans="1:4" s="18" customFormat="1" ht="12.75" customHeight="1">
      <c r="A337" s="48"/>
      <c r="B337" s="48"/>
      <c r="C337" s="84"/>
      <c r="D337" s="371"/>
    </row>
    <row r="338" spans="1:4" s="22" customFormat="1" ht="12">
      <c r="A338" s="48"/>
      <c r="B338" s="48"/>
      <c r="C338" s="84"/>
      <c r="D338" s="371"/>
    </row>
    <row r="339" spans="1:4" s="22" customFormat="1" ht="12">
      <c r="A339" s="48"/>
      <c r="B339" s="48"/>
      <c r="C339" s="84"/>
      <c r="D339" s="371"/>
    </row>
    <row r="340" spans="1:4" s="22" customFormat="1" ht="12">
      <c r="A340" s="48"/>
      <c r="B340" s="48"/>
      <c r="C340" s="84"/>
      <c r="D340" s="371"/>
    </row>
    <row r="341" spans="1:4" s="22" customFormat="1" ht="12">
      <c r="A341" s="48"/>
      <c r="B341" s="48"/>
      <c r="C341" s="84"/>
      <c r="D341" s="371"/>
    </row>
    <row r="342" spans="1:4" s="22" customFormat="1" ht="12">
      <c r="A342" s="48"/>
      <c r="B342" s="48"/>
      <c r="C342" s="84"/>
      <c r="D342" s="371"/>
    </row>
    <row r="343" spans="1:4" s="22" customFormat="1" ht="12">
      <c r="A343" s="48"/>
      <c r="B343" s="48"/>
      <c r="C343" s="84"/>
      <c r="D343" s="371"/>
    </row>
    <row r="344" spans="1:4" s="18" customFormat="1" ht="12">
      <c r="A344" s="48"/>
      <c r="B344" s="48"/>
      <c r="C344" s="84"/>
      <c r="D344" s="371"/>
    </row>
    <row r="345" spans="1:4" s="18" customFormat="1" ht="12">
      <c r="A345" s="48"/>
      <c r="B345" s="48"/>
      <c r="C345" s="84"/>
      <c r="D345" s="371"/>
    </row>
    <row r="346" spans="1:4" s="18" customFormat="1" ht="12">
      <c r="A346" s="48"/>
      <c r="B346" s="48"/>
      <c r="C346" s="84"/>
      <c r="D346" s="371"/>
    </row>
    <row r="347" spans="1:4" s="18" customFormat="1" ht="14.25" customHeight="1">
      <c r="A347" s="48"/>
      <c r="B347" s="48"/>
      <c r="C347" s="84"/>
      <c r="D347" s="371"/>
    </row>
    <row r="348" spans="1:4" s="18" customFormat="1" ht="12">
      <c r="A348" s="48"/>
      <c r="B348" s="48"/>
      <c r="C348" s="84"/>
      <c r="D348" s="371"/>
    </row>
    <row r="349" spans="1:4" s="18" customFormat="1" ht="12">
      <c r="A349" s="48"/>
      <c r="B349" s="48"/>
      <c r="C349" s="84"/>
      <c r="D349" s="371"/>
    </row>
    <row r="350" spans="1:4" s="18" customFormat="1" ht="12">
      <c r="A350" s="48"/>
      <c r="B350" s="48"/>
      <c r="C350" s="84"/>
      <c r="D350" s="371"/>
    </row>
    <row r="351" spans="1:4" s="18" customFormat="1" ht="12">
      <c r="A351" s="48"/>
      <c r="B351" s="48"/>
      <c r="C351" s="84"/>
      <c r="D351" s="371"/>
    </row>
    <row r="352" spans="1:4" s="18" customFormat="1" ht="12">
      <c r="A352" s="48"/>
      <c r="B352" s="48"/>
      <c r="C352" s="84"/>
      <c r="D352" s="371"/>
    </row>
    <row r="353" spans="1:4" s="18" customFormat="1" ht="12">
      <c r="A353" s="48"/>
      <c r="B353" s="48"/>
      <c r="C353" s="84"/>
      <c r="D353" s="371"/>
    </row>
    <row r="354" spans="1:4" s="18" customFormat="1" ht="12">
      <c r="A354" s="48"/>
      <c r="B354" s="48"/>
      <c r="C354" s="84"/>
      <c r="D354" s="371"/>
    </row>
    <row r="355" spans="1:4" s="18" customFormat="1" ht="12">
      <c r="A355" s="48"/>
      <c r="B355" s="48"/>
      <c r="C355" s="84"/>
      <c r="D355" s="371"/>
    </row>
    <row r="356" spans="1:4" s="18" customFormat="1" ht="12">
      <c r="A356" s="48"/>
      <c r="B356" s="48"/>
      <c r="C356" s="84"/>
      <c r="D356" s="371"/>
    </row>
    <row r="357" spans="1:4" s="18" customFormat="1" ht="12">
      <c r="A357" s="48"/>
      <c r="B357" s="48"/>
      <c r="C357" s="84"/>
      <c r="D357" s="371"/>
    </row>
    <row r="358" spans="1:4" s="18" customFormat="1" ht="12">
      <c r="A358" s="48"/>
      <c r="B358" s="48"/>
      <c r="C358" s="84"/>
      <c r="D358" s="371"/>
    </row>
    <row r="359" spans="1:4" s="18" customFormat="1" ht="12">
      <c r="A359" s="48"/>
      <c r="B359" s="48"/>
      <c r="C359" s="84"/>
      <c r="D359" s="371"/>
    </row>
    <row r="360" spans="1:4" s="18" customFormat="1" ht="12">
      <c r="A360" s="48"/>
      <c r="B360" s="48"/>
      <c r="C360" s="84"/>
      <c r="D360" s="371"/>
    </row>
    <row r="361" spans="1:4" s="18" customFormat="1" ht="12">
      <c r="A361" s="48"/>
      <c r="B361" s="48"/>
      <c r="C361" s="84"/>
      <c r="D361" s="371"/>
    </row>
    <row r="362" spans="1:4" s="18" customFormat="1" ht="12">
      <c r="A362" s="48"/>
      <c r="B362" s="48"/>
      <c r="C362" s="84"/>
      <c r="D362" s="371"/>
    </row>
    <row r="363" spans="1:4" s="18" customFormat="1" ht="12">
      <c r="A363" s="48"/>
      <c r="B363" s="48"/>
      <c r="C363" s="84"/>
      <c r="D363" s="371"/>
    </row>
    <row r="364" spans="1:4" s="18" customFormat="1" ht="12">
      <c r="A364" s="48"/>
      <c r="B364" s="48"/>
      <c r="C364" s="84"/>
      <c r="D364" s="371"/>
    </row>
    <row r="365" spans="1:4" s="18" customFormat="1" ht="12">
      <c r="A365" s="48"/>
      <c r="B365" s="48"/>
      <c r="C365" s="84"/>
      <c r="D365" s="371"/>
    </row>
    <row r="366" spans="1:4" s="18" customFormat="1" ht="12">
      <c r="A366" s="48"/>
      <c r="B366" s="48"/>
      <c r="C366" s="84"/>
      <c r="D366" s="371"/>
    </row>
    <row r="367" spans="1:4" s="18" customFormat="1" ht="12">
      <c r="A367" s="48"/>
      <c r="B367" s="48"/>
      <c r="C367" s="84"/>
      <c r="D367" s="371"/>
    </row>
    <row r="368" spans="1:4" s="18" customFormat="1" ht="12">
      <c r="A368" s="48"/>
      <c r="B368" s="48"/>
      <c r="C368" s="84"/>
      <c r="D368" s="371"/>
    </row>
    <row r="369" spans="1:4" s="18" customFormat="1" ht="12">
      <c r="A369" s="48"/>
      <c r="B369" s="48"/>
      <c r="C369" s="84"/>
      <c r="D369" s="371"/>
    </row>
    <row r="370" spans="1:4" s="18" customFormat="1" ht="12">
      <c r="A370" s="48"/>
      <c r="B370" s="48"/>
      <c r="C370" s="84"/>
      <c r="D370" s="371"/>
    </row>
    <row r="371" spans="1:4" s="18" customFormat="1" ht="12">
      <c r="A371" s="48"/>
      <c r="B371" s="48"/>
      <c r="C371" s="84"/>
      <c r="D371" s="371"/>
    </row>
    <row r="372" spans="1:4" s="18" customFormat="1" ht="12">
      <c r="A372" s="48"/>
      <c r="B372" s="48"/>
      <c r="C372" s="84"/>
      <c r="D372" s="371"/>
    </row>
    <row r="373" spans="1:4" s="18" customFormat="1" ht="12">
      <c r="A373" s="48"/>
      <c r="B373" s="48"/>
      <c r="C373" s="84"/>
      <c r="D373" s="371"/>
    </row>
    <row r="374" spans="1:4" s="18" customFormat="1" ht="12">
      <c r="A374" s="48"/>
      <c r="B374" s="48"/>
      <c r="C374" s="84"/>
      <c r="D374" s="371"/>
    </row>
    <row r="375" spans="1:4" s="18" customFormat="1" ht="12">
      <c r="A375" s="48"/>
      <c r="B375" s="48"/>
      <c r="C375" s="84"/>
      <c r="D375" s="371"/>
    </row>
    <row r="376" spans="1:4" s="18" customFormat="1" ht="12">
      <c r="A376" s="48"/>
      <c r="B376" s="48"/>
      <c r="C376" s="84"/>
      <c r="D376" s="371"/>
    </row>
    <row r="377" spans="1:4" s="18" customFormat="1" ht="12">
      <c r="A377" s="48"/>
      <c r="B377" s="48"/>
      <c r="C377" s="84"/>
      <c r="D377" s="371"/>
    </row>
    <row r="378" spans="1:4" s="18" customFormat="1" ht="12">
      <c r="A378" s="48"/>
      <c r="B378" s="48"/>
      <c r="C378" s="84"/>
      <c r="D378" s="371"/>
    </row>
    <row r="379" spans="1:4" s="18" customFormat="1" ht="12">
      <c r="A379" s="48"/>
      <c r="B379" s="48"/>
      <c r="C379" s="84"/>
      <c r="D379" s="371"/>
    </row>
    <row r="380" spans="1:4" s="22" customFormat="1" ht="12">
      <c r="A380" s="48"/>
      <c r="B380" s="48"/>
      <c r="C380" s="84"/>
      <c r="D380" s="371"/>
    </row>
    <row r="381" spans="1:4" s="22" customFormat="1" ht="12">
      <c r="A381" s="48"/>
      <c r="B381" s="48"/>
      <c r="C381" s="84"/>
      <c r="D381" s="371"/>
    </row>
    <row r="382" spans="1:4" s="22" customFormat="1" ht="12">
      <c r="A382" s="48"/>
      <c r="B382" s="48"/>
      <c r="C382" s="84"/>
      <c r="D382" s="371"/>
    </row>
    <row r="383" spans="1:4" s="22" customFormat="1" ht="12">
      <c r="A383" s="48"/>
      <c r="B383" s="48"/>
      <c r="C383" s="84"/>
      <c r="D383" s="371"/>
    </row>
    <row r="384" spans="1:4" s="22" customFormat="1" ht="12">
      <c r="A384" s="48"/>
      <c r="B384" s="48"/>
      <c r="C384" s="84"/>
      <c r="D384" s="371"/>
    </row>
    <row r="385" spans="1:4" s="22" customFormat="1" ht="12">
      <c r="A385" s="48"/>
      <c r="B385" s="48"/>
      <c r="C385" s="84"/>
      <c r="D385" s="371"/>
    </row>
    <row r="386" spans="1:4" s="22" customFormat="1" ht="12">
      <c r="A386" s="48"/>
      <c r="B386" s="48"/>
      <c r="C386" s="84"/>
      <c r="D386" s="371"/>
    </row>
    <row r="387" spans="1:4" s="22" customFormat="1" ht="12">
      <c r="A387" s="48"/>
      <c r="B387" s="48"/>
      <c r="C387" s="84"/>
      <c r="D387" s="371"/>
    </row>
    <row r="388" spans="1:4" s="22" customFormat="1" ht="12">
      <c r="A388" s="48"/>
      <c r="B388" s="48"/>
      <c r="C388" s="84"/>
      <c r="D388" s="371"/>
    </row>
    <row r="389" spans="1:4" s="22" customFormat="1" ht="12">
      <c r="A389" s="48"/>
      <c r="B389" s="48"/>
      <c r="C389" s="84"/>
      <c r="D389" s="371"/>
    </row>
    <row r="390" spans="1:4" s="22" customFormat="1" ht="12">
      <c r="A390" s="48"/>
      <c r="B390" s="48"/>
      <c r="C390" s="84"/>
      <c r="D390" s="371"/>
    </row>
    <row r="391" spans="1:4" s="22" customFormat="1" ht="12">
      <c r="A391" s="48"/>
      <c r="B391" s="48"/>
      <c r="C391" s="84"/>
      <c r="D391" s="371"/>
    </row>
    <row r="392" spans="1:4" s="22" customFormat="1" ht="12">
      <c r="A392" s="48"/>
      <c r="B392" s="48"/>
      <c r="C392" s="84"/>
      <c r="D392" s="371"/>
    </row>
    <row r="393" spans="1:4" s="22" customFormat="1" ht="12">
      <c r="A393" s="48"/>
      <c r="B393" s="48"/>
      <c r="C393" s="84"/>
      <c r="D393" s="371"/>
    </row>
    <row r="394" spans="1:4" s="22" customFormat="1" ht="12">
      <c r="A394" s="48"/>
      <c r="B394" s="48"/>
      <c r="C394" s="84"/>
      <c r="D394" s="371"/>
    </row>
    <row r="395" spans="1:4" s="22" customFormat="1" ht="12">
      <c r="A395" s="48"/>
      <c r="B395" s="48"/>
      <c r="C395" s="84"/>
      <c r="D395" s="371"/>
    </row>
    <row r="396" spans="1:4" s="22" customFormat="1" ht="12">
      <c r="A396" s="48"/>
      <c r="B396" s="48"/>
      <c r="C396" s="84"/>
      <c r="D396" s="371"/>
    </row>
    <row r="397" spans="1:4" s="22" customFormat="1" ht="12">
      <c r="A397" s="48"/>
      <c r="B397" s="48"/>
      <c r="C397" s="84"/>
      <c r="D397" s="371"/>
    </row>
    <row r="398" spans="1:4" s="22" customFormat="1" ht="12">
      <c r="A398" s="48"/>
      <c r="B398" s="48"/>
      <c r="C398" s="84"/>
      <c r="D398" s="371"/>
    </row>
    <row r="399" spans="1:4" s="22" customFormat="1" ht="12">
      <c r="A399" s="48"/>
      <c r="B399" s="48"/>
      <c r="C399" s="84"/>
      <c r="D399" s="371"/>
    </row>
    <row r="400" spans="1:4" s="22" customFormat="1" ht="12">
      <c r="A400" s="48"/>
      <c r="B400" s="48"/>
      <c r="C400" s="84"/>
      <c r="D400" s="371"/>
    </row>
    <row r="401" spans="1:4" s="22" customFormat="1" ht="12">
      <c r="A401" s="48"/>
      <c r="B401" s="48"/>
      <c r="C401" s="84"/>
      <c r="D401" s="371"/>
    </row>
    <row r="402" spans="1:4" s="22" customFormat="1" ht="12">
      <c r="A402" s="48"/>
      <c r="B402" s="48"/>
      <c r="C402" s="84"/>
      <c r="D402" s="371"/>
    </row>
    <row r="403" spans="1:4" s="22" customFormat="1" ht="12">
      <c r="A403" s="48"/>
      <c r="B403" s="48"/>
      <c r="C403" s="84"/>
      <c r="D403" s="371"/>
    </row>
    <row r="404" spans="1:4" s="22" customFormat="1" ht="12">
      <c r="A404" s="48"/>
      <c r="B404" s="48"/>
      <c r="C404" s="84"/>
      <c r="D404" s="371"/>
    </row>
    <row r="405" spans="1:4" s="22" customFormat="1" ht="12">
      <c r="A405" s="48"/>
      <c r="B405" s="48"/>
      <c r="C405" s="84"/>
      <c r="D405" s="371"/>
    </row>
    <row r="406" spans="1:4" s="22" customFormat="1" ht="12">
      <c r="A406" s="48"/>
      <c r="B406" s="48"/>
      <c r="C406" s="84"/>
      <c r="D406" s="371"/>
    </row>
    <row r="407" spans="1:4" s="22" customFormat="1" ht="12">
      <c r="A407" s="48"/>
      <c r="B407" s="48"/>
      <c r="C407" s="84"/>
      <c r="D407" s="371"/>
    </row>
    <row r="408" spans="1:4" s="22" customFormat="1" ht="18" customHeight="1">
      <c r="A408" s="48"/>
      <c r="B408" s="48"/>
      <c r="C408" s="84"/>
      <c r="D408" s="371"/>
    </row>
    <row r="409" spans="1:4" s="18" customFormat="1" ht="12">
      <c r="A409" s="48"/>
      <c r="B409" s="48"/>
      <c r="C409" s="84"/>
      <c r="D409" s="371"/>
    </row>
    <row r="410" spans="1:4" s="22" customFormat="1" ht="12">
      <c r="A410" s="48"/>
      <c r="B410" s="48"/>
      <c r="C410" s="84"/>
      <c r="D410" s="371"/>
    </row>
    <row r="411" spans="1:4" s="22" customFormat="1" ht="12">
      <c r="A411" s="48"/>
      <c r="B411" s="48"/>
      <c r="C411" s="84"/>
      <c r="D411" s="371"/>
    </row>
    <row r="412" spans="1:4" s="22" customFormat="1" ht="12">
      <c r="A412" s="48"/>
      <c r="B412" s="48"/>
      <c r="C412" s="84"/>
      <c r="D412" s="371"/>
    </row>
    <row r="413" spans="1:4" s="22" customFormat="1" ht="18" customHeight="1">
      <c r="A413" s="48"/>
      <c r="B413" s="48"/>
      <c r="C413" s="84"/>
      <c r="D413" s="371"/>
    </row>
    <row r="414" spans="1:4" s="18" customFormat="1" ht="12">
      <c r="A414" s="48"/>
      <c r="B414" s="48"/>
      <c r="C414" s="84"/>
      <c r="D414" s="371"/>
    </row>
    <row r="415" spans="1:4" s="18" customFormat="1" ht="14.25" customHeight="1">
      <c r="A415" s="48"/>
      <c r="B415" s="48"/>
      <c r="C415" s="84"/>
      <c r="D415" s="371"/>
    </row>
    <row r="416" spans="1:4" s="18" customFormat="1" ht="14.25" customHeight="1">
      <c r="A416" s="48"/>
      <c r="B416" s="48"/>
      <c r="C416" s="84"/>
      <c r="D416" s="371"/>
    </row>
    <row r="417" spans="1:4" s="18" customFormat="1" ht="14.25" customHeight="1">
      <c r="A417" s="48"/>
      <c r="B417" s="48"/>
      <c r="C417" s="84"/>
      <c r="D417" s="371"/>
    </row>
    <row r="418" spans="1:4" s="18" customFormat="1" ht="12">
      <c r="A418" s="48"/>
      <c r="B418" s="48"/>
      <c r="C418" s="84"/>
      <c r="D418" s="371"/>
    </row>
    <row r="419" spans="1:4" s="18" customFormat="1" ht="14.25" customHeight="1">
      <c r="A419" s="48"/>
      <c r="B419" s="48"/>
      <c r="C419" s="84"/>
      <c r="D419" s="371"/>
    </row>
    <row r="420" spans="1:4" s="18" customFormat="1" ht="12">
      <c r="A420" s="48"/>
      <c r="B420" s="48"/>
      <c r="C420" s="84"/>
      <c r="D420" s="371"/>
    </row>
    <row r="421" spans="1:4" s="18" customFormat="1" ht="14.25" customHeight="1">
      <c r="A421" s="48"/>
      <c r="B421" s="48"/>
      <c r="C421" s="84"/>
      <c r="D421" s="371"/>
    </row>
    <row r="422" spans="1:4" s="18" customFormat="1" ht="12">
      <c r="A422" s="48"/>
      <c r="B422" s="48"/>
      <c r="C422" s="84"/>
      <c r="D422" s="371"/>
    </row>
    <row r="423" spans="1:4" s="22" customFormat="1" ht="30" customHeight="1">
      <c r="A423" s="48"/>
      <c r="B423" s="48"/>
      <c r="C423" s="84"/>
      <c r="D423" s="371"/>
    </row>
    <row r="424" spans="1:4" s="22" customFormat="1" ht="12">
      <c r="A424" s="48"/>
      <c r="B424" s="48"/>
      <c r="C424" s="84"/>
      <c r="D424" s="371"/>
    </row>
    <row r="425" spans="1:4" s="22" customFormat="1" ht="12">
      <c r="A425" s="48"/>
      <c r="B425" s="48"/>
      <c r="C425" s="84"/>
      <c r="D425" s="371"/>
    </row>
    <row r="426" spans="1:4" s="22" customFormat="1" ht="12">
      <c r="A426" s="48"/>
      <c r="B426" s="48"/>
      <c r="C426" s="84"/>
      <c r="D426" s="371"/>
    </row>
    <row r="427" spans="1:4" s="22" customFormat="1" ht="12">
      <c r="A427" s="48"/>
      <c r="B427" s="48"/>
      <c r="C427" s="84"/>
      <c r="D427" s="371"/>
    </row>
    <row r="428" spans="1:4" s="22" customFormat="1" ht="12">
      <c r="A428" s="48"/>
      <c r="B428" s="48"/>
      <c r="C428" s="84"/>
      <c r="D428" s="371"/>
    </row>
    <row r="429" spans="1:4" s="22" customFormat="1" ht="12">
      <c r="A429" s="48"/>
      <c r="B429" s="48"/>
      <c r="C429" s="84"/>
      <c r="D429" s="371"/>
    </row>
    <row r="430" spans="1:4" s="22" customFormat="1" ht="12">
      <c r="A430" s="48"/>
      <c r="B430" s="48"/>
      <c r="C430" s="84"/>
      <c r="D430" s="371"/>
    </row>
    <row r="431" spans="1:4" s="22" customFormat="1" ht="12">
      <c r="A431" s="48"/>
      <c r="B431" s="48"/>
      <c r="C431" s="84"/>
      <c r="D431" s="371"/>
    </row>
    <row r="432" spans="1:4" s="22" customFormat="1" ht="12">
      <c r="A432" s="48"/>
      <c r="B432" s="48"/>
      <c r="C432" s="84"/>
      <c r="D432" s="371"/>
    </row>
    <row r="433" spans="1:4" s="22" customFormat="1" ht="12">
      <c r="A433" s="48"/>
      <c r="B433" s="48"/>
      <c r="C433" s="84"/>
      <c r="D433" s="371"/>
    </row>
    <row r="434" spans="1:4" s="22" customFormat="1" ht="12">
      <c r="A434" s="48"/>
      <c r="B434" s="48"/>
      <c r="C434" s="84"/>
      <c r="D434" s="371"/>
    </row>
    <row r="435" spans="1:4" s="22" customFormat="1" ht="12">
      <c r="A435" s="48"/>
      <c r="B435" s="48"/>
      <c r="C435" s="84"/>
      <c r="D435" s="371"/>
    </row>
    <row r="436" spans="1:4" s="22" customFormat="1" ht="12">
      <c r="A436" s="48"/>
      <c r="B436" s="48"/>
      <c r="C436" s="84"/>
      <c r="D436" s="371"/>
    </row>
    <row r="437" spans="1:4" s="22" customFormat="1" ht="12">
      <c r="A437" s="48"/>
      <c r="B437" s="48"/>
      <c r="C437" s="84"/>
      <c r="D437" s="371"/>
    </row>
    <row r="438" spans="1:4" s="18" customFormat="1" ht="12">
      <c r="A438" s="48"/>
      <c r="B438" s="48"/>
      <c r="C438" s="84"/>
      <c r="D438" s="371"/>
    </row>
    <row r="439" spans="1:4" s="18" customFormat="1" ht="12">
      <c r="A439" s="48"/>
      <c r="B439" s="48"/>
      <c r="C439" s="84"/>
      <c r="D439" s="371"/>
    </row>
    <row r="440" spans="1:4" s="18" customFormat="1" ht="18" customHeight="1">
      <c r="A440" s="48"/>
      <c r="B440" s="48"/>
      <c r="C440" s="84"/>
      <c r="D440" s="371"/>
    </row>
    <row r="441" spans="1:4" s="18" customFormat="1" ht="20.25" customHeight="1">
      <c r="A441" s="48"/>
      <c r="B441" s="48"/>
      <c r="C441" s="84"/>
      <c r="D441" s="371"/>
    </row>
    <row r="442" spans="1:4" s="18" customFormat="1" ht="12">
      <c r="A442" s="48"/>
      <c r="B442" s="48"/>
      <c r="C442" s="84"/>
      <c r="D442" s="371"/>
    </row>
    <row r="443" spans="1:4" s="18" customFormat="1" ht="12">
      <c r="A443" s="48"/>
      <c r="B443" s="48"/>
      <c r="C443" s="84"/>
      <c r="D443" s="371"/>
    </row>
    <row r="444" spans="1:4" s="18" customFormat="1" ht="12">
      <c r="A444" s="48"/>
      <c r="B444" s="48"/>
      <c r="C444" s="84"/>
      <c r="D444" s="371"/>
    </row>
    <row r="445" spans="1:4" s="18" customFormat="1" ht="12">
      <c r="A445" s="48"/>
      <c r="B445" s="48"/>
      <c r="C445" s="84"/>
      <c r="D445" s="371"/>
    </row>
    <row r="446" spans="1:4" s="18" customFormat="1" ht="12">
      <c r="A446" s="48"/>
      <c r="B446" s="48"/>
      <c r="C446" s="84"/>
      <c r="D446" s="371"/>
    </row>
    <row r="447" spans="1:4" s="18" customFormat="1" ht="12">
      <c r="A447" s="48"/>
      <c r="B447" s="48"/>
      <c r="C447" s="84"/>
      <c r="D447" s="371"/>
    </row>
    <row r="448" spans="1:4" s="18" customFormat="1" ht="12">
      <c r="A448" s="48"/>
      <c r="B448" s="48"/>
      <c r="C448" s="84"/>
      <c r="D448" s="371"/>
    </row>
    <row r="449" spans="1:4" s="18" customFormat="1" ht="12">
      <c r="A449" s="48"/>
      <c r="B449" s="48"/>
      <c r="C449" s="84"/>
      <c r="D449" s="371"/>
    </row>
    <row r="450" spans="1:4" s="18" customFormat="1" ht="12">
      <c r="A450" s="48"/>
      <c r="B450" s="48"/>
      <c r="C450" s="84"/>
      <c r="D450" s="371"/>
    </row>
    <row r="451" spans="1:4" s="18" customFormat="1" ht="12">
      <c r="A451" s="48"/>
      <c r="B451" s="48"/>
      <c r="C451" s="84"/>
      <c r="D451" s="371"/>
    </row>
    <row r="452" spans="1:4" s="18" customFormat="1" ht="12">
      <c r="A452" s="48"/>
      <c r="B452" s="48"/>
      <c r="C452" s="84"/>
      <c r="D452" s="371"/>
    </row>
    <row r="453" spans="1:4" s="18" customFormat="1" ht="12">
      <c r="A453" s="48"/>
      <c r="B453" s="48"/>
      <c r="C453" s="84"/>
      <c r="D453" s="371"/>
    </row>
    <row r="454" spans="1:4" s="18" customFormat="1" ht="12">
      <c r="A454" s="48"/>
      <c r="B454" s="48"/>
      <c r="C454" s="84"/>
      <c r="D454" s="371"/>
    </row>
    <row r="455" spans="1:4" s="18" customFormat="1" ht="12">
      <c r="A455" s="48"/>
      <c r="B455" s="48"/>
      <c r="C455" s="84"/>
      <c r="D455" s="371"/>
    </row>
    <row r="456" spans="1:4" s="18" customFormat="1" ht="12">
      <c r="A456" s="48"/>
      <c r="B456" s="48"/>
      <c r="C456" s="84"/>
      <c r="D456" s="371"/>
    </row>
    <row r="457" spans="1:4" s="18" customFormat="1" ht="12">
      <c r="A457" s="48"/>
      <c r="B457" s="48"/>
      <c r="C457" s="84"/>
      <c r="D457" s="371"/>
    </row>
    <row r="458" spans="1:4" s="18" customFormat="1" ht="12">
      <c r="A458" s="48"/>
      <c r="B458" s="48"/>
      <c r="C458" s="84"/>
      <c r="D458" s="371"/>
    </row>
    <row r="459" spans="1:4" s="18" customFormat="1" ht="12">
      <c r="A459" s="48"/>
      <c r="B459" s="48"/>
      <c r="C459" s="84"/>
      <c r="D459" s="371"/>
    </row>
    <row r="460" spans="1:4" s="18" customFormat="1" ht="12">
      <c r="A460" s="48"/>
      <c r="B460" s="48"/>
      <c r="C460" s="84"/>
      <c r="D460" s="371"/>
    </row>
    <row r="461" spans="1:4" s="18" customFormat="1" ht="12">
      <c r="A461" s="48"/>
      <c r="B461" s="48"/>
      <c r="C461" s="84"/>
      <c r="D461" s="371"/>
    </row>
    <row r="462" spans="1:4" s="18" customFormat="1" ht="12">
      <c r="A462" s="48"/>
      <c r="B462" s="48"/>
      <c r="C462" s="84"/>
      <c r="D462" s="371"/>
    </row>
    <row r="463" spans="1:4" s="18" customFormat="1" ht="12">
      <c r="A463" s="48"/>
      <c r="B463" s="48"/>
      <c r="C463" s="84"/>
      <c r="D463" s="371"/>
    </row>
    <row r="464" spans="1:4" s="18" customFormat="1" ht="12">
      <c r="A464" s="48"/>
      <c r="B464" s="48"/>
      <c r="C464" s="84"/>
      <c r="D464" s="371"/>
    </row>
    <row r="465" spans="1:4" s="18" customFormat="1" ht="12">
      <c r="A465" s="48"/>
      <c r="B465" s="48"/>
      <c r="C465" s="84"/>
      <c r="D465" s="371"/>
    </row>
    <row r="466" spans="1:4" s="18" customFormat="1" ht="12">
      <c r="A466" s="48"/>
      <c r="B466" s="48"/>
      <c r="C466" s="84"/>
      <c r="D466" s="371"/>
    </row>
    <row r="467" spans="1:4" s="18" customFormat="1" ht="12">
      <c r="A467" s="48"/>
      <c r="B467" s="48"/>
      <c r="C467" s="84"/>
      <c r="D467" s="371"/>
    </row>
    <row r="468" spans="1:4" s="18" customFormat="1" ht="12">
      <c r="A468" s="48"/>
      <c r="B468" s="48"/>
      <c r="C468" s="84"/>
      <c r="D468" s="371"/>
    </row>
    <row r="469" spans="1:4" s="18" customFormat="1" ht="12">
      <c r="A469" s="48"/>
      <c r="B469" s="48"/>
      <c r="C469" s="84"/>
      <c r="D469" s="371"/>
    </row>
    <row r="470" spans="1:4" s="18" customFormat="1" ht="12">
      <c r="A470" s="48"/>
      <c r="B470" s="48"/>
      <c r="C470" s="84"/>
      <c r="D470" s="371"/>
    </row>
    <row r="471" spans="1:4" s="18" customFormat="1" ht="12">
      <c r="A471" s="48"/>
      <c r="B471" s="48"/>
      <c r="C471" s="84"/>
      <c r="D471" s="371"/>
    </row>
    <row r="472" spans="1:4" s="18" customFormat="1" ht="12">
      <c r="A472" s="48"/>
      <c r="B472" s="48"/>
      <c r="C472" s="84"/>
      <c r="D472" s="371"/>
    </row>
    <row r="473" spans="1:4" s="18" customFormat="1" ht="12">
      <c r="A473" s="48"/>
      <c r="B473" s="48"/>
      <c r="C473" s="84"/>
      <c r="D473" s="371"/>
    </row>
    <row r="474" spans="1:4" s="18" customFormat="1" ht="12">
      <c r="A474" s="48"/>
      <c r="B474" s="48"/>
      <c r="C474" s="84"/>
      <c r="D474" s="371"/>
    </row>
    <row r="475" spans="1:4" s="18" customFormat="1" ht="12">
      <c r="A475" s="48"/>
      <c r="B475" s="48"/>
      <c r="C475" s="84"/>
      <c r="D475" s="371"/>
    </row>
    <row r="476" spans="1:4" s="18" customFormat="1" ht="12">
      <c r="A476" s="48"/>
      <c r="B476" s="48"/>
      <c r="C476" s="84"/>
      <c r="D476" s="371"/>
    </row>
    <row r="477" spans="1:4" s="18" customFormat="1" ht="12">
      <c r="A477" s="48"/>
      <c r="B477" s="48"/>
      <c r="C477" s="84"/>
      <c r="D477" s="371"/>
    </row>
    <row r="478" spans="1:4" s="18" customFormat="1" ht="12">
      <c r="A478" s="48"/>
      <c r="B478" s="48"/>
      <c r="C478" s="84"/>
      <c r="D478" s="371"/>
    </row>
    <row r="479" spans="1:4" s="18" customFormat="1" ht="12">
      <c r="A479" s="48"/>
      <c r="B479" s="48"/>
      <c r="C479" s="84"/>
      <c r="D479" s="371"/>
    </row>
    <row r="480" spans="1:4" s="18" customFormat="1" ht="12">
      <c r="A480" s="48"/>
      <c r="B480" s="48"/>
      <c r="C480" s="84"/>
      <c r="D480" s="371"/>
    </row>
    <row r="481" spans="1:4" s="18" customFormat="1" ht="12">
      <c r="A481" s="48"/>
      <c r="B481" s="48"/>
      <c r="C481" s="84"/>
      <c r="D481" s="371"/>
    </row>
    <row r="482" spans="1:4" s="18" customFormat="1" ht="12">
      <c r="A482" s="48"/>
      <c r="B482" s="48"/>
      <c r="C482" s="84"/>
      <c r="D482" s="371"/>
    </row>
    <row r="483" spans="1:4" s="18" customFormat="1" ht="12">
      <c r="A483" s="48"/>
      <c r="B483" s="48"/>
      <c r="C483" s="84"/>
      <c r="D483" s="371"/>
    </row>
    <row r="484" spans="1:4" s="18" customFormat="1" ht="12">
      <c r="A484" s="48"/>
      <c r="B484" s="48"/>
      <c r="C484" s="84"/>
      <c r="D484" s="371"/>
    </row>
    <row r="485" spans="1:4" s="18" customFormat="1" ht="12">
      <c r="A485" s="48"/>
      <c r="B485" s="48"/>
      <c r="C485" s="84"/>
      <c r="D485" s="371"/>
    </row>
    <row r="486" spans="1:4" s="18" customFormat="1" ht="12">
      <c r="A486" s="48"/>
      <c r="B486" s="48"/>
      <c r="C486" s="84"/>
      <c r="D486" s="371"/>
    </row>
    <row r="487" spans="1:4" s="18" customFormat="1" ht="12">
      <c r="A487" s="48"/>
      <c r="B487" s="48"/>
      <c r="C487" s="84"/>
      <c r="D487" s="371"/>
    </row>
    <row r="488" spans="1:4" s="18" customFormat="1" ht="12">
      <c r="A488" s="48"/>
      <c r="B488" s="48"/>
      <c r="C488" s="84"/>
      <c r="D488" s="371"/>
    </row>
    <row r="489" spans="1:4" s="18" customFormat="1" ht="12">
      <c r="A489" s="48"/>
      <c r="B489" s="48"/>
      <c r="C489" s="84"/>
      <c r="D489" s="371"/>
    </row>
    <row r="490" spans="1:4" s="18" customFormat="1" ht="12">
      <c r="A490" s="48"/>
      <c r="B490" s="48"/>
      <c r="C490" s="84"/>
      <c r="D490" s="371"/>
    </row>
    <row r="491" spans="1:4" s="18" customFormat="1" ht="12">
      <c r="A491" s="48"/>
      <c r="B491" s="48"/>
      <c r="C491" s="84"/>
      <c r="D491" s="371"/>
    </row>
    <row r="492" spans="1:4" s="18" customFormat="1" ht="12">
      <c r="A492" s="48"/>
      <c r="B492" s="48"/>
      <c r="C492" s="84"/>
      <c r="D492" s="371"/>
    </row>
    <row r="493" spans="1:4" s="18" customFormat="1" ht="12">
      <c r="A493" s="48"/>
      <c r="B493" s="48"/>
      <c r="C493" s="84"/>
      <c r="D493" s="371"/>
    </row>
    <row r="494" spans="1:4" s="18" customFormat="1" ht="12">
      <c r="A494" s="48"/>
      <c r="B494" s="48"/>
      <c r="C494" s="84"/>
      <c r="D494" s="371"/>
    </row>
    <row r="495" spans="1:4" s="18" customFormat="1" ht="12">
      <c r="A495" s="48"/>
      <c r="B495" s="48"/>
      <c r="C495" s="84"/>
      <c r="D495" s="371"/>
    </row>
    <row r="496" spans="1:4" s="18" customFormat="1" ht="12">
      <c r="A496" s="48"/>
      <c r="B496" s="48"/>
      <c r="C496" s="84"/>
      <c r="D496" s="371"/>
    </row>
    <row r="497" spans="1:4" s="18" customFormat="1" ht="12">
      <c r="A497" s="48"/>
      <c r="B497" s="48"/>
      <c r="C497" s="84"/>
      <c r="D497" s="371"/>
    </row>
    <row r="498" spans="1:4" s="18" customFormat="1" ht="12">
      <c r="A498" s="48"/>
      <c r="B498" s="48"/>
      <c r="C498" s="84"/>
      <c r="D498" s="371"/>
    </row>
    <row r="499" spans="1:4" s="18" customFormat="1" ht="12">
      <c r="A499" s="48"/>
      <c r="B499" s="48"/>
      <c r="C499" s="84"/>
      <c r="D499" s="371"/>
    </row>
    <row r="500" spans="1:4" s="18" customFormat="1" ht="12">
      <c r="A500" s="48"/>
      <c r="B500" s="48"/>
      <c r="C500" s="84"/>
      <c r="D500" s="371"/>
    </row>
    <row r="501" spans="1:4" s="18" customFormat="1" ht="12">
      <c r="A501" s="48"/>
      <c r="B501" s="48"/>
      <c r="C501" s="84"/>
      <c r="D501" s="371"/>
    </row>
    <row r="502" spans="1:4" s="18" customFormat="1" ht="12">
      <c r="A502" s="48"/>
      <c r="B502" s="48"/>
      <c r="C502" s="84"/>
      <c r="D502" s="371"/>
    </row>
    <row r="503" spans="1:4" s="18" customFormat="1" ht="12">
      <c r="A503" s="48"/>
      <c r="B503" s="48"/>
      <c r="C503" s="84"/>
      <c r="D503" s="371"/>
    </row>
    <row r="504" spans="1:4" s="18" customFormat="1" ht="12">
      <c r="A504" s="48"/>
      <c r="B504" s="48"/>
      <c r="C504" s="84"/>
      <c r="D504" s="371"/>
    </row>
    <row r="505" spans="1:4" s="18" customFormat="1" ht="12">
      <c r="A505" s="48"/>
      <c r="B505" s="48"/>
      <c r="C505" s="84"/>
      <c r="D505" s="371"/>
    </row>
    <row r="506" spans="1:4" s="18" customFormat="1" ht="12">
      <c r="A506" s="48"/>
      <c r="B506" s="48"/>
      <c r="C506" s="84"/>
      <c r="D506" s="371"/>
    </row>
    <row r="507" spans="1:4" s="18" customFormat="1" ht="12">
      <c r="A507" s="48"/>
      <c r="B507" s="48"/>
      <c r="C507" s="84"/>
      <c r="D507" s="371"/>
    </row>
    <row r="508" spans="1:4" s="18" customFormat="1" ht="12">
      <c r="A508" s="48"/>
      <c r="B508" s="48"/>
      <c r="C508" s="84"/>
      <c r="D508" s="371"/>
    </row>
    <row r="509" spans="1:4" s="18" customFormat="1" ht="12">
      <c r="A509" s="48"/>
      <c r="B509" s="48"/>
      <c r="C509" s="84"/>
      <c r="D509" s="371"/>
    </row>
    <row r="510" spans="1:4" s="18" customFormat="1" ht="12">
      <c r="A510" s="48"/>
      <c r="B510" s="48"/>
      <c r="C510" s="84"/>
      <c r="D510" s="371"/>
    </row>
    <row r="511" spans="1:4" s="18" customFormat="1" ht="12">
      <c r="A511" s="48"/>
      <c r="B511" s="48"/>
      <c r="C511" s="84"/>
      <c r="D511" s="371"/>
    </row>
    <row r="512" spans="1:4" s="18" customFormat="1" ht="12">
      <c r="A512" s="48"/>
      <c r="B512" s="48"/>
      <c r="C512" s="84"/>
      <c r="D512" s="371"/>
    </row>
    <row r="513" spans="1:4" s="18" customFormat="1" ht="12">
      <c r="A513" s="48"/>
      <c r="B513" s="48"/>
      <c r="C513" s="84"/>
      <c r="D513" s="371"/>
    </row>
    <row r="514" spans="1:4" s="18" customFormat="1" ht="12">
      <c r="A514" s="48"/>
      <c r="B514" s="48"/>
      <c r="C514" s="84"/>
      <c r="D514" s="371"/>
    </row>
    <row r="515" spans="1:4" s="18" customFormat="1" ht="12">
      <c r="A515" s="48"/>
      <c r="B515" s="48"/>
      <c r="C515" s="84"/>
      <c r="D515" s="371"/>
    </row>
    <row r="516" spans="1:4" s="18" customFormat="1" ht="12">
      <c r="A516" s="48"/>
      <c r="B516" s="48"/>
      <c r="C516" s="84"/>
      <c r="D516" s="371"/>
    </row>
    <row r="517" spans="1:4" s="18" customFormat="1" ht="12">
      <c r="A517" s="48"/>
      <c r="B517" s="48"/>
      <c r="C517" s="84"/>
      <c r="D517" s="371"/>
    </row>
    <row r="518" spans="1:4" s="18" customFormat="1" ht="12">
      <c r="A518" s="48"/>
      <c r="B518" s="48"/>
      <c r="C518" s="84"/>
      <c r="D518" s="371"/>
    </row>
    <row r="519" spans="1:4" s="18" customFormat="1" ht="12">
      <c r="A519" s="48"/>
      <c r="B519" s="48"/>
      <c r="C519" s="84"/>
      <c r="D519" s="371"/>
    </row>
    <row r="520" spans="1:4" s="18" customFormat="1" ht="12">
      <c r="A520" s="48"/>
      <c r="B520" s="48"/>
      <c r="C520" s="84"/>
      <c r="D520" s="371"/>
    </row>
    <row r="521" spans="1:4" s="18" customFormat="1" ht="12">
      <c r="A521" s="48"/>
      <c r="B521" s="48"/>
      <c r="C521" s="84"/>
      <c r="D521" s="371"/>
    </row>
    <row r="522" spans="1:4" s="18" customFormat="1" ht="12">
      <c r="A522" s="48"/>
      <c r="B522" s="48"/>
      <c r="C522" s="84"/>
      <c r="D522" s="371"/>
    </row>
    <row r="523" spans="1:4" s="18" customFormat="1" ht="12">
      <c r="A523" s="48"/>
      <c r="B523" s="48"/>
      <c r="C523" s="84"/>
      <c r="D523" s="371"/>
    </row>
    <row r="524" spans="1:4" s="18" customFormat="1" ht="12">
      <c r="A524" s="48"/>
      <c r="B524" s="48"/>
      <c r="C524" s="84"/>
      <c r="D524" s="371"/>
    </row>
    <row r="525" spans="1:4" s="18" customFormat="1" ht="12">
      <c r="A525" s="48"/>
      <c r="B525" s="48"/>
      <c r="C525" s="84"/>
      <c r="D525" s="371"/>
    </row>
    <row r="526" spans="1:4" s="18" customFormat="1" ht="12">
      <c r="A526" s="48"/>
      <c r="B526" s="48"/>
      <c r="C526" s="84"/>
      <c r="D526" s="371"/>
    </row>
    <row r="527" spans="1:4" s="18" customFormat="1" ht="12">
      <c r="A527" s="48"/>
      <c r="B527" s="48"/>
      <c r="C527" s="84"/>
      <c r="D527" s="371"/>
    </row>
    <row r="528" spans="1:4" s="18" customFormat="1" ht="12">
      <c r="A528" s="48"/>
      <c r="B528" s="48"/>
      <c r="C528" s="84"/>
      <c r="D528" s="371"/>
    </row>
    <row r="529" spans="1:4" s="18" customFormat="1" ht="12">
      <c r="A529" s="48"/>
      <c r="B529" s="48"/>
      <c r="C529" s="84"/>
      <c r="D529" s="371"/>
    </row>
    <row r="530" spans="1:4" s="18" customFormat="1" ht="12">
      <c r="A530" s="48"/>
      <c r="B530" s="48"/>
      <c r="C530" s="84"/>
      <c r="D530" s="371"/>
    </row>
    <row r="531" spans="1:4" s="18" customFormat="1" ht="12">
      <c r="A531" s="48"/>
      <c r="B531" s="48"/>
      <c r="C531" s="84"/>
      <c r="D531" s="371"/>
    </row>
    <row r="532" spans="1:4" s="18" customFormat="1" ht="12">
      <c r="A532" s="48"/>
      <c r="B532" s="48"/>
      <c r="C532" s="84"/>
      <c r="D532" s="371"/>
    </row>
    <row r="533" spans="1:4" s="18" customFormat="1" ht="12">
      <c r="A533" s="48"/>
      <c r="B533" s="48"/>
      <c r="C533" s="84"/>
      <c r="D533" s="371"/>
    </row>
    <row r="534" spans="1:4" s="18" customFormat="1" ht="12">
      <c r="A534" s="48"/>
      <c r="B534" s="48"/>
      <c r="C534" s="84"/>
      <c r="D534" s="371"/>
    </row>
    <row r="535" spans="1:4" s="18" customFormat="1" ht="12">
      <c r="A535" s="48"/>
      <c r="B535" s="48"/>
      <c r="C535" s="84"/>
      <c r="D535" s="371"/>
    </row>
    <row r="536" spans="1:4" s="18" customFormat="1" ht="12">
      <c r="A536" s="48"/>
      <c r="B536" s="48"/>
      <c r="C536" s="84"/>
      <c r="D536" s="371"/>
    </row>
    <row r="537" spans="1:4" s="18" customFormat="1" ht="12">
      <c r="A537" s="48"/>
      <c r="B537" s="48"/>
      <c r="C537" s="84"/>
      <c r="D537" s="371"/>
    </row>
    <row r="538" spans="1:4" s="18" customFormat="1" ht="12">
      <c r="A538" s="48"/>
      <c r="B538" s="48"/>
      <c r="C538" s="84"/>
      <c r="D538" s="371"/>
    </row>
    <row r="539" spans="1:4" s="18" customFormat="1" ht="12">
      <c r="A539" s="48"/>
      <c r="B539" s="48"/>
      <c r="C539" s="84"/>
      <c r="D539" s="371"/>
    </row>
    <row r="540" spans="1:4" s="18" customFormat="1" ht="12">
      <c r="A540" s="48"/>
      <c r="B540" s="48"/>
      <c r="C540" s="84"/>
      <c r="D540" s="371"/>
    </row>
    <row r="541" spans="1:4" s="18" customFormat="1" ht="12">
      <c r="A541" s="48"/>
      <c r="B541" s="48"/>
      <c r="C541" s="84"/>
      <c r="D541" s="371"/>
    </row>
    <row r="542" spans="1:4" s="18" customFormat="1" ht="12">
      <c r="A542" s="48"/>
      <c r="B542" s="48"/>
      <c r="C542" s="84"/>
      <c r="D542" s="371"/>
    </row>
    <row r="543" spans="1:4" s="18" customFormat="1" ht="12">
      <c r="A543" s="48"/>
      <c r="B543" s="48"/>
      <c r="C543" s="84"/>
      <c r="D543" s="371"/>
    </row>
    <row r="544" spans="1:4" s="18" customFormat="1" ht="12">
      <c r="A544" s="48"/>
      <c r="B544" s="48"/>
      <c r="C544" s="84"/>
      <c r="D544" s="371"/>
    </row>
    <row r="545" spans="1:4" s="18" customFormat="1" ht="12">
      <c r="A545" s="48"/>
      <c r="B545" s="48"/>
      <c r="C545" s="84"/>
      <c r="D545" s="371"/>
    </row>
    <row r="546" spans="1:4" s="18" customFormat="1" ht="12">
      <c r="A546" s="48"/>
      <c r="B546" s="48"/>
      <c r="C546" s="84"/>
      <c r="D546" s="371"/>
    </row>
    <row r="547" spans="1:4" s="18" customFormat="1" ht="12">
      <c r="A547" s="48"/>
      <c r="B547" s="48"/>
      <c r="C547" s="84"/>
      <c r="D547" s="371"/>
    </row>
    <row r="548" spans="1:4" s="18" customFormat="1" ht="12">
      <c r="A548" s="48"/>
      <c r="B548" s="48"/>
      <c r="C548" s="84"/>
      <c r="D548" s="371"/>
    </row>
    <row r="549" spans="1:4" s="18" customFormat="1" ht="12">
      <c r="A549" s="48"/>
      <c r="B549" s="48"/>
      <c r="C549" s="84"/>
      <c r="D549" s="371"/>
    </row>
    <row r="550" spans="1:4" s="18" customFormat="1" ht="12">
      <c r="A550" s="48"/>
      <c r="B550" s="48"/>
      <c r="C550" s="84"/>
      <c r="D550" s="371"/>
    </row>
    <row r="551" spans="1:4" s="18" customFormat="1" ht="12">
      <c r="A551" s="48"/>
      <c r="B551" s="48"/>
      <c r="C551" s="84"/>
      <c r="D551" s="371"/>
    </row>
    <row r="552" spans="1:4" s="18" customFormat="1" ht="12">
      <c r="A552" s="48"/>
      <c r="B552" s="48"/>
      <c r="C552" s="84"/>
      <c r="D552" s="371"/>
    </row>
    <row r="553" spans="1:4" s="18" customFormat="1" ht="12">
      <c r="A553" s="48"/>
      <c r="B553" s="48"/>
      <c r="C553" s="84"/>
      <c r="D553" s="371"/>
    </row>
    <row r="554" spans="1:4" s="18" customFormat="1" ht="12">
      <c r="A554" s="48"/>
      <c r="B554" s="48"/>
      <c r="C554" s="84"/>
      <c r="D554" s="371"/>
    </row>
    <row r="555" spans="1:4" s="18" customFormat="1" ht="12">
      <c r="A555" s="48"/>
      <c r="B555" s="48"/>
      <c r="C555" s="84"/>
      <c r="D555" s="371"/>
    </row>
    <row r="556" spans="1:4" s="18" customFormat="1" ht="12">
      <c r="A556" s="48"/>
      <c r="B556" s="48"/>
      <c r="C556" s="84"/>
      <c r="D556" s="371"/>
    </row>
    <row r="557" spans="1:4" s="18" customFormat="1" ht="12">
      <c r="A557" s="48"/>
      <c r="B557" s="48"/>
      <c r="C557" s="84"/>
      <c r="D557" s="371"/>
    </row>
    <row r="558" spans="1:4" s="18" customFormat="1" ht="12">
      <c r="A558" s="48"/>
      <c r="B558" s="48"/>
      <c r="C558" s="84"/>
      <c r="D558" s="371"/>
    </row>
    <row r="559" spans="1:4" s="18" customFormat="1" ht="12">
      <c r="A559" s="48"/>
      <c r="B559" s="48"/>
      <c r="C559" s="84"/>
      <c r="D559" s="371"/>
    </row>
    <row r="560" spans="1:4" s="18" customFormat="1" ht="12">
      <c r="A560" s="48"/>
      <c r="B560" s="48"/>
      <c r="C560" s="84"/>
      <c r="D560" s="371"/>
    </row>
    <row r="561" spans="1:4" s="18" customFormat="1" ht="12">
      <c r="A561" s="48"/>
      <c r="B561" s="48"/>
      <c r="C561" s="84"/>
      <c r="D561" s="371"/>
    </row>
    <row r="562" spans="1:4" s="18" customFormat="1" ht="12">
      <c r="A562" s="48"/>
      <c r="B562" s="48"/>
      <c r="C562" s="84"/>
      <c r="D562" s="371"/>
    </row>
    <row r="563" spans="1:4" s="18" customFormat="1" ht="12">
      <c r="A563" s="48"/>
      <c r="B563" s="48"/>
      <c r="C563" s="84"/>
      <c r="D563" s="371"/>
    </row>
    <row r="564" spans="1:4" s="18" customFormat="1" ht="12">
      <c r="A564" s="48"/>
      <c r="B564" s="48"/>
      <c r="C564" s="84"/>
      <c r="D564" s="371"/>
    </row>
    <row r="565" spans="1:4" s="18" customFormat="1" ht="12">
      <c r="A565" s="48"/>
      <c r="B565" s="48"/>
      <c r="C565" s="84"/>
      <c r="D565" s="371"/>
    </row>
    <row r="566" spans="1:4" s="18" customFormat="1" ht="12">
      <c r="A566" s="48"/>
      <c r="B566" s="48"/>
      <c r="C566" s="84"/>
      <c r="D566" s="371"/>
    </row>
    <row r="567" spans="1:4" s="18" customFormat="1" ht="12">
      <c r="A567" s="48"/>
      <c r="B567" s="48"/>
      <c r="C567" s="84"/>
      <c r="D567" s="371"/>
    </row>
    <row r="568" spans="1:4" s="18" customFormat="1" ht="12">
      <c r="A568" s="48"/>
      <c r="B568" s="48"/>
      <c r="C568" s="84"/>
      <c r="D568" s="371"/>
    </row>
    <row r="569" spans="1:4" s="18" customFormat="1" ht="12">
      <c r="A569" s="48"/>
      <c r="B569" s="48"/>
      <c r="C569" s="84"/>
      <c r="D569" s="371"/>
    </row>
    <row r="570" spans="1:4" s="18" customFormat="1" ht="12">
      <c r="A570" s="48"/>
      <c r="B570" s="48"/>
      <c r="C570" s="84"/>
      <c r="D570" s="371"/>
    </row>
    <row r="571" spans="1:4" s="18" customFormat="1" ht="12">
      <c r="A571" s="48"/>
      <c r="B571" s="48"/>
      <c r="C571" s="84"/>
      <c r="D571" s="371"/>
    </row>
    <row r="572" spans="1:4" s="18" customFormat="1" ht="12">
      <c r="A572" s="48"/>
      <c r="B572" s="48"/>
      <c r="C572" s="84"/>
      <c r="D572" s="371"/>
    </row>
    <row r="573" spans="1:4" ht="12.75">
      <c r="A573" s="48"/>
      <c r="C573" s="84"/>
      <c r="D573" s="371"/>
    </row>
    <row r="574" spans="1:4" ht="12.75">
      <c r="A574" s="48"/>
      <c r="C574" s="84"/>
      <c r="D574" s="371"/>
    </row>
    <row r="575" spans="1:4" ht="12.75">
      <c r="A575" s="48"/>
      <c r="C575" s="84"/>
      <c r="D575" s="371"/>
    </row>
    <row r="576" spans="1:4" ht="12.75">
      <c r="A576" s="48"/>
      <c r="C576" s="84"/>
      <c r="D576" s="371"/>
    </row>
    <row r="577" spans="1:4" ht="12.75">
      <c r="A577" s="48"/>
      <c r="C577" s="84"/>
      <c r="D577" s="371"/>
    </row>
    <row r="578" spans="1:4" ht="12.75">
      <c r="A578" s="48"/>
      <c r="C578" s="84"/>
      <c r="D578" s="371"/>
    </row>
    <row r="579" spans="1:4" ht="12.75">
      <c r="A579" s="48"/>
      <c r="C579" s="84"/>
      <c r="D579" s="371"/>
    </row>
    <row r="580" spans="1:4" ht="12.75">
      <c r="A580" s="48"/>
      <c r="C580" s="84"/>
      <c r="D580" s="371"/>
    </row>
    <row r="581" spans="1:4" ht="12.75">
      <c r="A581" s="48"/>
      <c r="C581" s="84"/>
      <c r="D581" s="371"/>
    </row>
    <row r="582" spans="1:4" ht="12.75">
      <c r="A582" s="48"/>
      <c r="C582" s="84"/>
      <c r="D582" s="371"/>
    </row>
    <row r="583" spans="1:4" ht="12.75">
      <c r="A583" s="48"/>
      <c r="C583" s="84"/>
      <c r="D583" s="371"/>
    </row>
    <row r="584" spans="1:4" ht="12.75">
      <c r="A584" s="48"/>
      <c r="C584" s="84"/>
      <c r="D584" s="371"/>
    </row>
    <row r="585" spans="1:4" ht="12.75">
      <c r="A585" s="48"/>
      <c r="C585" s="84"/>
      <c r="D585" s="371"/>
    </row>
    <row r="586" spans="1:4" ht="12.75">
      <c r="A586" s="48"/>
      <c r="C586" s="84"/>
      <c r="D586" s="371"/>
    </row>
    <row r="587" spans="1:4" ht="12.75">
      <c r="A587" s="48"/>
      <c r="C587" s="84"/>
      <c r="D587" s="371"/>
    </row>
    <row r="588" spans="1:4" ht="12.75">
      <c r="A588" s="48"/>
      <c r="C588" s="84"/>
      <c r="D588" s="371"/>
    </row>
    <row r="589" spans="1:4" ht="12.75">
      <c r="A589" s="48"/>
      <c r="C589" s="84"/>
      <c r="D589" s="371"/>
    </row>
    <row r="590" spans="1:4" ht="12.75">
      <c r="A590" s="48"/>
      <c r="C590" s="84"/>
      <c r="D590" s="371"/>
    </row>
    <row r="591" spans="1:4" ht="12.75">
      <c r="A591" s="48"/>
      <c r="C591" s="84"/>
      <c r="D591" s="371"/>
    </row>
    <row r="592" spans="1:4" ht="12.75">
      <c r="A592" s="48"/>
      <c r="C592" s="84"/>
      <c r="D592" s="371"/>
    </row>
    <row r="593" spans="1:4" ht="12.75">
      <c r="A593" s="48"/>
      <c r="C593" s="84"/>
      <c r="D593" s="371"/>
    </row>
    <row r="594" spans="1:4" ht="12.75">
      <c r="A594" s="48"/>
      <c r="C594" s="84"/>
      <c r="D594" s="371"/>
    </row>
    <row r="595" spans="1:4" ht="12.75">
      <c r="A595" s="48"/>
      <c r="C595" s="84"/>
      <c r="D595" s="371"/>
    </row>
    <row r="596" spans="1:4" ht="12.75">
      <c r="A596" s="48"/>
      <c r="C596" s="84"/>
      <c r="D596" s="371"/>
    </row>
    <row r="597" spans="1:4" ht="12.75">
      <c r="A597" s="48"/>
      <c r="C597" s="84"/>
      <c r="D597" s="371"/>
    </row>
    <row r="598" spans="1:4" ht="12.75">
      <c r="A598" s="48"/>
      <c r="C598" s="84"/>
      <c r="D598" s="371"/>
    </row>
    <row r="599" spans="1:4" ht="12.75">
      <c r="A599" s="48"/>
      <c r="C599" s="84"/>
      <c r="D599" s="371"/>
    </row>
    <row r="600" spans="1:4" ht="12.75">
      <c r="A600" s="48"/>
      <c r="C600" s="84"/>
      <c r="D600" s="371"/>
    </row>
    <row r="601" spans="1:4" ht="12.75">
      <c r="A601" s="48"/>
      <c r="C601" s="84"/>
      <c r="D601" s="371"/>
    </row>
    <row r="602" spans="1:4" ht="12.75">
      <c r="A602" s="48"/>
      <c r="C602" s="84"/>
      <c r="D602" s="371"/>
    </row>
    <row r="603" spans="1:4" ht="12.75">
      <c r="A603" s="48"/>
      <c r="C603" s="84"/>
      <c r="D603" s="371"/>
    </row>
    <row r="604" spans="1:4" ht="12.75">
      <c r="A604" s="48"/>
      <c r="C604" s="84"/>
      <c r="D604" s="371"/>
    </row>
    <row r="605" spans="1:4" ht="12.75">
      <c r="A605" s="48"/>
      <c r="C605" s="84"/>
      <c r="D605" s="371"/>
    </row>
    <row r="606" spans="1:4" ht="12.75">
      <c r="A606" s="48"/>
      <c r="C606" s="84"/>
      <c r="D606" s="371"/>
    </row>
    <row r="607" spans="1:4" ht="12.75">
      <c r="A607" s="48"/>
      <c r="C607" s="84"/>
      <c r="D607" s="371"/>
    </row>
    <row r="608" spans="1:4" ht="12.75">
      <c r="A608" s="48"/>
      <c r="C608" s="84"/>
      <c r="D608" s="371"/>
    </row>
    <row r="609" spans="1:4" ht="12.75">
      <c r="A609" s="48"/>
      <c r="C609" s="84"/>
      <c r="D609" s="371"/>
    </row>
    <row r="610" spans="1:4" ht="12.75">
      <c r="A610" s="48"/>
      <c r="C610" s="84"/>
      <c r="D610" s="371"/>
    </row>
    <row r="611" spans="1:4" ht="12.75">
      <c r="A611" s="48"/>
      <c r="C611" s="84"/>
      <c r="D611" s="371"/>
    </row>
    <row r="612" spans="1:4" ht="12.75">
      <c r="A612" s="48"/>
      <c r="C612" s="84"/>
      <c r="D612" s="371"/>
    </row>
    <row r="613" spans="1:4" ht="12.75">
      <c r="A613" s="48"/>
      <c r="C613" s="84"/>
      <c r="D613" s="371"/>
    </row>
    <row r="614" spans="1:4" ht="12.75">
      <c r="A614" s="48"/>
      <c r="C614" s="84"/>
      <c r="D614" s="371"/>
    </row>
    <row r="615" spans="1:4" ht="12.75">
      <c r="A615" s="48"/>
      <c r="C615" s="84"/>
      <c r="D615" s="371"/>
    </row>
    <row r="616" spans="1:4" ht="12.75">
      <c r="A616" s="48"/>
      <c r="C616" s="84"/>
      <c r="D616" s="371"/>
    </row>
    <row r="617" spans="1:4" ht="12.75">
      <c r="A617" s="48"/>
      <c r="C617" s="84"/>
      <c r="D617" s="371"/>
    </row>
    <row r="618" spans="1:4" ht="12.75">
      <c r="A618" s="48"/>
      <c r="C618" s="84"/>
      <c r="D618" s="371"/>
    </row>
    <row r="619" spans="1:4" ht="12.75">
      <c r="A619" s="48"/>
      <c r="C619" s="84"/>
      <c r="D619" s="371"/>
    </row>
    <row r="620" spans="1:4" ht="12.75">
      <c r="A620" s="48"/>
      <c r="C620" s="84"/>
      <c r="D620" s="371"/>
    </row>
    <row r="621" spans="1:4" ht="12.75">
      <c r="A621" s="48"/>
      <c r="C621" s="84"/>
      <c r="D621" s="371"/>
    </row>
    <row r="622" spans="1:4" ht="12.75">
      <c r="A622" s="48"/>
      <c r="C622" s="84"/>
      <c r="D622" s="371"/>
    </row>
    <row r="623" spans="1:4" ht="12.75">
      <c r="A623" s="48"/>
      <c r="C623" s="84"/>
      <c r="D623" s="371"/>
    </row>
    <row r="624" spans="1:4" ht="12.75">
      <c r="A624" s="48"/>
      <c r="C624" s="84"/>
      <c r="D624" s="371"/>
    </row>
    <row r="625" spans="1:4" ht="12.75">
      <c r="A625" s="48"/>
      <c r="C625" s="84"/>
      <c r="D625" s="371"/>
    </row>
    <row r="626" spans="1:4" ht="12.75">
      <c r="A626" s="48"/>
      <c r="C626" s="84"/>
      <c r="D626" s="371"/>
    </row>
    <row r="627" spans="1:4" ht="12.75">
      <c r="A627" s="48"/>
      <c r="C627" s="84"/>
      <c r="D627" s="371"/>
    </row>
    <row r="628" spans="1:4" ht="12.75">
      <c r="A628" s="48"/>
      <c r="C628" s="84"/>
      <c r="D628" s="371"/>
    </row>
    <row r="629" spans="1:4" ht="12.75">
      <c r="A629" s="48"/>
      <c r="C629" s="84"/>
      <c r="D629" s="371"/>
    </row>
    <row r="630" spans="1:4" ht="12.75">
      <c r="A630" s="48"/>
      <c r="C630" s="84"/>
      <c r="D630" s="371"/>
    </row>
    <row r="631" spans="1:4" ht="12.75">
      <c r="A631" s="48"/>
      <c r="C631" s="84"/>
      <c r="D631" s="371"/>
    </row>
    <row r="632" spans="1:4" ht="12.75">
      <c r="A632" s="48"/>
      <c r="C632" s="84"/>
      <c r="D632" s="371"/>
    </row>
    <row r="633" spans="1:4" ht="12.75">
      <c r="A633" s="48"/>
      <c r="C633" s="84"/>
      <c r="D633" s="371"/>
    </row>
    <row r="634" spans="1:4" ht="12.75">
      <c r="A634" s="48"/>
      <c r="C634" s="84"/>
      <c r="D634" s="371"/>
    </row>
    <row r="635" spans="1:4" ht="12.75">
      <c r="A635" s="48"/>
      <c r="C635" s="84"/>
      <c r="D635" s="371"/>
    </row>
    <row r="636" spans="1:4" ht="12.75">
      <c r="A636" s="48"/>
      <c r="C636" s="84"/>
      <c r="D636" s="371"/>
    </row>
    <row r="637" spans="1:4" ht="12.75">
      <c r="A637" s="48"/>
      <c r="C637" s="84"/>
      <c r="D637" s="371"/>
    </row>
    <row r="638" spans="1:4" ht="12.75">
      <c r="A638" s="48"/>
      <c r="C638" s="84"/>
      <c r="D638" s="371"/>
    </row>
    <row r="639" spans="1:4" ht="12.75">
      <c r="A639" s="48"/>
      <c r="C639" s="84"/>
      <c r="D639" s="371"/>
    </row>
    <row r="640" spans="1:4" ht="12.75">
      <c r="A640" s="48"/>
      <c r="C640" s="84"/>
      <c r="D640" s="371"/>
    </row>
    <row r="641" spans="1:4" ht="12.75">
      <c r="A641" s="48"/>
      <c r="C641" s="84"/>
      <c r="D641" s="371"/>
    </row>
    <row r="642" spans="1:4" ht="12.75">
      <c r="A642" s="48"/>
      <c r="C642" s="84"/>
      <c r="D642" s="371"/>
    </row>
    <row r="643" spans="1:4" ht="12.75">
      <c r="A643" s="48"/>
      <c r="C643" s="84"/>
      <c r="D643" s="371"/>
    </row>
    <row r="644" spans="1:4" ht="12.75">
      <c r="A644" s="48"/>
      <c r="C644" s="84"/>
      <c r="D644" s="371"/>
    </row>
    <row r="645" spans="1:4" ht="12.75">
      <c r="A645" s="48"/>
      <c r="C645" s="84"/>
      <c r="D645" s="371"/>
    </row>
    <row r="646" spans="1:4" ht="12.75">
      <c r="A646" s="48"/>
      <c r="C646" s="84"/>
      <c r="D646" s="371"/>
    </row>
    <row r="647" spans="1:4" ht="12.75">
      <c r="A647" s="48"/>
      <c r="C647" s="84"/>
      <c r="D647" s="371"/>
    </row>
    <row r="648" spans="1:4" ht="12.75">
      <c r="A648" s="48"/>
      <c r="C648" s="84"/>
      <c r="D648" s="371"/>
    </row>
    <row r="649" spans="1:4" ht="12.75">
      <c r="A649" s="48"/>
      <c r="C649" s="84"/>
      <c r="D649" s="371"/>
    </row>
    <row r="650" spans="1:4" ht="12.75">
      <c r="A650" s="48"/>
      <c r="C650" s="84"/>
      <c r="D650" s="371"/>
    </row>
    <row r="651" spans="1:4" ht="12.75">
      <c r="A651" s="48"/>
      <c r="C651" s="84"/>
      <c r="D651" s="371"/>
    </row>
    <row r="652" spans="1:4" ht="12.75">
      <c r="A652" s="48"/>
      <c r="C652" s="84"/>
      <c r="D652" s="371"/>
    </row>
    <row r="653" spans="1:4" ht="12.75">
      <c r="A653" s="48"/>
      <c r="C653" s="84"/>
      <c r="D653" s="371"/>
    </row>
    <row r="654" spans="1:4" ht="12.75">
      <c r="A654" s="48"/>
      <c r="C654" s="84"/>
      <c r="D654" s="371"/>
    </row>
    <row r="655" spans="1:4" ht="12.75">
      <c r="A655" s="48"/>
      <c r="C655" s="84"/>
      <c r="D655" s="371"/>
    </row>
    <row r="656" spans="1:4" ht="12.75">
      <c r="A656" s="48"/>
      <c r="C656" s="84"/>
      <c r="D656" s="371"/>
    </row>
    <row r="657" spans="1:4" ht="12.75">
      <c r="A657" s="48"/>
      <c r="C657" s="84"/>
      <c r="D657" s="371"/>
    </row>
    <row r="658" spans="1:4" ht="12.75">
      <c r="A658" s="48"/>
      <c r="C658" s="84"/>
      <c r="D658" s="371"/>
    </row>
    <row r="659" spans="1:4" ht="12.75">
      <c r="A659" s="48"/>
      <c r="C659" s="84"/>
      <c r="D659" s="371"/>
    </row>
    <row r="660" spans="1:4" ht="12.75">
      <c r="A660" s="48"/>
      <c r="C660" s="84"/>
      <c r="D660" s="371"/>
    </row>
    <row r="661" spans="1:4" ht="12.75">
      <c r="A661" s="48"/>
      <c r="C661" s="84"/>
      <c r="D661" s="371"/>
    </row>
    <row r="662" spans="1:4" ht="12.75">
      <c r="A662" s="48"/>
      <c r="C662" s="84"/>
      <c r="D662" s="371"/>
    </row>
    <row r="663" spans="1:4" ht="12.75">
      <c r="A663" s="48"/>
      <c r="C663" s="84"/>
      <c r="D663" s="371"/>
    </row>
    <row r="664" spans="1:4" ht="12.75">
      <c r="A664" s="48"/>
      <c r="C664" s="84"/>
      <c r="D664" s="371"/>
    </row>
    <row r="665" spans="1:4" ht="12.75">
      <c r="A665" s="48"/>
      <c r="C665" s="84"/>
      <c r="D665" s="371"/>
    </row>
    <row r="666" spans="1:4" ht="12.75">
      <c r="A666" s="48"/>
      <c r="C666" s="84"/>
      <c r="D666" s="371"/>
    </row>
    <row r="667" spans="1:4" ht="12.75">
      <c r="A667" s="48"/>
      <c r="C667" s="84"/>
      <c r="D667" s="371"/>
    </row>
    <row r="668" spans="1:4" ht="12.75">
      <c r="A668" s="48"/>
      <c r="C668" s="84"/>
      <c r="D668" s="371"/>
    </row>
    <row r="669" spans="1:4" ht="12.75">
      <c r="A669" s="48"/>
      <c r="C669" s="84"/>
      <c r="D669" s="371"/>
    </row>
    <row r="670" spans="1:4" ht="12.75">
      <c r="A670" s="48"/>
      <c r="C670" s="84"/>
      <c r="D670" s="371"/>
    </row>
    <row r="671" spans="1:4" ht="12.75">
      <c r="A671" s="48"/>
      <c r="C671" s="84"/>
      <c r="D671" s="371"/>
    </row>
    <row r="672" spans="1:4" ht="12.75">
      <c r="A672" s="48"/>
      <c r="C672" s="84"/>
      <c r="D672" s="371"/>
    </row>
    <row r="673" spans="1:4" ht="12.75">
      <c r="A673" s="48"/>
      <c r="C673" s="84"/>
      <c r="D673" s="371"/>
    </row>
    <row r="674" spans="1:4" ht="12.75">
      <c r="A674" s="48"/>
      <c r="C674" s="84"/>
      <c r="D674" s="371"/>
    </row>
    <row r="675" spans="1:4" ht="12.75">
      <c r="A675" s="48"/>
      <c r="C675" s="84"/>
      <c r="D675" s="371"/>
    </row>
    <row r="676" spans="1:4" ht="12.75">
      <c r="A676" s="48"/>
      <c r="C676" s="84"/>
      <c r="D676" s="371"/>
    </row>
    <row r="677" spans="1:4" ht="12.75">
      <c r="A677" s="48"/>
      <c r="C677" s="84"/>
      <c r="D677" s="371"/>
    </row>
    <row r="678" spans="1:4" ht="12.75">
      <c r="A678" s="48"/>
      <c r="C678" s="84"/>
      <c r="D678" s="371"/>
    </row>
    <row r="679" spans="1:4" ht="12.75">
      <c r="A679" s="48"/>
      <c r="C679" s="84"/>
      <c r="D679" s="371"/>
    </row>
    <row r="680" spans="1:4" ht="12.75">
      <c r="A680" s="48"/>
      <c r="C680" s="84"/>
      <c r="D680" s="371"/>
    </row>
    <row r="681" spans="1:4" ht="12.75">
      <c r="A681" s="48"/>
      <c r="C681" s="84"/>
      <c r="D681" s="371"/>
    </row>
    <row r="682" spans="1:4" ht="12.75">
      <c r="A682" s="48"/>
      <c r="C682" s="84"/>
      <c r="D682" s="371"/>
    </row>
    <row r="683" spans="1:4" ht="12.75">
      <c r="A683" s="48"/>
      <c r="C683" s="84"/>
      <c r="D683" s="371"/>
    </row>
    <row r="684" spans="1:4" ht="12.75">
      <c r="A684" s="48"/>
      <c r="C684" s="84"/>
      <c r="D684" s="371"/>
    </row>
    <row r="685" spans="1:4" ht="12.75">
      <c r="A685" s="48"/>
      <c r="C685" s="84"/>
      <c r="D685" s="371"/>
    </row>
    <row r="686" spans="1:4" ht="12.75">
      <c r="A686" s="48"/>
      <c r="C686" s="84"/>
      <c r="D686" s="371"/>
    </row>
    <row r="687" spans="1:4" ht="12.75">
      <c r="A687" s="48"/>
      <c r="C687" s="84"/>
      <c r="D687" s="371"/>
    </row>
    <row r="688" spans="1:4" ht="12.75">
      <c r="A688" s="48"/>
      <c r="C688" s="84"/>
      <c r="D688" s="371"/>
    </row>
    <row r="689" spans="1:4" ht="12.75">
      <c r="A689" s="48"/>
      <c r="C689" s="84"/>
      <c r="D689" s="371"/>
    </row>
    <row r="690" spans="1:4" ht="12.75">
      <c r="A690" s="48"/>
      <c r="C690" s="84"/>
      <c r="D690" s="371"/>
    </row>
    <row r="691" spans="1:4" ht="12.75">
      <c r="A691" s="48"/>
      <c r="C691" s="84"/>
      <c r="D691" s="371"/>
    </row>
    <row r="692" spans="1:4" ht="12.75">
      <c r="A692" s="48"/>
      <c r="C692" s="84"/>
      <c r="D692" s="371"/>
    </row>
    <row r="693" spans="1:4" ht="12.75">
      <c r="A693" s="48"/>
      <c r="C693" s="84"/>
      <c r="D693" s="371"/>
    </row>
    <row r="694" spans="1:4" ht="12.75">
      <c r="A694" s="48"/>
      <c r="C694" s="84"/>
      <c r="D694" s="371"/>
    </row>
    <row r="695" spans="1:4" ht="12.75">
      <c r="A695" s="48"/>
      <c r="C695" s="84"/>
      <c r="D695" s="371"/>
    </row>
    <row r="696" spans="1:4" ht="12.75">
      <c r="A696" s="48"/>
      <c r="C696" s="84"/>
      <c r="D696" s="371"/>
    </row>
    <row r="697" spans="1:4" ht="12.75">
      <c r="A697" s="48"/>
      <c r="C697" s="84"/>
      <c r="D697" s="371"/>
    </row>
    <row r="698" spans="1:4" ht="12.75">
      <c r="A698" s="48"/>
      <c r="C698" s="84"/>
      <c r="D698" s="371"/>
    </row>
    <row r="699" spans="1:4" ht="12.75">
      <c r="A699" s="48"/>
      <c r="C699" s="84"/>
      <c r="D699" s="371"/>
    </row>
    <row r="700" spans="1:4" ht="12.75">
      <c r="A700" s="48"/>
      <c r="C700" s="84"/>
      <c r="D700" s="371"/>
    </row>
    <row r="701" spans="1:4" ht="12.75">
      <c r="A701" s="48"/>
      <c r="C701" s="84"/>
      <c r="D701" s="371"/>
    </row>
    <row r="702" spans="1:4" ht="12.75">
      <c r="A702" s="48"/>
      <c r="C702" s="84"/>
      <c r="D702" s="371"/>
    </row>
    <row r="703" spans="1:4" ht="12.75">
      <c r="A703" s="48"/>
      <c r="C703" s="84"/>
      <c r="D703" s="371"/>
    </row>
    <row r="704" spans="1:4" ht="12.75">
      <c r="A704" s="48"/>
      <c r="C704" s="84"/>
      <c r="D704" s="371"/>
    </row>
    <row r="705" spans="1:4" ht="12.75">
      <c r="A705" s="48"/>
      <c r="C705" s="84"/>
      <c r="D705" s="371"/>
    </row>
    <row r="706" spans="1:4" ht="12.75">
      <c r="A706" s="48"/>
      <c r="C706" s="84"/>
      <c r="D706" s="371"/>
    </row>
    <row r="707" spans="1:4" ht="12.75">
      <c r="A707" s="48"/>
      <c r="C707" s="84"/>
      <c r="D707" s="371"/>
    </row>
    <row r="708" spans="1:4" ht="12.75">
      <c r="A708" s="48"/>
      <c r="C708" s="84"/>
      <c r="D708" s="371"/>
    </row>
    <row r="709" spans="1:4" ht="12.75">
      <c r="A709" s="48"/>
      <c r="C709" s="84"/>
      <c r="D709" s="371"/>
    </row>
    <row r="710" spans="1:4" ht="12.75">
      <c r="A710" s="48"/>
      <c r="C710" s="84"/>
      <c r="D710" s="371"/>
    </row>
    <row r="711" spans="1:4" ht="12.75">
      <c r="A711" s="48"/>
      <c r="C711" s="84"/>
      <c r="D711" s="371"/>
    </row>
    <row r="712" spans="1:4" ht="12.75">
      <c r="A712" s="48"/>
      <c r="C712" s="84"/>
      <c r="D712" s="371"/>
    </row>
    <row r="713" spans="1:4" ht="12.75">
      <c r="A713" s="48"/>
      <c r="C713" s="84"/>
      <c r="D713" s="371"/>
    </row>
    <row r="714" spans="1:4" ht="12.75">
      <c r="A714" s="48"/>
      <c r="C714" s="84"/>
      <c r="D714" s="371"/>
    </row>
    <row r="715" spans="1:4" ht="12.75">
      <c r="A715" s="48"/>
      <c r="C715" s="84"/>
      <c r="D715" s="371"/>
    </row>
    <row r="716" spans="1:4" ht="12.75">
      <c r="A716" s="48"/>
      <c r="C716" s="84"/>
      <c r="D716" s="371"/>
    </row>
    <row r="717" spans="1:4" ht="12.75">
      <c r="A717" s="48"/>
      <c r="C717" s="84"/>
      <c r="D717" s="371"/>
    </row>
    <row r="718" spans="1:4" ht="12.75">
      <c r="A718" s="48"/>
      <c r="C718" s="84"/>
      <c r="D718" s="371"/>
    </row>
    <row r="719" spans="1:4" ht="12.75">
      <c r="A719" s="48"/>
      <c r="C719" s="84"/>
      <c r="D719" s="371"/>
    </row>
    <row r="720" spans="1:4" ht="12.75">
      <c r="A720" s="48"/>
      <c r="C720" s="84"/>
      <c r="D720" s="371"/>
    </row>
    <row r="721" spans="1:4" ht="12.75">
      <c r="A721" s="48"/>
      <c r="C721" s="84"/>
      <c r="D721" s="371"/>
    </row>
    <row r="722" spans="1:4" ht="12.75">
      <c r="A722" s="48"/>
      <c r="C722" s="84"/>
      <c r="D722" s="371"/>
    </row>
    <row r="723" spans="1:4" ht="12.75">
      <c r="A723" s="48"/>
      <c r="C723" s="84"/>
      <c r="D723" s="371"/>
    </row>
    <row r="724" spans="1:4" ht="12.75">
      <c r="A724" s="48"/>
      <c r="C724" s="84"/>
      <c r="D724" s="371"/>
    </row>
    <row r="725" spans="1:4" ht="12.75">
      <c r="A725" s="48"/>
      <c r="C725" s="84"/>
      <c r="D725" s="371"/>
    </row>
    <row r="726" spans="1:4" ht="12.75">
      <c r="A726" s="48"/>
      <c r="C726" s="84"/>
      <c r="D726" s="371"/>
    </row>
    <row r="727" spans="1:4" ht="12.75">
      <c r="A727" s="48"/>
      <c r="C727" s="84"/>
      <c r="D727" s="371"/>
    </row>
    <row r="728" spans="1:4" ht="12.75">
      <c r="A728" s="48"/>
      <c r="C728" s="84"/>
      <c r="D728" s="371"/>
    </row>
    <row r="729" spans="1:4" ht="12.75">
      <c r="A729" s="48"/>
      <c r="C729" s="84"/>
      <c r="D729" s="371"/>
    </row>
    <row r="730" spans="1:4" ht="12.75">
      <c r="A730" s="48"/>
      <c r="C730" s="84"/>
      <c r="D730" s="371"/>
    </row>
    <row r="731" spans="1:4" ht="12.75">
      <c r="A731" s="48"/>
      <c r="C731" s="84"/>
      <c r="D731" s="371"/>
    </row>
    <row r="732" spans="1:4" ht="12.75">
      <c r="A732" s="48"/>
      <c r="C732" s="84"/>
      <c r="D732" s="371"/>
    </row>
    <row r="733" spans="1:4" ht="12.75">
      <c r="A733" s="48"/>
      <c r="C733" s="84"/>
      <c r="D733" s="371"/>
    </row>
    <row r="734" spans="1:4" ht="12.75">
      <c r="A734" s="48"/>
      <c r="C734" s="84"/>
      <c r="D734" s="371"/>
    </row>
    <row r="735" spans="1:4" ht="12.75">
      <c r="A735" s="48"/>
      <c r="C735" s="84"/>
      <c r="D735" s="371"/>
    </row>
    <row r="736" spans="1:4" ht="12.75">
      <c r="A736" s="48"/>
      <c r="C736" s="84"/>
      <c r="D736" s="371"/>
    </row>
    <row r="737" spans="1:4" ht="12.75">
      <c r="A737" s="48"/>
      <c r="C737" s="84"/>
      <c r="D737" s="371"/>
    </row>
    <row r="738" spans="1:4" ht="12.75">
      <c r="A738" s="48"/>
      <c r="C738" s="84"/>
      <c r="D738" s="371"/>
    </row>
    <row r="739" spans="1:4" ht="12.75">
      <c r="A739" s="48"/>
      <c r="C739" s="84"/>
      <c r="D739" s="371"/>
    </row>
    <row r="740" spans="1:4" ht="12.75">
      <c r="A740" s="48"/>
      <c r="C740" s="84"/>
      <c r="D740" s="371"/>
    </row>
    <row r="741" spans="1:4" ht="12.75">
      <c r="A741" s="48"/>
      <c r="C741" s="84"/>
      <c r="D741" s="371"/>
    </row>
    <row r="742" spans="1:4" ht="12.75">
      <c r="A742" s="48"/>
      <c r="C742" s="84"/>
      <c r="D742" s="371"/>
    </row>
    <row r="743" spans="1:4" ht="12.75">
      <c r="A743" s="48"/>
      <c r="C743" s="84"/>
      <c r="D743" s="371"/>
    </row>
    <row r="744" spans="1:4" ht="12.75">
      <c r="A744" s="48"/>
      <c r="C744" s="84"/>
      <c r="D744" s="371"/>
    </row>
    <row r="745" spans="1:4" ht="12.75">
      <c r="A745" s="48"/>
      <c r="C745" s="84"/>
      <c r="D745" s="371"/>
    </row>
    <row r="746" spans="1:4" ht="12.75">
      <c r="A746" s="48"/>
      <c r="C746" s="84"/>
      <c r="D746" s="371"/>
    </row>
    <row r="747" spans="1:4" ht="12.75">
      <c r="A747" s="48"/>
      <c r="C747" s="84"/>
      <c r="D747" s="371"/>
    </row>
    <row r="748" spans="1:4" ht="12.75">
      <c r="A748" s="48"/>
      <c r="C748" s="84"/>
      <c r="D748" s="371"/>
    </row>
    <row r="749" spans="1:4" ht="12.75">
      <c r="A749" s="48"/>
      <c r="C749" s="84"/>
      <c r="D749" s="371"/>
    </row>
    <row r="750" spans="1:4" ht="12.75">
      <c r="A750" s="48"/>
      <c r="C750" s="84"/>
      <c r="D750" s="371"/>
    </row>
    <row r="751" spans="1:4" ht="12.75">
      <c r="A751" s="48"/>
      <c r="C751" s="84"/>
      <c r="D751" s="371"/>
    </row>
    <row r="752" spans="1:4" ht="12.75">
      <c r="A752" s="48"/>
      <c r="C752" s="84"/>
      <c r="D752" s="371"/>
    </row>
    <row r="753" spans="1:4" ht="12.75">
      <c r="A753" s="48"/>
      <c r="C753" s="84"/>
      <c r="D753" s="371"/>
    </row>
    <row r="754" spans="1:4" ht="12.75">
      <c r="A754" s="48"/>
      <c r="C754" s="84"/>
      <c r="D754" s="371"/>
    </row>
    <row r="755" spans="1:4" ht="12.75">
      <c r="A755" s="48"/>
      <c r="C755" s="84"/>
      <c r="D755" s="371"/>
    </row>
    <row r="756" spans="1:4" ht="12.75">
      <c r="A756" s="48"/>
      <c r="C756" s="84"/>
      <c r="D756" s="371"/>
    </row>
    <row r="757" spans="1:4" ht="12.75">
      <c r="A757" s="48"/>
      <c r="C757" s="84"/>
      <c r="D757" s="371"/>
    </row>
    <row r="758" spans="1:4" ht="12.75">
      <c r="A758" s="48"/>
      <c r="C758" s="84"/>
      <c r="D758" s="371"/>
    </row>
    <row r="759" spans="1:4" ht="12.75">
      <c r="A759" s="48"/>
      <c r="C759" s="84"/>
      <c r="D759" s="371"/>
    </row>
    <row r="760" spans="1:4" ht="12.75">
      <c r="A760" s="48"/>
      <c r="C760" s="84"/>
      <c r="D760" s="371"/>
    </row>
    <row r="761" spans="1:4" ht="12.75">
      <c r="A761" s="48"/>
      <c r="C761" s="84"/>
      <c r="D761" s="371"/>
    </row>
    <row r="762" spans="1:4" ht="12.75">
      <c r="A762" s="48"/>
      <c r="C762" s="84"/>
      <c r="D762" s="371"/>
    </row>
    <row r="763" spans="1:4" ht="12.75">
      <c r="A763" s="48"/>
      <c r="C763" s="84"/>
      <c r="D763" s="371"/>
    </row>
    <row r="764" spans="1:4" ht="12.75">
      <c r="A764" s="48"/>
      <c r="C764" s="84"/>
      <c r="D764" s="371"/>
    </row>
    <row r="765" spans="1:4" ht="12.75">
      <c r="A765" s="48"/>
      <c r="C765" s="84"/>
      <c r="D765" s="371"/>
    </row>
    <row r="766" spans="1:4" ht="12.75">
      <c r="A766" s="48"/>
      <c r="C766" s="84"/>
      <c r="D766" s="371"/>
    </row>
    <row r="767" spans="1:4" ht="12.75">
      <c r="A767" s="48"/>
      <c r="C767" s="84"/>
      <c r="D767" s="371"/>
    </row>
    <row r="768" spans="1:4" ht="12.75">
      <c r="A768" s="48"/>
      <c r="C768" s="84"/>
      <c r="D768" s="371"/>
    </row>
    <row r="769" spans="1:4" ht="12.75">
      <c r="A769" s="48"/>
      <c r="C769" s="84"/>
      <c r="D769" s="371"/>
    </row>
    <row r="770" spans="1:4" ht="12.75">
      <c r="A770" s="48"/>
      <c r="C770" s="84"/>
      <c r="D770" s="371"/>
    </row>
    <row r="771" spans="1:4" ht="12.75">
      <c r="A771" s="48"/>
      <c r="C771" s="84"/>
      <c r="D771" s="371"/>
    </row>
    <row r="772" spans="1:4" ht="12.75">
      <c r="A772" s="48"/>
      <c r="C772" s="84"/>
      <c r="D772" s="371"/>
    </row>
    <row r="773" spans="1:4" ht="12.75">
      <c r="A773" s="48"/>
      <c r="C773" s="84"/>
      <c r="D773" s="371"/>
    </row>
    <row r="774" spans="1:4" ht="12.75">
      <c r="A774" s="48"/>
      <c r="C774" s="84"/>
      <c r="D774" s="371"/>
    </row>
    <row r="775" spans="1:4" ht="12.75">
      <c r="A775" s="48"/>
      <c r="C775" s="84"/>
      <c r="D775" s="371"/>
    </row>
    <row r="776" spans="1:4" ht="12.75">
      <c r="A776" s="48"/>
      <c r="C776" s="84"/>
      <c r="D776" s="371"/>
    </row>
    <row r="777" spans="1:4" ht="12.75">
      <c r="A777" s="48"/>
      <c r="C777" s="84"/>
      <c r="D777" s="371"/>
    </row>
    <row r="778" spans="1:4" ht="12.75">
      <c r="A778" s="48"/>
      <c r="C778" s="84"/>
      <c r="D778" s="371"/>
    </row>
    <row r="779" spans="1:4" ht="12.75">
      <c r="A779" s="48"/>
      <c r="C779" s="84"/>
      <c r="D779" s="371"/>
    </row>
    <row r="780" spans="1:4" ht="12.75">
      <c r="A780" s="48"/>
      <c r="C780" s="84"/>
      <c r="D780" s="371"/>
    </row>
    <row r="781" spans="1:4" ht="12.75">
      <c r="A781" s="48"/>
      <c r="C781" s="84"/>
      <c r="D781" s="371"/>
    </row>
    <row r="782" spans="1:4" ht="12.75">
      <c r="A782" s="48"/>
      <c r="C782" s="84"/>
      <c r="D782" s="371"/>
    </row>
    <row r="783" spans="1:4" ht="12.75">
      <c r="A783" s="48"/>
      <c r="C783" s="84"/>
      <c r="D783" s="371"/>
    </row>
    <row r="784" spans="1:4" ht="12.75">
      <c r="A784" s="48"/>
      <c r="C784" s="84"/>
      <c r="D784" s="371"/>
    </row>
    <row r="785" spans="1:4" ht="12.75">
      <c r="A785" s="48"/>
      <c r="C785" s="84"/>
      <c r="D785" s="371"/>
    </row>
  </sheetData>
  <sheetProtection/>
  <mergeCells count="37">
    <mergeCell ref="F77:J81"/>
    <mergeCell ref="F98:H101"/>
    <mergeCell ref="F89:H91"/>
    <mergeCell ref="A104:D104"/>
    <mergeCell ref="A113:D113"/>
    <mergeCell ref="A3:D3"/>
    <mergeCell ref="A5:D5"/>
    <mergeCell ref="A60:D60"/>
    <mergeCell ref="A85:D85"/>
    <mergeCell ref="A117:D117"/>
    <mergeCell ref="A88:D88"/>
    <mergeCell ref="A110:D110"/>
    <mergeCell ref="A124:D124"/>
    <mergeCell ref="A203:D203"/>
    <mergeCell ref="A220:D220"/>
    <mergeCell ref="A185:D185"/>
    <mergeCell ref="A258:D258"/>
    <mergeCell ref="A267:D267"/>
    <mergeCell ref="A204:D204"/>
    <mergeCell ref="A218:D218"/>
    <mergeCell ref="A233:D233"/>
    <mergeCell ref="A253:D253"/>
    <mergeCell ref="A237:D237"/>
    <mergeCell ref="A264:D264"/>
    <mergeCell ref="B252:C252"/>
    <mergeCell ref="A270:D270"/>
    <mergeCell ref="A293:D293"/>
    <mergeCell ref="A287:D287"/>
    <mergeCell ref="A288:D288"/>
    <mergeCell ref="A310:D310"/>
    <mergeCell ref="A295:D295"/>
    <mergeCell ref="B317:C317"/>
    <mergeCell ref="A309:D309"/>
    <mergeCell ref="A278:D278"/>
    <mergeCell ref="B315:C315"/>
    <mergeCell ref="A300:D300"/>
    <mergeCell ref="B316:C316"/>
  </mergeCells>
  <printOptions horizontalCentered="1"/>
  <pageMargins left="0.5905511811023623" right="0" top="0.3937007874015748" bottom="0.1968503937007874" header="0.7086614173228347" footer="0.5118110236220472"/>
  <pageSetup fitToHeight="0" fitToWidth="1" horizontalDpi="600" verticalDpi="600" orientation="portrait" paperSize="9" r:id="rId1"/>
  <headerFooter alignWithMargins="0">
    <oddFooter>&amp;CStrona &amp;P z &amp;N</oddFooter>
  </headerFooter>
  <rowBreaks count="5" manualBreakCount="5">
    <brk id="54" max="3" man="1"/>
    <brk id="99" max="3" man="1"/>
    <brk id="161" max="3" man="1"/>
    <brk id="217" max="3" man="1"/>
    <brk id="27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3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4.00390625" style="18" customWidth="1"/>
    <col min="2" max="2" width="54.140625" style="48" customWidth="1"/>
    <col min="3" max="3" width="15.421875" style="157" customWidth="1"/>
    <col min="4" max="4" width="18.421875" style="346" customWidth="1"/>
    <col min="5" max="5" width="12.8515625" style="0" bestFit="1" customWidth="1"/>
    <col min="6" max="6" width="20.140625" style="0" customWidth="1"/>
  </cols>
  <sheetData>
    <row r="1" spans="1:4" ht="12.75">
      <c r="A1" s="46" t="s">
        <v>1189</v>
      </c>
      <c r="D1" s="345"/>
    </row>
    <row r="2" ht="13.5" thickBot="1"/>
    <row r="3" spans="1:4" s="22" customFormat="1" ht="12.75" thickBot="1">
      <c r="A3" s="579" t="s">
        <v>130</v>
      </c>
      <c r="B3" s="580"/>
      <c r="C3" s="580"/>
      <c r="D3" s="581"/>
    </row>
    <row r="4" spans="1:4" s="22" customFormat="1" ht="24.75" thickBot="1">
      <c r="A4" s="134" t="s">
        <v>10</v>
      </c>
      <c r="B4" s="135" t="s">
        <v>11</v>
      </c>
      <c r="C4" s="135" t="s">
        <v>12</v>
      </c>
      <c r="D4" s="366" t="s">
        <v>13</v>
      </c>
    </row>
    <row r="5" spans="1:5" s="22" customFormat="1" ht="13.5" customHeight="1" thickBot="1">
      <c r="A5" s="570" t="s">
        <v>1190</v>
      </c>
      <c r="B5" s="571"/>
      <c r="C5" s="571"/>
      <c r="D5" s="572"/>
      <c r="E5" s="126"/>
    </row>
    <row r="6" spans="1:4" s="22" customFormat="1" ht="12.75" thickBot="1">
      <c r="A6" s="149" t="s">
        <v>101</v>
      </c>
      <c r="B6" s="248" t="s">
        <v>1191</v>
      </c>
      <c r="C6" s="249">
        <v>2020</v>
      </c>
      <c r="D6" s="353">
        <v>80944</v>
      </c>
    </row>
    <row r="7" spans="1:4" s="22" customFormat="1" ht="12.75" customHeight="1" thickBot="1">
      <c r="A7" s="141"/>
      <c r="B7" s="142" t="s">
        <v>0</v>
      </c>
      <c r="C7" s="143"/>
      <c r="D7" s="350">
        <f>SUM(D6:D6)</f>
        <v>80944</v>
      </c>
    </row>
    <row r="8" spans="1:4" s="22" customFormat="1" ht="12.75" customHeight="1" thickBot="1">
      <c r="A8" s="570" t="s">
        <v>726</v>
      </c>
      <c r="B8" s="571"/>
      <c r="C8" s="571"/>
      <c r="D8" s="572"/>
    </row>
    <row r="9" spans="1:4" s="22" customFormat="1" ht="12.75" customHeight="1" thickBot="1">
      <c r="A9" s="150" t="s">
        <v>101</v>
      </c>
      <c r="B9" s="55" t="s">
        <v>1191</v>
      </c>
      <c r="C9" s="54">
        <v>2020</v>
      </c>
      <c r="D9" s="168">
        <v>49358</v>
      </c>
    </row>
    <row r="10" spans="1:4" s="22" customFormat="1" ht="12.75" customHeight="1" thickBot="1">
      <c r="A10" s="122"/>
      <c r="B10" s="145" t="s">
        <v>0</v>
      </c>
      <c r="C10" s="143"/>
      <c r="D10" s="350">
        <f>SUM(D9:D9)</f>
        <v>49358</v>
      </c>
    </row>
    <row r="11" spans="1:4" s="22" customFormat="1" ht="12.75" customHeight="1" thickBot="1">
      <c r="A11" s="570" t="s">
        <v>1192</v>
      </c>
      <c r="B11" s="571"/>
      <c r="C11" s="571"/>
      <c r="D11" s="572"/>
    </row>
    <row r="12" spans="1:4" s="22" customFormat="1" ht="12.75" customHeight="1" thickBot="1">
      <c r="A12" s="149" t="s">
        <v>101</v>
      </c>
      <c r="B12" s="55" t="s">
        <v>1191</v>
      </c>
      <c r="C12" s="54">
        <v>2020</v>
      </c>
      <c r="D12" s="362">
        <v>15663</v>
      </c>
    </row>
    <row r="13" spans="1:4" s="22" customFormat="1" ht="12.75" customHeight="1" thickBot="1">
      <c r="A13" s="122"/>
      <c r="B13" s="142" t="s">
        <v>0</v>
      </c>
      <c r="C13" s="211"/>
      <c r="D13" s="350">
        <f>SUM(D12:D12)</f>
        <v>15663</v>
      </c>
    </row>
    <row r="14" spans="1:4" s="22" customFormat="1" ht="12.75" thickBot="1">
      <c r="A14" s="48"/>
      <c r="B14" s="48"/>
      <c r="C14" s="84"/>
      <c r="D14" s="371"/>
    </row>
    <row r="15" spans="1:4" s="22" customFormat="1" ht="12.75" thickBot="1">
      <c r="A15" s="48"/>
      <c r="B15" s="565" t="s">
        <v>15</v>
      </c>
      <c r="C15" s="566"/>
      <c r="D15" s="372">
        <f>SUM(D13,D10,D7)</f>
        <v>145965</v>
      </c>
    </row>
    <row r="16" spans="1:4" s="22" customFormat="1" ht="12">
      <c r="A16" s="48"/>
      <c r="B16" s="48"/>
      <c r="C16" s="84"/>
      <c r="D16" s="371"/>
    </row>
    <row r="17" spans="1:4" s="22" customFormat="1" ht="12">
      <c r="A17" s="48"/>
      <c r="B17" s="48"/>
      <c r="C17" s="84"/>
      <c r="D17" s="371"/>
    </row>
    <row r="18" spans="1:4" s="22" customFormat="1" ht="12">
      <c r="A18" s="48"/>
      <c r="B18" s="48"/>
      <c r="C18" s="84"/>
      <c r="D18" s="371"/>
    </row>
    <row r="19" spans="1:4" s="22" customFormat="1" ht="12">
      <c r="A19" s="48"/>
      <c r="B19" s="48"/>
      <c r="C19" s="84"/>
      <c r="D19" s="371"/>
    </row>
    <row r="20" spans="1:4" s="22" customFormat="1" ht="12">
      <c r="A20" s="48"/>
      <c r="B20" s="48"/>
      <c r="C20" s="84"/>
      <c r="D20" s="371"/>
    </row>
    <row r="21" spans="1:4" s="22" customFormat="1" ht="12">
      <c r="A21" s="48"/>
      <c r="B21" s="48"/>
      <c r="C21" s="84"/>
      <c r="D21" s="371"/>
    </row>
    <row r="22" spans="1:4" s="18" customFormat="1" ht="12.75" customHeight="1">
      <c r="A22" s="48"/>
      <c r="B22" s="48"/>
      <c r="C22" s="84"/>
      <c r="D22" s="371"/>
    </row>
    <row r="23" spans="1:4" s="22" customFormat="1" ht="12">
      <c r="A23" s="48"/>
      <c r="B23" s="48"/>
      <c r="C23" s="84"/>
      <c r="D23" s="371"/>
    </row>
    <row r="24" spans="1:4" s="22" customFormat="1" ht="12">
      <c r="A24" s="48"/>
      <c r="B24" s="48"/>
      <c r="C24" s="84"/>
      <c r="D24" s="371"/>
    </row>
    <row r="25" spans="1:4" s="22" customFormat="1" ht="12">
      <c r="A25" s="48"/>
      <c r="B25" s="48"/>
      <c r="C25" s="84"/>
      <c r="D25" s="371"/>
    </row>
    <row r="26" spans="1:4" s="22" customFormat="1" ht="12">
      <c r="A26" s="48"/>
      <c r="B26" s="48"/>
      <c r="C26" s="84"/>
      <c r="D26" s="371"/>
    </row>
    <row r="27" spans="1:4" s="22" customFormat="1" ht="12">
      <c r="A27" s="48"/>
      <c r="B27" s="48"/>
      <c r="C27" s="84"/>
      <c r="D27" s="371"/>
    </row>
    <row r="28" spans="1:4" s="22" customFormat="1" ht="12.75" thickBot="1">
      <c r="A28" s="48"/>
      <c r="B28" s="48"/>
      <c r="C28" s="84"/>
      <c r="D28" s="371"/>
    </row>
    <row r="29" spans="1:4" s="22" customFormat="1" ht="12.75" thickBot="1">
      <c r="A29" s="48"/>
      <c r="B29" s="48"/>
      <c r="C29" s="84"/>
      <c r="D29" s="371"/>
    </row>
    <row r="30" spans="1:4" s="22" customFormat="1" ht="18" customHeight="1">
      <c r="A30" s="48"/>
      <c r="B30" s="48"/>
      <c r="C30" s="84"/>
      <c r="D30" s="371"/>
    </row>
    <row r="31" spans="1:4" s="18" customFormat="1" ht="12">
      <c r="A31" s="48"/>
      <c r="B31" s="48"/>
      <c r="C31" s="84"/>
      <c r="D31" s="371"/>
    </row>
    <row r="32" spans="1:4" s="22" customFormat="1" ht="12">
      <c r="A32" s="48"/>
      <c r="B32" s="48"/>
      <c r="C32" s="84"/>
      <c r="D32" s="371"/>
    </row>
    <row r="33" spans="1:4" s="22" customFormat="1" ht="12">
      <c r="A33" s="48"/>
      <c r="B33" s="48"/>
      <c r="C33" s="84"/>
      <c r="D33" s="371"/>
    </row>
    <row r="34" spans="1:4" s="22" customFormat="1" ht="12">
      <c r="A34" s="48"/>
      <c r="B34" s="48"/>
      <c r="C34" s="84"/>
      <c r="D34" s="371"/>
    </row>
    <row r="35" spans="1:4" s="18" customFormat="1" ht="12.75" customHeight="1">
      <c r="A35" s="48"/>
      <c r="B35" s="48"/>
      <c r="C35" s="84"/>
      <c r="D35" s="371"/>
    </row>
    <row r="36" spans="1:4" s="22" customFormat="1" ht="12">
      <c r="A36" s="48"/>
      <c r="B36" s="48"/>
      <c r="C36" s="84"/>
      <c r="D36" s="371"/>
    </row>
    <row r="37" spans="1:4" s="22" customFormat="1" ht="12">
      <c r="A37" s="48"/>
      <c r="B37" s="48"/>
      <c r="C37" s="84"/>
      <c r="D37" s="371"/>
    </row>
    <row r="38" spans="1:4" s="22" customFormat="1" ht="12">
      <c r="A38" s="48"/>
      <c r="B38" s="48"/>
      <c r="C38" s="84"/>
      <c r="D38" s="371"/>
    </row>
    <row r="39" spans="1:4" s="22" customFormat="1" ht="12">
      <c r="A39" s="48"/>
      <c r="B39" s="48"/>
      <c r="C39" s="84"/>
      <c r="D39" s="371"/>
    </row>
    <row r="40" spans="1:4" s="22" customFormat="1" ht="12">
      <c r="A40" s="48"/>
      <c r="B40" s="48"/>
      <c r="C40" s="84"/>
      <c r="D40" s="371"/>
    </row>
    <row r="41" spans="1:4" s="22" customFormat="1" ht="12">
      <c r="A41" s="48"/>
      <c r="B41" s="48"/>
      <c r="C41" s="84"/>
      <c r="D41" s="371"/>
    </row>
    <row r="42" spans="1:4" s="18" customFormat="1" ht="12.75" thickBot="1">
      <c r="A42" s="48"/>
      <c r="B42" s="48"/>
      <c r="C42" s="84"/>
      <c r="D42" s="371"/>
    </row>
    <row r="43" spans="1:4" s="18" customFormat="1" ht="12.75" thickBot="1">
      <c r="A43" s="48"/>
      <c r="B43" s="48"/>
      <c r="C43" s="84"/>
      <c r="D43" s="371"/>
    </row>
    <row r="44" spans="1:4" s="18" customFormat="1" ht="12.75" thickBot="1">
      <c r="A44" s="48"/>
      <c r="B44" s="48"/>
      <c r="C44" s="84"/>
      <c r="D44" s="371"/>
    </row>
    <row r="45" spans="1:4" s="18" customFormat="1" ht="14.25" customHeight="1">
      <c r="A45" s="48"/>
      <c r="B45" s="48"/>
      <c r="C45" s="84"/>
      <c r="D45" s="371"/>
    </row>
    <row r="46" spans="1:4" s="18" customFormat="1" ht="12">
      <c r="A46" s="48"/>
      <c r="B46" s="48"/>
      <c r="C46" s="84"/>
      <c r="D46" s="371"/>
    </row>
    <row r="47" spans="1:4" s="18" customFormat="1" ht="12">
      <c r="A47" s="48"/>
      <c r="B47" s="48"/>
      <c r="C47" s="84"/>
      <c r="D47" s="371"/>
    </row>
    <row r="48" spans="1:4" s="18" customFormat="1" ht="12">
      <c r="A48" s="48"/>
      <c r="B48" s="48"/>
      <c r="C48" s="84"/>
      <c r="D48" s="371"/>
    </row>
    <row r="49" spans="1:4" s="18" customFormat="1" ht="12">
      <c r="A49" s="48"/>
      <c r="B49" s="48"/>
      <c r="C49" s="84"/>
      <c r="D49" s="371"/>
    </row>
    <row r="50" spans="1:4" s="18" customFormat="1" ht="12">
      <c r="A50" s="48"/>
      <c r="B50" s="48"/>
      <c r="C50" s="84"/>
      <c r="D50" s="371"/>
    </row>
    <row r="51" spans="1:4" s="18" customFormat="1" ht="12">
      <c r="A51" s="48"/>
      <c r="B51" s="48"/>
      <c r="C51" s="84"/>
      <c r="D51" s="371"/>
    </row>
    <row r="52" spans="1:4" s="18" customFormat="1" ht="12">
      <c r="A52" s="48"/>
      <c r="B52" s="48"/>
      <c r="C52" s="84"/>
      <c r="D52" s="371"/>
    </row>
    <row r="53" spans="1:4" s="18" customFormat="1" ht="12">
      <c r="A53" s="48"/>
      <c r="B53" s="48"/>
      <c r="C53" s="84"/>
      <c r="D53" s="371"/>
    </row>
    <row r="54" spans="1:4" s="18" customFormat="1" ht="12">
      <c r="A54" s="48"/>
      <c r="B54" s="48"/>
      <c r="C54" s="84"/>
      <c r="D54" s="371"/>
    </row>
    <row r="55" spans="1:4" s="18" customFormat="1" ht="12">
      <c r="A55" s="48"/>
      <c r="B55" s="48"/>
      <c r="C55" s="84"/>
      <c r="D55" s="371"/>
    </row>
    <row r="56" spans="1:4" s="18" customFormat="1" ht="12">
      <c r="A56" s="48"/>
      <c r="B56" s="48"/>
      <c r="C56" s="84"/>
      <c r="D56" s="371"/>
    </row>
    <row r="57" spans="1:4" s="18" customFormat="1" ht="12">
      <c r="A57" s="48"/>
      <c r="B57" s="48"/>
      <c r="C57" s="84"/>
      <c r="D57" s="371"/>
    </row>
    <row r="58" spans="1:4" s="18" customFormat="1" ht="12">
      <c r="A58" s="48"/>
      <c r="B58" s="48"/>
      <c r="C58" s="84"/>
      <c r="D58" s="371"/>
    </row>
    <row r="59" spans="1:4" s="18" customFormat="1" ht="12">
      <c r="A59" s="48"/>
      <c r="B59" s="48"/>
      <c r="C59" s="84"/>
      <c r="D59" s="371"/>
    </row>
    <row r="60" spans="1:4" s="18" customFormat="1" ht="12">
      <c r="A60" s="48"/>
      <c r="B60" s="48"/>
      <c r="C60" s="84"/>
      <c r="D60" s="371"/>
    </row>
    <row r="61" spans="1:4" s="18" customFormat="1" ht="12">
      <c r="A61" s="48"/>
      <c r="B61" s="48"/>
      <c r="C61" s="84"/>
      <c r="D61" s="371"/>
    </row>
    <row r="62" spans="1:4" s="18" customFormat="1" ht="12">
      <c r="A62" s="48"/>
      <c r="B62" s="48"/>
      <c r="C62" s="84"/>
      <c r="D62" s="371"/>
    </row>
    <row r="63" spans="1:4" s="18" customFormat="1" ht="12">
      <c r="A63" s="48"/>
      <c r="B63" s="48"/>
      <c r="C63" s="84"/>
      <c r="D63" s="371"/>
    </row>
    <row r="64" spans="1:4" s="18" customFormat="1" ht="12">
      <c r="A64" s="48"/>
      <c r="B64" s="48"/>
      <c r="C64" s="84"/>
      <c r="D64" s="371"/>
    </row>
    <row r="65" spans="1:4" s="18" customFormat="1" ht="12">
      <c r="A65" s="48"/>
      <c r="B65" s="48"/>
      <c r="C65" s="84"/>
      <c r="D65" s="371"/>
    </row>
    <row r="66" spans="1:4" s="18" customFormat="1" ht="12">
      <c r="A66" s="48"/>
      <c r="B66" s="48"/>
      <c r="C66" s="84"/>
      <c r="D66" s="371"/>
    </row>
    <row r="67" spans="1:4" s="18" customFormat="1" ht="12">
      <c r="A67" s="48"/>
      <c r="B67" s="48"/>
      <c r="C67" s="84"/>
      <c r="D67" s="371"/>
    </row>
    <row r="68" spans="1:4" s="18" customFormat="1" ht="12">
      <c r="A68" s="48"/>
      <c r="B68" s="48"/>
      <c r="C68" s="84"/>
      <c r="D68" s="371"/>
    </row>
    <row r="69" spans="1:4" s="18" customFormat="1" ht="12">
      <c r="A69" s="48"/>
      <c r="B69" s="48"/>
      <c r="C69" s="84"/>
      <c r="D69" s="371"/>
    </row>
    <row r="70" spans="1:4" s="18" customFormat="1" ht="12">
      <c r="A70" s="48"/>
      <c r="B70" s="48"/>
      <c r="C70" s="84"/>
      <c r="D70" s="371"/>
    </row>
    <row r="71" spans="1:4" s="18" customFormat="1" ht="12">
      <c r="A71" s="48"/>
      <c r="B71" s="48"/>
      <c r="C71" s="84"/>
      <c r="D71" s="371"/>
    </row>
    <row r="72" spans="1:4" s="18" customFormat="1" ht="12">
      <c r="A72" s="48"/>
      <c r="B72" s="48"/>
      <c r="C72" s="84"/>
      <c r="D72" s="371"/>
    </row>
    <row r="73" spans="1:4" s="18" customFormat="1" ht="12">
      <c r="A73" s="48"/>
      <c r="B73" s="48"/>
      <c r="C73" s="84"/>
      <c r="D73" s="371"/>
    </row>
    <row r="74" spans="1:4" s="18" customFormat="1" ht="12">
      <c r="A74" s="48"/>
      <c r="B74" s="48"/>
      <c r="C74" s="84"/>
      <c r="D74" s="371"/>
    </row>
    <row r="75" spans="1:4" s="18" customFormat="1" ht="12">
      <c r="A75" s="48"/>
      <c r="B75" s="48"/>
      <c r="C75" s="84"/>
      <c r="D75" s="371"/>
    </row>
    <row r="76" spans="1:4" s="18" customFormat="1" ht="12">
      <c r="A76" s="48"/>
      <c r="B76" s="48"/>
      <c r="C76" s="84"/>
      <c r="D76" s="371"/>
    </row>
    <row r="77" spans="1:4" s="18" customFormat="1" ht="12">
      <c r="A77" s="48"/>
      <c r="B77" s="48"/>
      <c r="C77" s="84"/>
      <c r="D77" s="371"/>
    </row>
    <row r="78" spans="1:4" s="22" customFormat="1" ht="12">
      <c r="A78" s="48"/>
      <c r="B78" s="48"/>
      <c r="C78" s="84"/>
      <c r="D78" s="371"/>
    </row>
    <row r="79" spans="1:4" s="22" customFormat="1" ht="12">
      <c r="A79" s="48"/>
      <c r="B79" s="48"/>
      <c r="C79" s="84"/>
      <c r="D79" s="371"/>
    </row>
    <row r="80" spans="1:4" s="22" customFormat="1" ht="12">
      <c r="A80" s="48"/>
      <c r="B80" s="48"/>
      <c r="C80" s="84"/>
      <c r="D80" s="371"/>
    </row>
    <row r="81" spans="1:4" s="22" customFormat="1" ht="12">
      <c r="A81" s="48"/>
      <c r="B81" s="48"/>
      <c r="C81" s="84"/>
      <c r="D81" s="371"/>
    </row>
    <row r="82" spans="1:4" s="22" customFormat="1" ht="12">
      <c r="A82" s="48"/>
      <c r="B82" s="48"/>
      <c r="C82" s="84"/>
      <c r="D82" s="371"/>
    </row>
    <row r="83" spans="1:4" s="22" customFormat="1" ht="12">
      <c r="A83" s="48"/>
      <c r="B83" s="48"/>
      <c r="C83" s="84"/>
      <c r="D83" s="371"/>
    </row>
    <row r="84" spans="1:4" s="22" customFormat="1" ht="12">
      <c r="A84" s="48"/>
      <c r="B84" s="48"/>
      <c r="C84" s="84"/>
      <c r="D84" s="371"/>
    </row>
    <row r="85" spans="1:4" s="22" customFormat="1" ht="12">
      <c r="A85" s="48"/>
      <c r="B85" s="48"/>
      <c r="C85" s="84"/>
      <c r="D85" s="371"/>
    </row>
    <row r="86" spans="1:4" s="22" customFormat="1" ht="12">
      <c r="A86" s="48"/>
      <c r="B86" s="48"/>
      <c r="C86" s="84"/>
      <c r="D86" s="371"/>
    </row>
    <row r="87" spans="1:4" s="22" customFormat="1" ht="12">
      <c r="A87" s="48"/>
      <c r="B87" s="48"/>
      <c r="C87" s="84"/>
      <c r="D87" s="371"/>
    </row>
    <row r="88" spans="1:4" s="22" customFormat="1" ht="12">
      <c r="A88" s="48"/>
      <c r="B88" s="48"/>
      <c r="C88" s="84"/>
      <c r="D88" s="371"/>
    </row>
    <row r="89" spans="1:4" s="22" customFormat="1" ht="12">
      <c r="A89" s="48"/>
      <c r="B89" s="48"/>
      <c r="C89" s="84"/>
      <c r="D89" s="371"/>
    </row>
    <row r="90" spans="1:4" s="22" customFormat="1" ht="12">
      <c r="A90" s="48"/>
      <c r="B90" s="48"/>
      <c r="C90" s="84"/>
      <c r="D90" s="371"/>
    </row>
    <row r="91" spans="1:4" s="22" customFormat="1" ht="12">
      <c r="A91" s="48"/>
      <c r="B91" s="48"/>
      <c r="C91" s="84"/>
      <c r="D91" s="371"/>
    </row>
    <row r="92" spans="1:4" s="22" customFormat="1" ht="12">
      <c r="A92" s="48"/>
      <c r="B92" s="48"/>
      <c r="C92" s="84"/>
      <c r="D92" s="371"/>
    </row>
    <row r="93" spans="1:4" s="22" customFormat="1" ht="12">
      <c r="A93" s="48"/>
      <c r="B93" s="48"/>
      <c r="C93" s="84"/>
      <c r="D93" s="371"/>
    </row>
    <row r="94" spans="1:4" s="22" customFormat="1" ht="12">
      <c r="A94" s="48"/>
      <c r="B94" s="48"/>
      <c r="C94" s="84"/>
      <c r="D94" s="371"/>
    </row>
    <row r="95" spans="1:4" s="22" customFormat="1" ht="12">
      <c r="A95" s="48"/>
      <c r="B95" s="48"/>
      <c r="C95" s="84"/>
      <c r="D95" s="371"/>
    </row>
    <row r="96" spans="1:4" s="22" customFormat="1" ht="12">
      <c r="A96" s="48"/>
      <c r="B96" s="48"/>
      <c r="C96" s="84"/>
      <c r="D96" s="371"/>
    </row>
    <row r="97" spans="1:4" s="22" customFormat="1" ht="12">
      <c r="A97" s="48"/>
      <c r="B97" s="48"/>
      <c r="C97" s="84"/>
      <c r="D97" s="371"/>
    </row>
    <row r="98" spans="1:4" s="22" customFormat="1" ht="12">
      <c r="A98" s="48"/>
      <c r="B98" s="48"/>
      <c r="C98" s="84"/>
      <c r="D98" s="371"/>
    </row>
    <row r="99" spans="1:4" s="22" customFormat="1" ht="12">
      <c r="A99" s="48"/>
      <c r="B99" s="48"/>
      <c r="C99" s="84"/>
      <c r="D99" s="371"/>
    </row>
    <row r="100" spans="1:4" s="22" customFormat="1" ht="12">
      <c r="A100" s="48"/>
      <c r="B100" s="48"/>
      <c r="C100" s="84"/>
      <c r="D100" s="371"/>
    </row>
    <row r="101" spans="1:4" s="22" customFormat="1" ht="12">
      <c r="A101" s="48"/>
      <c r="B101" s="48"/>
      <c r="C101" s="84"/>
      <c r="D101" s="371"/>
    </row>
    <row r="102" spans="1:4" s="22" customFormat="1" ht="12">
      <c r="A102" s="48"/>
      <c r="B102" s="48"/>
      <c r="C102" s="84"/>
      <c r="D102" s="371"/>
    </row>
    <row r="103" spans="1:4" s="22" customFormat="1" ht="12">
      <c r="A103" s="48"/>
      <c r="B103" s="48"/>
      <c r="C103" s="84"/>
      <c r="D103" s="371"/>
    </row>
    <row r="104" spans="1:4" s="22" customFormat="1" ht="12">
      <c r="A104" s="48"/>
      <c r="B104" s="48"/>
      <c r="C104" s="84"/>
      <c r="D104" s="371"/>
    </row>
    <row r="105" spans="1:4" s="22" customFormat="1" ht="12">
      <c r="A105" s="48"/>
      <c r="B105" s="48"/>
      <c r="C105" s="84"/>
      <c r="D105" s="371"/>
    </row>
    <row r="106" spans="1:4" s="22" customFormat="1" ht="18" customHeight="1">
      <c r="A106" s="48"/>
      <c r="B106" s="48"/>
      <c r="C106" s="84"/>
      <c r="D106" s="371"/>
    </row>
    <row r="107" spans="1:4" s="18" customFormat="1" ht="12">
      <c r="A107" s="48"/>
      <c r="B107" s="48"/>
      <c r="C107" s="84"/>
      <c r="D107" s="371"/>
    </row>
    <row r="108" spans="1:4" s="22" customFormat="1" ht="12">
      <c r="A108" s="48"/>
      <c r="B108" s="48"/>
      <c r="C108" s="84"/>
      <c r="D108" s="371"/>
    </row>
    <row r="109" spans="1:4" s="22" customFormat="1" ht="12">
      <c r="A109" s="48"/>
      <c r="B109" s="48"/>
      <c r="C109" s="84"/>
      <c r="D109" s="371"/>
    </row>
    <row r="110" spans="1:4" s="22" customFormat="1" ht="12">
      <c r="A110" s="48"/>
      <c r="B110" s="48"/>
      <c r="C110" s="84"/>
      <c r="D110" s="371"/>
    </row>
    <row r="111" spans="1:4" s="22" customFormat="1" ht="18" customHeight="1">
      <c r="A111" s="48"/>
      <c r="B111" s="48"/>
      <c r="C111" s="84"/>
      <c r="D111" s="371"/>
    </row>
    <row r="112" spans="1:4" s="18" customFormat="1" ht="12">
      <c r="A112" s="48"/>
      <c r="B112" s="48"/>
      <c r="C112" s="84"/>
      <c r="D112" s="371"/>
    </row>
    <row r="113" spans="1:4" s="18" customFormat="1" ht="14.25" customHeight="1">
      <c r="A113" s="48"/>
      <c r="B113" s="48"/>
      <c r="C113" s="84"/>
      <c r="D113" s="371"/>
    </row>
    <row r="114" spans="1:4" s="18" customFormat="1" ht="14.25" customHeight="1">
      <c r="A114" s="48"/>
      <c r="B114" s="48"/>
      <c r="C114" s="84"/>
      <c r="D114" s="371"/>
    </row>
    <row r="115" spans="1:4" s="18" customFormat="1" ht="14.25" customHeight="1">
      <c r="A115" s="48"/>
      <c r="B115" s="48"/>
      <c r="C115" s="84"/>
      <c r="D115" s="371"/>
    </row>
    <row r="116" spans="1:4" s="18" customFormat="1" ht="12">
      <c r="A116" s="48"/>
      <c r="B116" s="48"/>
      <c r="C116" s="84"/>
      <c r="D116" s="371"/>
    </row>
    <row r="117" spans="1:4" s="18" customFormat="1" ht="14.25" customHeight="1">
      <c r="A117" s="48"/>
      <c r="B117" s="48"/>
      <c r="C117" s="84"/>
      <c r="D117" s="371"/>
    </row>
    <row r="118" spans="1:4" s="18" customFormat="1" ht="12">
      <c r="A118" s="48"/>
      <c r="B118" s="48"/>
      <c r="C118" s="84"/>
      <c r="D118" s="371"/>
    </row>
    <row r="119" spans="1:4" s="18" customFormat="1" ht="14.25" customHeight="1">
      <c r="A119" s="48"/>
      <c r="B119" s="48"/>
      <c r="C119" s="84"/>
      <c r="D119" s="371"/>
    </row>
    <row r="120" spans="1:4" s="18" customFormat="1" ht="12">
      <c r="A120" s="48"/>
      <c r="B120" s="48"/>
      <c r="C120" s="84"/>
      <c r="D120" s="371"/>
    </row>
    <row r="121" spans="1:4" s="22" customFormat="1" ht="30" customHeight="1">
      <c r="A121" s="48"/>
      <c r="B121" s="48"/>
      <c r="C121" s="84"/>
      <c r="D121" s="371"/>
    </row>
    <row r="122" spans="1:4" s="22" customFormat="1" ht="12">
      <c r="A122" s="48"/>
      <c r="B122" s="48"/>
      <c r="C122" s="84"/>
      <c r="D122" s="371"/>
    </row>
    <row r="123" spans="1:4" s="22" customFormat="1" ht="12">
      <c r="A123" s="48"/>
      <c r="B123" s="48"/>
      <c r="C123" s="84"/>
      <c r="D123" s="371"/>
    </row>
    <row r="124" spans="1:4" s="22" customFormat="1" ht="12">
      <c r="A124" s="48"/>
      <c r="B124" s="48"/>
      <c r="C124" s="84"/>
      <c r="D124" s="371"/>
    </row>
    <row r="125" spans="1:4" s="22" customFormat="1" ht="12">
      <c r="A125" s="48"/>
      <c r="B125" s="48"/>
      <c r="C125" s="84"/>
      <c r="D125" s="371"/>
    </row>
    <row r="126" spans="1:4" s="22" customFormat="1" ht="12">
      <c r="A126" s="48"/>
      <c r="B126" s="48"/>
      <c r="C126" s="84"/>
      <c r="D126" s="371"/>
    </row>
    <row r="127" spans="1:4" s="22" customFormat="1" ht="12">
      <c r="A127" s="48"/>
      <c r="B127" s="48"/>
      <c r="C127" s="84"/>
      <c r="D127" s="371"/>
    </row>
    <row r="128" spans="1:4" s="22" customFormat="1" ht="12">
      <c r="A128" s="48"/>
      <c r="B128" s="48"/>
      <c r="C128" s="84"/>
      <c r="D128" s="371"/>
    </row>
    <row r="129" spans="1:4" s="22" customFormat="1" ht="12">
      <c r="A129" s="48"/>
      <c r="B129" s="48"/>
      <c r="C129" s="84"/>
      <c r="D129" s="371"/>
    </row>
    <row r="130" spans="1:4" s="22" customFormat="1" ht="12">
      <c r="A130" s="48"/>
      <c r="B130" s="48"/>
      <c r="C130" s="84"/>
      <c r="D130" s="371"/>
    </row>
    <row r="131" spans="1:4" s="22" customFormat="1" ht="12">
      <c r="A131" s="48"/>
      <c r="B131" s="48"/>
      <c r="C131" s="84"/>
      <c r="D131" s="371"/>
    </row>
    <row r="132" spans="1:4" s="22" customFormat="1" ht="12">
      <c r="A132" s="48"/>
      <c r="B132" s="48"/>
      <c r="C132" s="84"/>
      <c r="D132" s="371"/>
    </row>
    <row r="133" spans="1:4" s="22" customFormat="1" ht="12">
      <c r="A133" s="48"/>
      <c r="B133" s="48"/>
      <c r="C133" s="84"/>
      <c r="D133" s="371"/>
    </row>
    <row r="134" spans="1:4" s="22" customFormat="1" ht="12">
      <c r="A134" s="48"/>
      <c r="B134" s="48"/>
      <c r="C134" s="84"/>
      <c r="D134" s="371"/>
    </row>
    <row r="135" spans="1:4" s="22" customFormat="1" ht="12">
      <c r="A135" s="48"/>
      <c r="B135" s="48"/>
      <c r="C135" s="84"/>
      <c r="D135" s="371"/>
    </row>
    <row r="136" spans="1:4" s="18" customFormat="1" ht="12">
      <c r="A136" s="48"/>
      <c r="B136" s="48"/>
      <c r="C136" s="84"/>
      <c r="D136" s="371"/>
    </row>
    <row r="137" spans="1:4" s="18" customFormat="1" ht="12">
      <c r="A137" s="48"/>
      <c r="B137" s="48"/>
      <c r="C137" s="84"/>
      <c r="D137" s="371"/>
    </row>
    <row r="138" spans="1:4" s="18" customFormat="1" ht="18" customHeight="1">
      <c r="A138" s="48"/>
      <c r="B138" s="48"/>
      <c r="C138" s="84"/>
      <c r="D138" s="371"/>
    </row>
    <row r="139" spans="1:4" s="18" customFormat="1" ht="20.25" customHeight="1">
      <c r="A139" s="48"/>
      <c r="B139" s="48"/>
      <c r="C139" s="84"/>
      <c r="D139" s="371"/>
    </row>
    <row r="140" spans="1:4" s="18" customFormat="1" ht="12">
      <c r="A140" s="48"/>
      <c r="B140" s="48"/>
      <c r="C140" s="84"/>
      <c r="D140" s="371"/>
    </row>
    <row r="141" spans="1:4" s="18" customFormat="1" ht="12">
      <c r="A141" s="48"/>
      <c r="B141" s="48"/>
      <c r="C141" s="84"/>
      <c r="D141" s="371"/>
    </row>
    <row r="142" spans="1:4" s="18" customFormat="1" ht="12">
      <c r="A142" s="48"/>
      <c r="B142" s="48"/>
      <c r="C142" s="84"/>
      <c r="D142" s="371"/>
    </row>
    <row r="143" spans="1:4" s="18" customFormat="1" ht="12">
      <c r="A143" s="48"/>
      <c r="B143" s="48"/>
      <c r="C143" s="84"/>
      <c r="D143" s="371"/>
    </row>
    <row r="144" spans="1:4" s="18" customFormat="1" ht="12">
      <c r="A144" s="48"/>
      <c r="B144" s="48"/>
      <c r="C144" s="84"/>
      <c r="D144" s="371"/>
    </row>
    <row r="145" spans="1:4" s="18" customFormat="1" ht="12">
      <c r="A145" s="48"/>
      <c r="B145" s="48"/>
      <c r="C145" s="84"/>
      <c r="D145" s="371"/>
    </row>
    <row r="146" spans="1:4" s="18" customFormat="1" ht="12">
      <c r="A146" s="48"/>
      <c r="B146" s="48"/>
      <c r="C146" s="84"/>
      <c r="D146" s="371"/>
    </row>
    <row r="147" spans="1:4" s="18" customFormat="1" ht="12">
      <c r="A147" s="48"/>
      <c r="B147" s="48"/>
      <c r="C147" s="84"/>
      <c r="D147" s="371"/>
    </row>
    <row r="148" spans="1:4" s="18" customFormat="1" ht="12">
      <c r="A148" s="48"/>
      <c r="B148" s="48"/>
      <c r="C148" s="84"/>
      <c r="D148" s="371"/>
    </row>
    <row r="149" spans="1:4" s="18" customFormat="1" ht="12">
      <c r="A149" s="48"/>
      <c r="B149" s="48"/>
      <c r="C149" s="84"/>
      <c r="D149" s="371"/>
    </row>
    <row r="150" spans="1:4" s="18" customFormat="1" ht="12">
      <c r="A150" s="48"/>
      <c r="B150" s="48"/>
      <c r="C150" s="84"/>
      <c r="D150" s="371"/>
    </row>
    <row r="151" spans="1:4" s="18" customFormat="1" ht="12">
      <c r="A151" s="48"/>
      <c r="B151" s="48"/>
      <c r="C151" s="84"/>
      <c r="D151" s="371"/>
    </row>
    <row r="152" spans="1:4" s="18" customFormat="1" ht="12">
      <c r="A152" s="48"/>
      <c r="B152" s="48"/>
      <c r="C152" s="84"/>
      <c r="D152" s="371"/>
    </row>
    <row r="153" spans="1:4" s="18" customFormat="1" ht="12">
      <c r="A153" s="48"/>
      <c r="B153" s="48"/>
      <c r="C153" s="84"/>
      <c r="D153" s="371"/>
    </row>
    <row r="154" spans="1:4" s="18" customFormat="1" ht="12">
      <c r="A154" s="48"/>
      <c r="B154" s="48"/>
      <c r="C154" s="84"/>
      <c r="D154" s="371"/>
    </row>
    <row r="155" spans="1:4" s="18" customFormat="1" ht="12">
      <c r="A155" s="48"/>
      <c r="B155" s="48"/>
      <c r="C155" s="84"/>
      <c r="D155" s="371"/>
    </row>
    <row r="156" spans="1:4" s="18" customFormat="1" ht="12">
      <c r="A156" s="48"/>
      <c r="B156" s="48"/>
      <c r="C156" s="84"/>
      <c r="D156" s="371"/>
    </row>
    <row r="157" spans="1:4" s="18" customFormat="1" ht="12">
      <c r="A157" s="48"/>
      <c r="B157" s="48"/>
      <c r="C157" s="84"/>
      <c r="D157" s="371"/>
    </row>
    <row r="158" spans="1:4" s="18" customFormat="1" ht="12">
      <c r="A158" s="48"/>
      <c r="B158" s="48"/>
      <c r="C158" s="84"/>
      <c r="D158" s="371"/>
    </row>
    <row r="159" spans="1:4" s="18" customFormat="1" ht="12">
      <c r="A159" s="48"/>
      <c r="B159" s="48"/>
      <c r="C159" s="84"/>
      <c r="D159" s="371"/>
    </row>
    <row r="160" spans="1:4" s="18" customFormat="1" ht="12">
      <c r="A160" s="48"/>
      <c r="B160" s="48"/>
      <c r="C160" s="84"/>
      <c r="D160" s="371"/>
    </row>
    <row r="161" spans="1:4" s="18" customFormat="1" ht="12">
      <c r="A161" s="48"/>
      <c r="B161" s="48"/>
      <c r="C161" s="84"/>
      <c r="D161" s="371"/>
    </row>
    <row r="162" spans="1:4" s="18" customFormat="1" ht="12">
      <c r="A162" s="48"/>
      <c r="B162" s="48"/>
      <c r="C162" s="84"/>
      <c r="D162" s="371"/>
    </row>
    <row r="163" spans="1:4" s="18" customFormat="1" ht="12">
      <c r="A163" s="48"/>
      <c r="B163" s="48"/>
      <c r="C163" s="84"/>
      <c r="D163" s="371"/>
    </row>
    <row r="164" spans="1:4" s="18" customFormat="1" ht="12">
      <c r="A164" s="48"/>
      <c r="B164" s="48"/>
      <c r="C164" s="84"/>
      <c r="D164" s="371"/>
    </row>
    <row r="165" spans="1:4" s="18" customFormat="1" ht="12">
      <c r="A165" s="48"/>
      <c r="B165" s="48"/>
      <c r="C165" s="84"/>
      <c r="D165" s="371"/>
    </row>
    <row r="166" spans="1:4" s="18" customFormat="1" ht="12">
      <c r="A166" s="48"/>
      <c r="B166" s="48"/>
      <c r="C166" s="84"/>
      <c r="D166" s="371"/>
    </row>
    <row r="167" spans="1:4" s="18" customFormat="1" ht="12">
      <c r="A167" s="48"/>
      <c r="B167" s="48"/>
      <c r="C167" s="84"/>
      <c r="D167" s="371"/>
    </row>
    <row r="168" spans="1:4" s="18" customFormat="1" ht="12">
      <c r="A168" s="48"/>
      <c r="B168" s="48"/>
      <c r="C168" s="84"/>
      <c r="D168" s="371"/>
    </row>
    <row r="169" spans="1:4" s="18" customFormat="1" ht="12">
      <c r="A169" s="48"/>
      <c r="B169" s="48"/>
      <c r="C169" s="84"/>
      <c r="D169" s="371"/>
    </row>
    <row r="170" spans="1:4" s="18" customFormat="1" ht="12">
      <c r="A170" s="48"/>
      <c r="B170" s="48"/>
      <c r="C170" s="84"/>
      <c r="D170" s="371"/>
    </row>
    <row r="171" spans="1:4" s="18" customFormat="1" ht="12">
      <c r="A171" s="48"/>
      <c r="B171" s="48"/>
      <c r="C171" s="84"/>
      <c r="D171" s="371"/>
    </row>
    <row r="172" spans="1:4" s="18" customFormat="1" ht="12">
      <c r="A172" s="48"/>
      <c r="B172" s="48"/>
      <c r="C172" s="84"/>
      <c r="D172" s="371"/>
    </row>
    <row r="173" spans="1:4" s="18" customFormat="1" ht="12">
      <c r="A173" s="48"/>
      <c r="B173" s="48"/>
      <c r="C173" s="84"/>
      <c r="D173" s="371"/>
    </row>
    <row r="174" spans="1:4" s="18" customFormat="1" ht="12">
      <c r="A174" s="48"/>
      <c r="B174" s="48"/>
      <c r="C174" s="84"/>
      <c r="D174" s="371"/>
    </row>
    <row r="175" spans="1:4" s="18" customFormat="1" ht="12">
      <c r="A175" s="48"/>
      <c r="B175" s="48"/>
      <c r="C175" s="84"/>
      <c r="D175" s="371"/>
    </row>
    <row r="176" spans="1:4" s="18" customFormat="1" ht="12">
      <c r="A176" s="48"/>
      <c r="B176" s="48"/>
      <c r="C176" s="84"/>
      <c r="D176" s="371"/>
    </row>
    <row r="177" spans="1:4" s="18" customFormat="1" ht="12">
      <c r="A177" s="48"/>
      <c r="B177" s="48"/>
      <c r="C177" s="84"/>
      <c r="D177" s="371"/>
    </row>
    <row r="178" spans="1:4" s="18" customFormat="1" ht="12">
      <c r="A178" s="48"/>
      <c r="B178" s="48"/>
      <c r="C178" s="84"/>
      <c r="D178" s="371"/>
    </row>
    <row r="179" spans="1:4" s="18" customFormat="1" ht="12">
      <c r="A179" s="48"/>
      <c r="B179" s="48"/>
      <c r="C179" s="84"/>
      <c r="D179" s="371"/>
    </row>
    <row r="180" spans="1:4" s="18" customFormat="1" ht="12">
      <c r="A180" s="48"/>
      <c r="B180" s="48"/>
      <c r="C180" s="84"/>
      <c r="D180" s="371"/>
    </row>
    <row r="181" spans="1:4" s="18" customFormat="1" ht="12">
      <c r="A181" s="48"/>
      <c r="B181" s="48"/>
      <c r="C181" s="84"/>
      <c r="D181" s="371"/>
    </row>
    <row r="182" spans="1:4" s="18" customFormat="1" ht="12">
      <c r="A182" s="48"/>
      <c r="B182" s="48"/>
      <c r="C182" s="84"/>
      <c r="D182" s="371"/>
    </row>
    <row r="183" spans="1:4" s="18" customFormat="1" ht="12">
      <c r="A183" s="48"/>
      <c r="B183" s="48"/>
      <c r="C183" s="84"/>
      <c r="D183" s="371"/>
    </row>
    <row r="184" spans="1:4" s="18" customFormat="1" ht="12">
      <c r="A184" s="48"/>
      <c r="B184" s="48"/>
      <c r="C184" s="84"/>
      <c r="D184" s="371"/>
    </row>
    <row r="185" spans="1:4" s="18" customFormat="1" ht="12">
      <c r="A185" s="48"/>
      <c r="B185" s="48"/>
      <c r="C185" s="84"/>
      <c r="D185" s="371"/>
    </row>
    <row r="186" spans="1:4" s="18" customFormat="1" ht="12">
      <c r="A186" s="48"/>
      <c r="B186" s="48"/>
      <c r="C186" s="84"/>
      <c r="D186" s="371"/>
    </row>
    <row r="187" spans="1:4" s="18" customFormat="1" ht="12">
      <c r="A187" s="48"/>
      <c r="B187" s="48"/>
      <c r="C187" s="84"/>
      <c r="D187" s="371"/>
    </row>
    <row r="188" spans="1:4" s="18" customFormat="1" ht="12">
      <c r="A188" s="48"/>
      <c r="B188" s="48"/>
      <c r="C188" s="84"/>
      <c r="D188" s="371"/>
    </row>
    <row r="189" spans="1:4" s="18" customFormat="1" ht="12">
      <c r="A189" s="48"/>
      <c r="B189" s="48"/>
      <c r="C189" s="84"/>
      <c r="D189" s="371"/>
    </row>
    <row r="190" spans="1:4" s="18" customFormat="1" ht="12">
      <c r="A190" s="48"/>
      <c r="B190" s="48"/>
      <c r="C190" s="84"/>
      <c r="D190" s="371"/>
    </row>
    <row r="191" spans="1:4" s="18" customFormat="1" ht="12">
      <c r="A191" s="48"/>
      <c r="B191" s="48"/>
      <c r="C191" s="84"/>
      <c r="D191" s="371"/>
    </row>
    <row r="192" spans="1:4" s="18" customFormat="1" ht="12">
      <c r="A192" s="48"/>
      <c r="B192" s="48"/>
      <c r="C192" s="84"/>
      <c r="D192" s="371"/>
    </row>
    <row r="193" spans="1:4" s="18" customFormat="1" ht="12">
      <c r="A193" s="48"/>
      <c r="B193" s="48"/>
      <c r="C193" s="84"/>
      <c r="D193" s="371"/>
    </row>
    <row r="194" spans="1:4" s="18" customFormat="1" ht="12">
      <c r="A194" s="48"/>
      <c r="B194" s="48"/>
      <c r="C194" s="84"/>
      <c r="D194" s="371"/>
    </row>
    <row r="195" spans="1:4" s="18" customFormat="1" ht="12">
      <c r="A195" s="48"/>
      <c r="B195" s="48"/>
      <c r="C195" s="84"/>
      <c r="D195" s="371"/>
    </row>
    <row r="196" spans="1:4" s="18" customFormat="1" ht="12">
      <c r="A196" s="48"/>
      <c r="B196" s="48"/>
      <c r="C196" s="84"/>
      <c r="D196" s="371"/>
    </row>
    <row r="197" spans="1:4" s="18" customFormat="1" ht="12">
      <c r="A197" s="48"/>
      <c r="B197" s="48"/>
      <c r="C197" s="84"/>
      <c r="D197" s="371"/>
    </row>
    <row r="198" spans="1:4" s="18" customFormat="1" ht="12">
      <c r="A198" s="48"/>
      <c r="B198" s="48"/>
      <c r="C198" s="84"/>
      <c r="D198" s="371"/>
    </row>
    <row r="199" spans="1:4" s="18" customFormat="1" ht="12">
      <c r="A199" s="48"/>
      <c r="B199" s="48"/>
      <c r="C199" s="84"/>
      <c r="D199" s="371"/>
    </row>
    <row r="200" spans="1:4" s="18" customFormat="1" ht="12">
      <c r="A200" s="48"/>
      <c r="B200" s="48"/>
      <c r="C200" s="84"/>
      <c r="D200" s="371"/>
    </row>
    <row r="201" spans="1:4" s="18" customFormat="1" ht="12">
      <c r="A201" s="48"/>
      <c r="B201" s="48"/>
      <c r="C201" s="84"/>
      <c r="D201" s="371"/>
    </row>
    <row r="202" spans="1:4" s="18" customFormat="1" ht="12">
      <c r="A202" s="48"/>
      <c r="B202" s="48"/>
      <c r="C202" s="84"/>
      <c r="D202" s="371"/>
    </row>
    <row r="203" spans="1:4" s="18" customFormat="1" ht="12">
      <c r="A203" s="48"/>
      <c r="B203" s="48"/>
      <c r="C203" s="84"/>
      <c r="D203" s="371"/>
    </row>
    <row r="204" spans="1:4" s="18" customFormat="1" ht="12">
      <c r="A204" s="48"/>
      <c r="B204" s="48"/>
      <c r="C204" s="84"/>
      <c r="D204" s="371"/>
    </row>
    <row r="205" spans="1:4" s="18" customFormat="1" ht="12">
      <c r="A205" s="48"/>
      <c r="B205" s="48"/>
      <c r="C205" s="84"/>
      <c r="D205" s="371"/>
    </row>
    <row r="206" spans="1:4" s="18" customFormat="1" ht="12">
      <c r="A206" s="48"/>
      <c r="B206" s="48"/>
      <c r="C206" s="84"/>
      <c r="D206" s="371"/>
    </row>
    <row r="207" spans="1:4" s="18" customFormat="1" ht="12">
      <c r="A207" s="48"/>
      <c r="B207" s="48"/>
      <c r="C207" s="84"/>
      <c r="D207" s="371"/>
    </row>
    <row r="208" spans="1:4" s="18" customFormat="1" ht="12">
      <c r="A208" s="48"/>
      <c r="B208" s="48"/>
      <c r="C208" s="84"/>
      <c r="D208" s="371"/>
    </row>
    <row r="209" spans="1:4" s="18" customFormat="1" ht="12">
      <c r="A209" s="48"/>
      <c r="B209" s="48"/>
      <c r="C209" s="84"/>
      <c r="D209" s="371"/>
    </row>
    <row r="210" spans="1:4" s="18" customFormat="1" ht="12">
      <c r="A210" s="48"/>
      <c r="B210" s="48"/>
      <c r="C210" s="84"/>
      <c r="D210" s="371"/>
    </row>
    <row r="211" spans="1:4" s="18" customFormat="1" ht="12">
      <c r="A211" s="48"/>
      <c r="B211" s="48"/>
      <c r="C211" s="84"/>
      <c r="D211" s="371"/>
    </row>
    <row r="212" spans="1:4" s="18" customFormat="1" ht="12">
      <c r="A212" s="48"/>
      <c r="B212" s="48"/>
      <c r="C212" s="84"/>
      <c r="D212" s="371"/>
    </row>
    <row r="213" spans="1:4" s="18" customFormat="1" ht="12">
      <c r="A213" s="48"/>
      <c r="B213" s="48"/>
      <c r="C213" s="84"/>
      <c r="D213" s="371"/>
    </row>
    <row r="214" spans="1:4" s="18" customFormat="1" ht="12">
      <c r="A214" s="48"/>
      <c r="B214" s="48"/>
      <c r="C214" s="84"/>
      <c r="D214" s="371"/>
    </row>
    <row r="215" spans="1:4" s="18" customFormat="1" ht="12">
      <c r="A215" s="48"/>
      <c r="B215" s="48"/>
      <c r="C215" s="84"/>
      <c r="D215" s="371"/>
    </row>
    <row r="216" spans="1:4" s="18" customFormat="1" ht="12">
      <c r="A216" s="48"/>
      <c r="B216" s="48"/>
      <c r="C216" s="84"/>
      <c r="D216" s="371"/>
    </row>
    <row r="217" spans="1:4" s="18" customFormat="1" ht="12">
      <c r="A217" s="48"/>
      <c r="B217" s="48"/>
      <c r="C217" s="84"/>
      <c r="D217" s="371"/>
    </row>
    <row r="218" spans="1:4" s="18" customFormat="1" ht="12">
      <c r="A218" s="48"/>
      <c r="B218" s="48"/>
      <c r="C218" s="84"/>
      <c r="D218" s="371"/>
    </row>
    <row r="219" spans="1:4" s="18" customFormat="1" ht="12">
      <c r="A219" s="48"/>
      <c r="B219" s="48"/>
      <c r="C219" s="84"/>
      <c r="D219" s="371"/>
    </row>
    <row r="220" spans="1:4" s="18" customFormat="1" ht="12">
      <c r="A220" s="48"/>
      <c r="B220" s="48"/>
      <c r="C220" s="84"/>
      <c r="D220" s="371"/>
    </row>
    <row r="221" spans="1:4" s="18" customFormat="1" ht="12">
      <c r="A221" s="48"/>
      <c r="B221" s="48"/>
      <c r="C221" s="84"/>
      <c r="D221" s="371"/>
    </row>
    <row r="222" spans="1:4" s="18" customFormat="1" ht="12">
      <c r="A222" s="48"/>
      <c r="B222" s="48"/>
      <c r="C222" s="84"/>
      <c r="D222" s="371"/>
    </row>
    <row r="223" spans="1:4" s="18" customFormat="1" ht="12">
      <c r="A223" s="48"/>
      <c r="B223" s="48"/>
      <c r="C223" s="84"/>
      <c r="D223" s="371"/>
    </row>
    <row r="224" spans="1:4" s="18" customFormat="1" ht="12">
      <c r="A224" s="48"/>
      <c r="B224" s="48"/>
      <c r="C224" s="84"/>
      <c r="D224" s="371"/>
    </row>
    <row r="225" spans="1:4" s="18" customFormat="1" ht="12">
      <c r="A225" s="48"/>
      <c r="B225" s="48"/>
      <c r="C225" s="84"/>
      <c r="D225" s="371"/>
    </row>
    <row r="226" spans="1:4" s="18" customFormat="1" ht="12">
      <c r="A226" s="48"/>
      <c r="B226" s="48"/>
      <c r="C226" s="84"/>
      <c r="D226" s="371"/>
    </row>
    <row r="227" spans="1:4" s="18" customFormat="1" ht="12">
      <c r="A227" s="48"/>
      <c r="B227" s="48"/>
      <c r="C227" s="84"/>
      <c r="D227" s="371"/>
    </row>
    <row r="228" spans="1:4" s="18" customFormat="1" ht="12">
      <c r="A228" s="48"/>
      <c r="B228" s="48"/>
      <c r="C228" s="84"/>
      <c r="D228" s="371"/>
    </row>
    <row r="229" spans="1:4" s="18" customFormat="1" ht="12">
      <c r="A229" s="48"/>
      <c r="B229" s="48"/>
      <c r="C229" s="84"/>
      <c r="D229" s="371"/>
    </row>
    <row r="230" spans="1:4" s="18" customFormat="1" ht="12">
      <c r="A230" s="48"/>
      <c r="B230" s="48"/>
      <c r="C230" s="84"/>
      <c r="D230" s="371"/>
    </row>
    <row r="231" spans="1:4" s="18" customFormat="1" ht="12">
      <c r="A231" s="48"/>
      <c r="B231" s="48"/>
      <c r="C231" s="84"/>
      <c r="D231" s="371"/>
    </row>
    <row r="232" spans="1:4" s="18" customFormat="1" ht="12">
      <c r="A232" s="48"/>
      <c r="B232" s="48"/>
      <c r="C232" s="84"/>
      <c r="D232" s="371"/>
    </row>
    <row r="233" spans="1:4" s="18" customFormat="1" ht="12">
      <c r="A233" s="48"/>
      <c r="B233" s="48"/>
      <c r="C233" s="84"/>
      <c r="D233" s="371"/>
    </row>
    <row r="234" spans="1:4" s="18" customFormat="1" ht="12">
      <c r="A234" s="48"/>
      <c r="B234" s="48"/>
      <c r="C234" s="84"/>
      <c r="D234" s="371"/>
    </row>
    <row r="235" spans="1:4" s="18" customFormat="1" ht="12">
      <c r="A235" s="48"/>
      <c r="B235" s="48"/>
      <c r="C235" s="84"/>
      <c r="D235" s="371"/>
    </row>
    <row r="236" spans="1:4" s="18" customFormat="1" ht="12">
      <c r="A236" s="48"/>
      <c r="B236" s="48"/>
      <c r="C236" s="84"/>
      <c r="D236" s="371"/>
    </row>
    <row r="237" spans="1:4" s="18" customFormat="1" ht="12">
      <c r="A237" s="48"/>
      <c r="B237" s="48"/>
      <c r="C237" s="84"/>
      <c r="D237" s="371"/>
    </row>
    <row r="238" spans="1:4" s="18" customFormat="1" ht="12">
      <c r="A238" s="48"/>
      <c r="B238" s="48"/>
      <c r="C238" s="84"/>
      <c r="D238" s="371"/>
    </row>
    <row r="239" spans="1:4" s="18" customFormat="1" ht="12">
      <c r="A239" s="48"/>
      <c r="B239" s="48"/>
      <c r="C239" s="84"/>
      <c r="D239" s="371"/>
    </row>
    <row r="240" spans="1:4" s="18" customFormat="1" ht="12">
      <c r="A240" s="48"/>
      <c r="B240" s="48"/>
      <c r="C240" s="84"/>
      <c r="D240" s="371"/>
    </row>
    <row r="241" spans="1:4" s="18" customFormat="1" ht="12">
      <c r="A241" s="48"/>
      <c r="B241" s="48"/>
      <c r="C241" s="84"/>
      <c r="D241" s="371"/>
    </row>
    <row r="242" spans="1:4" s="18" customFormat="1" ht="12">
      <c r="A242" s="48"/>
      <c r="B242" s="48"/>
      <c r="C242" s="84"/>
      <c r="D242" s="371"/>
    </row>
    <row r="243" spans="1:4" s="18" customFormat="1" ht="12">
      <c r="A243" s="48"/>
      <c r="B243" s="48"/>
      <c r="C243" s="84"/>
      <c r="D243" s="371"/>
    </row>
    <row r="244" spans="1:4" s="18" customFormat="1" ht="12">
      <c r="A244" s="48"/>
      <c r="B244" s="48"/>
      <c r="C244" s="84"/>
      <c r="D244" s="371"/>
    </row>
    <row r="245" spans="1:4" s="18" customFormat="1" ht="12">
      <c r="A245" s="48"/>
      <c r="B245" s="48"/>
      <c r="C245" s="84"/>
      <c r="D245" s="371"/>
    </row>
    <row r="246" spans="1:4" s="18" customFormat="1" ht="12">
      <c r="A246" s="48"/>
      <c r="B246" s="48"/>
      <c r="C246" s="84"/>
      <c r="D246" s="371"/>
    </row>
    <row r="247" spans="1:4" s="18" customFormat="1" ht="12">
      <c r="A247" s="48"/>
      <c r="B247" s="48"/>
      <c r="C247" s="84"/>
      <c r="D247" s="371"/>
    </row>
    <row r="248" spans="1:4" s="18" customFormat="1" ht="12">
      <c r="A248" s="48"/>
      <c r="B248" s="48"/>
      <c r="C248" s="84"/>
      <c r="D248" s="371"/>
    </row>
    <row r="249" spans="1:4" s="18" customFormat="1" ht="12">
      <c r="A249" s="48"/>
      <c r="B249" s="48"/>
      <c r="C249" s="84"/>
      <c r="D249" s="371"/>
    </row>
    <row r="250" spans="1:4" s="18" customFormat="1" ht="12">
      <c r="A250" s="48"/>
      <c r="B250" s="48"/>
      <c r="C250" s="84"/>
      <c r="D250" s="371"/>
    </row>
    <row r="251" spans="1:4" s="18" customFormat="1" ht="12">
      <c r="A251" s="48"/>
      <c r="B251" s="48"/>
      <c r="C251" s="84"/>
      <c r="D251" s="371"/>
    </row>
    <row r="252" spans="1:4" s="18" customFormat="1" ht="12">
      <c r="A252" s="48"/>
      <c r="B252" s="48"/>
      <c r="C252" s="84"/>
      <c r="D252" s="371"/>
    </row>
    <row r="253" spans="1:4" s="18" customFormat="1" ht="12">
      <c r="A253" s="48"/>
      <c r="B253" s="48"/>
      <c r="C253" s="84"/>
      <c r="D253" s="371"/>
    </row>
    <row r="254" spans="1:4" s="18" customFormat="1" ht="12">
      <c r="A254" s="48"/>
      <c r="B254" s="48"/>
      <c r="C254" s="84"/>
      <c r="D254" s="371"/>
    </row>
    <row r="255" spans="1:4" s="18" customFormat="1" ht="12">
      <c r="A255" s="48"/>
      <c r="B255" s="48"/>
      <c r="C255" s="84"/>
      <c r="D255" s="371"/>
    </row>
    <row r="256" spans="1:4" s="18" customFormat="1" ht="12">
      <c r="A256" s="48"/>
      <c r="B256" s="48"/>
      <c r="C256" s="84"/>
      <c r="D256" s="371"/>
    </row>
    <row r="257" spans="1:4" s="18" customFormat="1" ht="12">
      <c r="A257" s="48"/>
      <c r="B257" s="48"/>
      <c r="C257" s="84"/>
      <c r="D257" s="371"/>
    </row>
    <row r="258" spans="1:4" s="18" customFormat="1" ht="12">
      <c r="A258" s="48"/>
      <c r="B258" s="48"/>
      <c r="C258" s="84"/>
      <c r="D258" s="371"/>
    </row>
    <row r="259" spans="1:4" s="18" customFormat="1" ht="12">
      <c r="A259" s="48"/>
      <c r="B259" s="48"/>
      <c r="C259" s="84"/>
      <c r="D259" s="371"/>
    </row>
    <row r="260" spans="1:4" s="18" customFormat="1" ht="12">
      <c r="A260" s="48"/>
      <c r="B260" s="48"/>
      <c r="C260" s="84"/>
      <c r="D260" s="371"/>
    </row>
    <row r="261" spans="1:4" s="18" customFormat="1" ht="12">
      <c r="A261" s="48"/>
      <c r="B261" s="48"/>
      <c r="C261" s="84"/>
      <c r="D261" s="371"/>
    </row>
    <row r="262" spans="1:4" s="18" customFormat="1" ht="12">
      <c r="A262" s="48"/>
      <c r="B262" s="48"/>
      <c r="C262" s="84"/>
      <c r="D262" s="371"/>
    </row>
    <row r="263" spans="1:4" s="18" customFormat="1" ht="12">
      <c r="A263" s="48"/>
      <c r="B263" s="48"/>
      <c r="C263" s="84"/>
      <c r="D263" s="371"/>
    </row>
    <row r="264" spans="1:4" s="18" customFormat="1" ht="12">
      <c r="A264" s="48"/>
      <c r="B264" s="48"/>
      <c r="C264" s="84"/>
      <c r="D264" s="371"/>
    </row>
    <row r="265" spans="1:4" s="18" customFormat="1" ht="12">
      <c r="A265" s="48"/>
      <c r="B265" s="48"/>
      <c r="C265" s="84"/>
      <c r="D265" s="371"/>
    </row>
    <row r="266" spans="1:4" s="18" customFormat="1" ht="12">
      <c r="A266" s="48"/>
      <c r="B266" s="48"/>
      <c r="C266" s="84"/>
      <c r="D266" s="371"/>
    </row>
    <row r="267" spans="1:4" s="18" customFormat="1" ht="12">
      <c r="A267" s="48"/>
      <c r="B267" s="48"/>
      <c r="C267" s="84"/>
      <c r="D267" s="371"/>
    </row>
    <row r="268" spans="1:4" s="18" customFormat="1" ht="12">
      <c r="A268" s="48"/>
      <c r="B268" s="48"/>
      <c r="C268" s="84"/>
      <c r="D268" s="371"/>
    </row>
    <row r="269" spans="1:4" s="18" customFormat="1" ht="12">
      <c r="A269" s="48"/>
      <c r="B269" s="48"/>
      <c r="C269" s="84"/>
      <c r="D269" s="371"/>
    </row>
    <row r="270" spans="1:4" s="18" customFormat="1" ht="12">
      <c r="A270" s="48"/>
      <c r="B270" s="48"/>
      <c r="C270" s="84"/>
      <c r="D270" s="371"/>
    </row>
    <row r="271" spans="1:4" ht="12.75">
      <c r="A271" s="48"/>
      <c r="C271" s="84"/>
      <c r="D271" s="371"/>
    </row>
    <row r="272" spans="1:4" ht="12.75">
      <c r="A272" s="48"/>
      <c r="C272" s="84"/>
      <c r="D272" s="371"/>
    </row>
    <row r="273" spans="1:4" ht="12.75">
      <c r="A273" s="48"/>
      <c r="C273" s="84"/>
      <c r="D273" s="371"/>
    </row>
    <row r="274" spans="1:4" ht="12.75">
      <c r="A274" s="48"/>
      <c r="C274" s="84"/>
      <c r="D274" s="371"/>
    </row>
    <row r="275" spans="1:4" ht="12.75">
      <c r="A275" s="48"/>
      <c r="C275" s="84"/>
      <c r="D275" s="371"/>
    </row>
    <row r="276" spans="1:4" ht="12.75">
      <c r="A276" s="48"/>
      <c r="C276" s="84"/>
      <c r="D276" s="371"/>
    </row>
    <row r="277" spans="1:4" ht="12.75">
      <c r="A277" s="48"/>
      <c r="C277" s="84"/>
      <c r="D277" s="371"/>
    </row>
    <row r="278" spans="1:4" ht="12.75">
      <c r="A278" s="48"/>
      <c r="C278" s="84"/>
      <c r="D278" s="371"/>
    </row>
    <row r="279" spans="1:4" ht="12.75">
      <c r="A279" s="48"/>
      <c r="C279" s="84"/>
      <c r="D279" s="371"/>
    </row>
    <row r="280" spans="1:4" ht="12.75">
      <c r="A280" s="48"/>
      <c r="C280" s="84"/>
      <c r="D280" s="371"/>
    </row>
    <row r="281" spans="1:4" ht="12.75">
      <c r="A281" s="48"/>
      <c r="C281" s="84"/>
      <c r="D281" s="371"/>
    </row>
    <row r="282" spans="1:4" ht="12.75">
      <c r="A282" s="48"/>
      <c r="C282" s="84"/>
      <c r="D282" s="371"/>
    </row>
    <row r="283" spans="1:4" ht="12.75">
      <c r="A283" s="48"/>
      <c r="C283" s="84"/>
      <c r="D283" s="371"/>
    </row>
    <row r="284" spans="1:4" ht="12.75">
      <c r="A284" s="48"/>
      <c r="C284" s="84"/>
      <c r="D284" s="371"/>
    </row>
    <row r="285" spans="1:4" ht="12.75">
      <c r="A285" s="48"/>
      <c r="C285" s="84"/>
      <c r="D285" s="371"/>
    </row>
    <row r="286" spans="1:4" ht="12.75">
      <c r="A286" s="48"/>
      <c r="C286" s="84"/>
      <c r="D286" s="371"/>
    </row>
    <row r="287" spans="1:4" ht="12.75">
      <c r="A287" s="48"/>
      <c r="C287" s="84"/>
      <c r="D287" s="371"/>
    </row>
    <row r="288" spans="1:4" ht="12.75">
      <c r="A288" s="48"/>
      <c r="C288" s="84"/>
      <c r="D288" s="371"/>
    </row>
    <row r="289" spans="1:4" ht="12.75">
      <c r="A289" s="48"/>
      <c r="C289" s="84"/>
      <c r="D289" s="371"/>
    </row>
    <row r="290" spans="1:4" ht="12.75">
      <c r="A290" s="48"/>
      <c r="C290" s="84"/>
      <c r="D290" s="371"/>
    </row>
    <row r="291" spans="1:4" ht="12.75">
      <c r="A291" s="48"/>
      <c r="C291" s="84"/>
      <c r="D291" s="371"/>
    </row>
    <row r="292" spans="1:4" ht="12.75">
      <c r="A292" s="48"/>
      <c r="C292" s="84"/>
      <c r="D292" s="371"/>
    </row>
    <row r="293" spans="1:4" ht="12.75">
      <c r="A293" s="48"/>
      <c r="C293" s="84"/>
      <c r="D293" s="371"/>
    </row>
    <row r="294" spans="1:4" ht="12.75">
      <c r="A294" s="48"/>
      <c r="C294" s="84"/>
      <c r="D294" s="371"/>
    </row>
    <row r="295" spans="1:4" ht="12.75">
      <c r="A295" s="48"/>
      <c r="C295" s="84"/>
      <c r="D295" s="371"/>
    </row>
    <row r="296" spans="1:4" ht="12.75">
      <c r="A296" s="48"/>
      <c r="C296" s="84"/>
      <c r="D296" s="371"/>
    </row>
    <row r="297" spans="1:4" ht="12.75">
      <c r="A297" s="48"/>
      <c r="C297" s="84"/>
      <c r="D297" s="371"/>
    </row>
    <row r="298" spans="1:4" ht="12.75">
      <c r="A298" s="48"/>
      <c r="C298" s="84"/>
      <c r="D298" s="371"/>
    </row>
    <row r="299" spans="1:4" ht="12.75">
      <c r="A299" s="48"/>
      <c r="C299" s="84"/>
      <c r="D299" s="371"/>
    </row>
    <row r="300" spans="1:4" ht="12.75">
      <c r="A300" s="48"/>
      <c r="C300" s="84"/>
      <c r="D300" s="371"/>
    </row>
    <row r="301" spans="1:4" ht="12.75">
      <c r="A301" s="48"/>
      <c r="C301" s="84"/>
      <c r="D301" s="371"/>
    </row>
    <row r="302" spans="1:4" ht="12.75">
      <c r="A302" s="48"/>
      <c r="C302" s="84"/>
      <c r="D302" s="371"/>
    </row>
    <row r="303" spans="1:4" ht="12.75">
      <c r="A303" s="48"/>
      <c r="C303" s="84"/>
      <c r="D303" s="371"/>
    </row>
    <row r="304" spans="1:4" ht="12.75">
      <c r="A304" s="48"/>
      <c r="C304" s="84"/>
      <c r="D304" s="371"/>
    </row>
    <row r="305" spans="1:4" ht="12.75">
      <c r="A305" s="48"/>
      <c r="C305" s="84"/>
      <c r="D305" s="371"/>
    </row>
    <row r="306" spans="1:4" ht="12.75">
      <c r="A306" s="48"/>
      <c r="C306" s="84"/>
      <c r="D306" s="371"/>
    </row>
    <row r="307" spans="1:4" ht="12.75">
      <c r="A307" s="48"/>
      <c r="C307" s="84"/>
      <c r="D307" s="371"/>
    </row>
    <row r="308" spans="1:4" ht="12.75">
      <c r="A308" s="48"/>
      <c r="C308" s="84"/>
      <c r="D308" s="371"/>
    </row>
    <row r="309" spans="1:4" ht="12.75">
      <c r="A309" s="48"/>
      <c r="C309" s="84"/>
      <c r="D309" s="371"/>
    </row>
    <row r="310" spans="1:4" ht="12.75">
      <c r="A310" s="48"/>
      <c r="C310" s="84"/>
      <c r="D310" s="371"/>
    </row>
    <row r="311" spans="1:4" ht="12.75">
      <c r="A311" s="48"/>
      <c r="C311" s="84"/>
      <c r="D311" s="371"/>
    </row>
    <row r="312" spans="1:4" ht="12.75">
      <c r="A312" s="48"/>
      <c r="C312" s="84"/>
      <c r="D312" s="371"/>
    </row>
    <row r="313" spans="1:4" ht="12.75">
      <c r="A313" s="48"/>
      <c r="C313" s="84"/>
      <c r="D313" s="371"/>
    </row>
    <row r="314" spans="1:4" ht="12.75">
      <c r="A314" s="48"/>
      <c r="C314" s="84"/>
      <c r="D314" s="371"/>
    </row>
    <row r="315" spans="1:4" ht="12.75">
      <c r="A315" s="48"/>
      <c r="C315" s="84"/>
      <c r="D315" s="371"/>
    </row>
    <row r="316" spans="1:4" ht="12.75">
      <c r="A316" s="48"/>
      <c r="C316" s="84"/>
      <c r="D316" s="371"/>
    </row>
    <row r="317" spans="1:4" ht="12.75">
      <c r="A317" s="48"/>
      <c r="C317" s="84"/>
      <c r="D317" s="371"/>
    </row>
    <row r="318" spans="1:4" ht="12.75">
      <c r="A318" s="48"/>
      <c r="C318" s="84"/>
      <c r="D318" s="371"/>
    </row>
    <row r="319" spans="1:4" ht="12.75">
      <c r="A319" s="48"/>
      <c r="C319" s="84"/>
      <c r="D319" s="371"/>
    </row>
    <row r="320" spans="1:4" ht="12.75">
      <c r="A320" s="48"/>
      <c r="C320" s="84"/>
      <c r="D320" s="371"/>
    </row>
    <row r="321" spans="1:4" ht="12.75">
      <c r="A321" s="48"/>
      <c r="C321" s="84"/>
      <c r="D321" s="371"/>
    </row>
    <row r="322" spans="1:4" ht="12.75">
      <c r="A322" s="48"/>
      <c r="C322" s="84"/>
      <c r="D322" s="371"/>
    </row>
    <row r="323" spans="1:4" ht="12.75">
      <c r="A323" s="48"/>
      <c r="C323" s="84"/>
      <c r="D323" s="371"/>
    </row>
    <row r="324" spans="1:4" ht="12.75">
      <c r="A324" s="48"/>
      <c r="C324" s="84"/>
      <c r="D324" s="371"/>
    </row>
    <row r="325" spans="1:4" ht="12.75">
      <c r="A325" s="48"/>
      <c r="C325" s="84"/>
      <c r="D325" s="371"/>
    </row>
    <row r="326" spans="1:4" ht="12.75">
      <c r="A326" s="48"/>
      <c r="C326" s="84"/>
      <c r="D326" s="371"/>
    </row>
    <row r="327" spans="1:4" ht="12.75">
      <c r="A327" s="48"/>
      <c r="C327" s="84"/>
      <c r="D327" s="371"/>
    </row>
    <row r="328" spans="1:4" ht="12.75">
      <c r="A328" s="48"/>
      <c r="C328" s="84"/>
      <c r="D328" s="371"/>
    </row>
    <row r="329" spans="1:4" ht="12.75">
      <c r="A329" s="48"/>
      <c r="C329" s="84"/>
      <c r="D329" s="371"/>
    </row>
    <row r="330" spans="1:4" ht="12.75">
      <c r="A330" s="48"/>
      <c r="C330" s="84"/>
      <c r="D330" s="371"/>
    </row>
    <row r="331" spans="1:4" ht="12.75">
      <c r="A331" s="48"/>
      <c r="C331" s="84"/>
      <c r="D331" s="371"/>
    </row>
    <row r="332" spans="1:4" ht="12.75">
      <c r="A332" s="48"/>
      <c r="C332" s="84"/>
      <c r="D332" s="371"/>
    </row>
    <row r="333" spans="1:4" ht="12.75">
      <c r="A333" s="48"/>
      <c r="C333" s="84"/>
      <c r="D333" s="371"/>
    </row>
    <row r="334" spans="1:4" ht="12.75">
      <c r="A334" s="48"/>
      <c r="C334" s="84"/>
      <c r="D334" s="371"/>
    </row>
    <row r="335" spans="1:4" ht="12.75">
      <c r="A335" s="48"/>
      <c r="C335" s="84"/>
      <c r="D335" s="371"/>
    </row>
    <row r="336" spans="1:4" ht="12.75">
      <c r="A336" s="48"/>
      <c r="C336" s="84"/>
      <c r="D336" s="371"/>
    </row>
    <row r="337" spans="1:4" ht="12.75">
      <c r="A337" s="48"/>
      <c r="C337" s="84"/>
      <c r="D337" s="371"/>
    </row>
    <row r="338" spans="1:4" ht="12.75">
      <c r="A338" s="48"/>
      <c r="C338" s="84"/>
      <c r="D338" s="371"/>
    </row>
    <row r="339" spans="1:4" ht="12.75">
      <c r="A339" s="48"/>
      <c r="C339" s="84"/>
      <c r="D339" s="371"/>
    </row>
    <row r="340" spans="1:4" ht="12.75">
      <c r="A340" s="48"/>
      <c r="C340" s="84"/>
      <c r="D340" s="371"/>
    </row>
    <row r="341" spans="1:4" ht="12.75">
      <c r="A341" s="48"/>
      <c r="C341" s="84"/>
      <c r="D341" s="371"/>
    </row>
    <row r="342" spans="1:4" ht="12.75">
      <c r="A342" s="48"/>
      <c r="C342" s="84"/>
      <c r="D342" s="371"/>
    </row>
    <row r="343" spans="1:4" ht="12.75">
      <c r="A343" s="48"/>
      <c r="C343" s="84"/>
      <c r="D343" s="371"/>
    </row>
    <row r="344" spans="1:4" ht="12.75">
      <c r="A344" s="48"/>
      <c r="C344" s="84"/>
      <c r="D344" s="371"/>
    </row>
    <row r="345" spans="1:4" ht="12.75">
      <c r="A345" s="48"/>
      <c r="C345" s="84"/>
      <c r="D345" s="371"/>
    </row>
    <row r="346" spans="1:4" ht="12.75">
      <c r="A346" s="48"/>
      <c r="C346" s="84"/>
      <c r="D346" s="371"/>
    </row>
    <row r="347" spans="1:4" ht="12.75">
      <c r="A347" s="48"/>
      <c r="C347" s="84"/>
      <c r="D347" s="371"/>
    </row>
    <row r="348" spans="1:4" ht="12.75">
      <c r="A348" s="48"/>
      <c r="C348" s="84"/>
      <c r="D348" s="371"/>
    </row>
    <row r="349" spans="1:4" ht="12.75">
      <c r="A349" s="48"/>
      <c r="C349" s="84"/>
      <c r="D349" s="371"/>
    </row>
    <row r="350" spans="1:4" ht="12.75">
      <c r="A350" s="48"/>
      <c r="C350" s="84"/>
      <c r="D350" s="371"/>
    </row>
    <row r="351" spans="1:4" ht="12.75">
      <c r="A351" s="48"/>
      <c r="C351" s="84"/>
      <c r="D351" s="371"/>
    </row>
    <row r="352" spans="1:4" ht="12.75">
      <c r="A352" s="48"/>
      <c r="C352" s="84"/>
      <c r="D352" s="371"/>
    </row>
    <row r="353" spans="1:4" ht="12.75">
      <c r="A353" s="48"/>
      <c r="C353" s="84"/>
      <c r="D353" s="371"/>
    </row>
    <row r="354" spans="1:4" ht="12.75">
      <c r="A354" s="48"/>
      <c r="C354" s="84"/>
      <c r="D354" s="371"/>
    </row>
    <row r="355" spans="1:4" ht="12.75">
      <c r="A355" s="48"/>
      <c r="C355" s="84"/>
      <c r="D355" s="371"/>
    </row>
    <row r="356" spans="1:4" ht="12.75">
      <c r="A356" s="48"/>
      <c r="C356" s="84"/>
      <c r="D356" s="371"/>
    </row>
    <row r="357" spans="1:4" ht="12.75">
      <c r="A357" s="48"/>
      <c r="C357" s="84"/>
      <c r="D357" s="371"/>
    </row>
    <row r="358" spans="1:4" ht="12.75">
      <c r="A358" s="48"/>
      <c r="C358" s="84"/>
      <c r="D358" s="371"/>
    </row>
    <row r="359" spans="1:4" ht="12.75">
      <c r="A359" s="48"/>
      <c r="C359" s="84"/>
      <c r="D359" s="371"/>
    </row>
    <row r="360" spans="1:4" ht="12.75">
      <c r="A360" s="48"/>
      <c r="C360" s="84"/>
      <c r="D360" s="371"/>
    </row>
    <row r="361" spans="1:4" ht="12.75">
      <c r="A361" s="48"/>
      <c r="C361" s="84"/>
      <c r="D361" s="371"/>
    </row>
    <row r="362" spans="1:4" ht="12.75">
      <c r="A362" s="48"/>
      <c r="C362" s="84"/>
      <c r="D362" s="371"/>
    </row>
    <row r="363" spans="1:4" ht="12.75">
      <c r="A363" s="48"/>
      <c r="C363" s="84"/>
      <c r="D363" s="371"/>
    </row>
    <row r="364" spans="1:4" ht="12.75">
      <c r="A364" s="48"/>
      <c r="C364" s="84"/>
      <c r="D364" s="371"/>
    </row>
    <row r="365" spans="1:4" ht="12.75">
      <c r="A365" s="48"/>
      <c r="C365" s="84"/>
      <c r="D365" s="371"/>
    </row>
    <row r="366" spans="1:4" ht="12.75">
      <c r="A366" s="48"/>
      <c r="C366" s="84"/>
      <c r="D366" s="371"/>
    </row>
    <row r="367" spans="1:4" ht="12.75">
      <c r="A367" s="48"/>
      <c r="C367" s="84"/>
      <c r="D367" s="371"/>
    </row>
    <row r="368" spans="1:4" ht="12.75">
      <c r="A368" s="48"/>
      <c r="C368" s="84"/>
      <c r="D368" s="371"/>
    </row>
    <row r="369" spans="1:4" ht="12.75">
      <c r="A369" s="48"/>
      <c r="C369" s="84"/>
      <c r="D369" s="371"/>
    </row>
    <row r="370" spans="1:4" ht="12.75">
      <c r="A370" s="48"/>
      <c r="C370" s="84"/>
      <c r="D370" s="371"/>
    </row>
    <row r="371" spans="1:4" ht="12.75">
      <c r="A371" s="48"/>
      <c r="C371" s="84"/>
      <c r="D371" s="371"/>
    </row>
    <row r="372" spans="1:4" ht="12.75">
      <c r="A372" s="48"/>
      <c r="C372" s="84"/>
      <c r="D372" s="371"/>
    </row>
    <row r="373" spans="1:4" ht="12.75">
      <c r="A373" s="48"/>
      <c r="C373" s="84"/>
      <c r="D373" s="371"/>
    </row>
    <row r="374" spans="1:4" ht="12.75">
      <c r="A374" s="48"/>
      <c r="C374" s="84"/>
      <c r="D374" s="371"/>
    </row>
    <row r="375" spans="1:4" ht="12.75">
      <c r="A375" s="48"/>
      <c r="C375" s="84"/>
      <c r="D375" s="371"/>
    </row>
    <row r="376" spans="1:4" ht="12.75">
      <c r="A376" s="48"/>
      <c r="C376" s="84"/>
      <c r="D376" s="371"/>
    </row>
    <row r="377" spans="1:4" ht="12.75">
      <c r="A377" s="48"/>
      <c r="C377" s="84"/>
      <c r="D377" s="371"/>
    </row>
    <row r="378" spans="1:4" ht="12.75">
      <c r="A378" s="48"/>
      <c r="C378" s="84"/>
      <c r="D378" s="371"/>
    </row>
    <row r="379" spans="1:4" ht="12.75">
      <c r="A379" s="48"/>
      <c r="C379" s="84"/>
      <c r="D379" s="371"/>
    </row>
    <row r="380" spans="1:4" ht="12.75">
      <c r="A380" s="48"/>
      <c r="C380" s="84"/>
      <c r="D380" s="371"/>
    </row>
    <row r="381" spans="1:4" ht="12.75">
      <c r="A381" s="48"/>
      <c r="C381" s="84"/>
      <c r="D381" s="371"/>
    </row>
    <row r="382" spans="1:4" ht="12.75">
      <c r="A382" s="48"/>
      <c r="C382" s="84"/>
      <c r="D382" s="371"/>
    </row>
    <row r="383" spans="1:4" ht="12.75">
      <c r="A383" s="48"/>
      <c r="C383" s="84"/>
      <c r="D383" s="371"/>
    </row>
    <row r="384" spans="1:4" ht="12.75">
      <c r="A384" s="48"/>
      <c r="C384" s="84"/>
      <c r="D384" s="371"/>
    </row>
    <row r="385" spans="1:4" ht="12.75">
      <c r="A385" s="48"/>
      <c r="C385" s="84"/>
      <c r="D385" s="371"/>
    </row>
    <row r="386" spans="1:4" ht="12.75">
      <c r="A386" s="48"/>
      <c r="C386" s="84"/>
      <c r="D386" s="371"/>
    </row>
    <row r="387" spans="1:4" ht="12.75">
      <c r="A387" s="48"/>
      <c r="C387" s="84"/>
      <c r="D387" s="371"/>
    </row>
    <row r="388" spans="1:4" ht="12.75">
      <c r="A388" s="48"/>
      <c r="C388" s="84"/>
      <c r="D388" s="371"/>
    </row>
    <row r="389" spans="1:4" ht="12.75">
      <c r="A389" s="48"/>
      <c r="C389" s="84"/>
      <c r="D389" s="371"/>
    </row>
    <row r="390" spans="1:4" ht="12.75">
      <c r="A390" s="48"/>
      <c r="C390" s="84"/>
      <c r="D390" s="371"/>
    </row>
    <row r="391" spans="1:4" ht="12.75">
      <c r="A391" s="48"/>
      <c r="C391" s="84"/>
      <c r="D391" s="371"/>
    </row>
    <row r="392" spans="1:4" ht="12.75">
      <c r="A392" s="48"/>
      <c r="C392" s="84"/>
      <c r="D392" s="371"/>
    </row>
    <row r="393" spans="1:4" ht="12.75">
      <c r="A393" s="48"/>
      <c r="C393" s="84"/>
      <c r="D393" s="371"/>
    </row>
    <row r="394" spans="1:4" ht="12.75">
      <c r="A394" s="48"/>
      <c r="C394" s="84"/>
      <c r="D394" s="371"/>
    </row>
    <row r="395" spans="1:4" ht="12.75">
      <c r="A395" s="48"/>
      <c r="C395" s="84"/>
      <c r="D395" s="371"/>
    </row>
    <row r="396" spans="1:4" ht="12.75">
      <c r="A396" s="48"/>
      <c r="C396" s="84"/>
      <c r="D396" s="371"/>
    </row>
    <row r="397" spans="1:4" ht="12.75">
      <c r="A397" s="48"/>
      <c r="C397" s="84"/>
      <c r="D397" s="371"/>
    </row>
    <row r="398" spans="1:4" ht="12.75">
      <c r="A398" s="48"/>
      <c r="C398" s="84"/>
      <c r="D398" s="371"/>
    </row>
    <row r="399" spans="1:4" ht="12.75">
      <c r="A399" s="48"/>
      <c r="C399" s="84"/>
      <c r="D399" s="371"/>
    </row>
    <row r="400" spans="1:4" ht="12.75">
      <c r="A400" s="48"/>
      <c r="C400" s="84"/>
      <c r="D400" s="371"/>
    </row>
    <row r="401" spans="1:4" ht="12.75">
      <c r="A401" s="48"/>
      <c r="C401" s="84"/>
      <c r="D401" s="371"/>
    </row>
    <row r="402" spans="1:4" ht="12.75">
      <c r="A402" s="48"/>
      <c r="C402" s="84"/>
      <c r="D402" s="371"/>
    </row>
    <row r="403" spans="1:4" ht="12.75">
      <c r="A403" s="48"/>
      <c r="C403" s="84"/>
      <c r="D403" s="371"/>
    </row>
    <row r="404" spans="1:4" ht="12.75">
      <c r="A404" s="48"/>
      <c r="C404" s="84"/>
      <c r="D404" s="371"/>
    </row>
    <row r="405" spans="1:4" ht="12.75">
      <c r="A405" s="48"/>
      <c r="C405" s="84"/>
      <c r="D405" s="371"/>
    </row>
    <row r="406" spans="1:4" ht="12.75">
      <c r="A406" s="48"/>
      <c r="C406" s="84"/>
      <c r="D406" s="371"/>
    </row>
    <row r="407" spans="1:4" ht="12.75">
      <c r="A407" s="48"/>
      <c r="C407" s="84"/>
      <c r="D407" s="371"/>
    </row>
    <row r="408" spans="1:4" ht="12.75">
      <c r="A408" s="48"/>
      <c r="C408" s="84"/>
      <c r="D408" s="371"/>
    </row>
    <row r="409" spans="1:4" ht="12.75">
      <c r="A409" s="48"/>
      <c r="C409" s="84"/>
      <c r="D409" s="371"/>
    </row>
    <row r="410" spans="1:4" ht="12.75">
      <c r="A410" s="48"/>
      <c r="C410" s="84"/>
      <c r="D410" s="371"/>
    </row>
    <row r="411" spans="1:4" ht="12.75">
      <c r="A411" s="48"/>
      <c r="C411" s="84"/>
      <c r="D411" s="371"/>
    </row>
    <row r="412" spans="1:4" ht="12.75">
      <c r="A412" s="48"/>
      <c r="C412" s="84"/>
      <c r="D412" s="371"/>
    </row>
    <row r="413" spans="1:4" ht="12.75">
      <c r="A413" s="48"/>
      <c r="C413" s="84"/>
      <c r="D413" s="371"/>
    </row>
    <row r="414" spans="1:4" ht="12.75">
      <c r="A414" s="48"/>
      <c r="C414" s="84"/>
      <c r="D414" s="371"/>
    </row>
    <row r="415" spans="1:4" ht="12.75">
      <c r="A415" s="48"/>
      <c r="C415" s="84"/>
      <c r="D415" s="371"/>
    </row>
    <row r="416" spans="1:4" ht="12.75">
      <c r="A416" s="48"/>
      <c r="C416" s="84"/>
      <c r="D416" s="371"/>
    </row>
    <row r="417" spans="1:4" ht="12.75">
      <c r="A417" s="48"/>
      <c r="C417" s="84"/>
      <c r="D417" s="371"/>
    </row>
    <row r="418" spans="1:4" ht="12.75">
      <c r="A418" s="48"/>
      <c r="C418" s="84"/>
      <c r="D418" s="371"/>
    </row>
    <row r="419" spans="1:4" ht="12.75">
      <c r="A419" s="48"/>
      <c r="C419" s="84"/>
      <c r="D419" s="371"/>
    </row>
    <row r="420" spans="1:4" ht="12.75">
      <c r="A420" s="48"/>
      <c r="C420" s="84"/>
      <c r="D420" s="371"/>
    </row>
    <row r="421" spans="1:4" ht="12.75">
      <c r="A421" s="48"/>
      <c r="C421" s="84"/>
      <c r="D421" s="371"/>
    </row>
    <row r="422" spans="1:4" ht="12.75">
      <c r="A422" s="48"/>
      <c r="C422" s="84"/>
      <c r="D422" s="371"/>
    </row>
    <row r="423" spans="1:4" ht="12.75">
      <c r="A423" s="48"/>
      <c r="C423" s="84"/>
      <c r="D423" s="371"/>
    </row>
    <row r="424" spans="1:4" ht="12.75">
      <c r="A424" s="48"/>
      <c r="C424" s="84"/>
      <c r="D424" s="371"/>
    </row>
    <row r="425" spans="1:4" ht="12.75">
      <c r="A425" s="48"/>
      <c r="C425" s="84"/>
      <c r="D425" s="371"/>
    </row>
    <row r="426" spans="1:4" ht="12.75">
      <c r="A426" s="48"/>
      <c r="C426" s="84"/>
      <c r="D426" s="371"/>
    </row>
    <row r="427" spans="1:4" ht="12.75">
      <c r="A427" s="48"/>
      <c r="C427" s="84"/>
      <c r="D427" s="371"/>
    </row>
    <row r="428" spans="1:4" ht="12.75">
      <c r="A428" s="48"/>
      <c r="C428" s="84"/>
      <c r="D428" s="371"/>
    </row>
    <row r="429" spans="1:4" ht="12.75">
      <c r="A429" s="48"/>
      <c r="C429" s="84"/>
      <c r="D429" s="371"/>
    </row>
    <row r="430" spans="1:4" ht="12.75">
      <c r="A430" s="48"/>
      <c r="C430" s="84"/>
      <c r="D430" s="371"/>
    </row>
    <row r="431" spans="1:4" ht="12.75">
      <c r="A431" s="48"/>
      <c r="C431" s="84"/>
      <c r="D431" s="371"/>
    </row>
    <row r="432" spans="1:4" ht="12.75">
      <c r="A432" s="48"/>
      <c r="C432" s="84"/>
      <c r="D432" s="371"/>
    </row>
    <row r="433" spans="1:4" ht="12.75">
      <c r="A433" s="48"/>
      <c r="C433" s="84"/>
      <c r="D433" s="371"/>
    </row>
    <row r="434" spans="1:4" ht="12.75">
      <c r="A434" s="48"/>
      <c r="C434" s="84"/>
      <c r="D434" s="371"/>
    </row>
    <row r="435" spans="1:4" ht="12.75">
      <c r="A435" s="48"/>
      <c r="C435" s="84"/>
      <c r="D435" s="371"/>
    </row>
    <row r="436" spans="1:4" ht="12.75">
      <c r="A436" s="48"/>
      <c r="C436" s="84"/>
      <c r="D436" s="371"/>
    </row>
    <row r="437" spans="1:4" ht="12.75">
      <c r="A437" s="48"/>
      <c r="C437" s="84"/>
      <c r="D437" s="371"/>
    </row>
    <row r="438" spans="1:4" ht="12.75">
      <c r="A438" s="48"/>
      <c r="C438" s="84"/>
      <c r="D438" s="371"/>
    </row>
    <row r="439" spans="1:4" ht="12.75">
      <c r="A439" s="48"/>
      <c r="C439" s="84"/>
      <c r="D439" s="371"/>
    </row>
    <row r="440" spans="1:4" ht="12.75">
      <c r="A440" s="48"/>
      <c r="C440" s="84"/>
      <c r="D440" s="371"/>
    </row>
    <row r="441" spans="1:4" ht="12.75">
      <c r="A441" s="48"/>
      <c r="C441" s="84"/>
      <c r="D441" s="371"/>
    </row>
    <row r="442" spans="1:4" ht="12.75">
      <c r="A442" s="48"/>
      <c r="C442" s="84"/>
      <c r="D442" s="371"/>
    </row>
    <row r="443" spans="1:4" ht="12.75">
      <c r="A443" s="48"/>
      <c r="C443" s="84"/>
      <c r="D443" s="371"/>
    </row>
    <row r="444" spans="1:4" ht="12.75">
      <c r="A444" s="48"/>
      <c r="C444" s="84"/>
      <c r="D444" s="371"/>
    </row>
    <row r="445" spans="1:4" ht="12.75">
      <c r="A445" s="48"/>
      <c r="C445" s="84"/>
      <c r="D445" s="371"/>
    </row>
    <row r="446" spans="1:4" ht="12.75">
      <c r="A446" s="48"/>
      <c r="C446" s="84"/>
      <c r="D446" s="371"/>
    </row>
    <row r="447" spans="1:4" ht="12.75">
      <c r="A447" s="48"/>
      <c r="C447" s="84"/>
      <c r="D447" s="371"/>
    </row>
    <row r="448" spans="1:4" ht="12.75">
      <c r="A448" s="48"/>
      <c r="C448" s="84"/>
      <c r="D448" s="371"/>
    </row>
    <row r="449" spans="1:4" ht="12.75">
      <c r="A449" s="48"/>
      <c r="C449" s="84"/>
      <c r="D449" s="371"/>
    </row>
    <row r="450" spans="1:4" ht="12.75">
      <c r="A450" s="48"/>
      <c r="C450" s="84"/>
      <c r="D450" s="371"/>
    </row>
    <row r="451" spans="1:4" ht="12.75">
      <c r="A451" s="48"/>
      <c r="C451" s="84"/>
      <c r="D451" s="371"/>
    </row>
    <row r="452" spans="1:4" ht="12.75">
      <c r="A452" s="48"/>
      <c r="C452" s="84"/>
      <c r="D452" s="371"/>
    </row>
    <row r="453" spans="1:4" ht="12.75">
      <c r="A453" s="48"/>
      <c r="C453" s="84"/>
      <c r="D453" s="371"/>
    </row>
    <row r="454" spans="1:4" ht="12.75">
      <c r="A454" s="48"/>
      <c r="C454" s="84"/>
      <c r="D454" s="371"/>
    </row>
    <row r="455" spans="1:4" ht="12.75">
      <c r="A455" s="48"/>
      <c r="C455" s="84"/>
      <c r="D455" s="371"/>
    </row>
    <row r="456" spans="1:4" ht="12.75">
      <c r="A456" s="48"/>
      <c r="C456" s="84"/>
      <c r="D456" s="371"/>
    </row>
    <row r="457" spans="1:4" ht="12.75">
      <c r="A457" s="48"/>
      <c r="C457" s="84"/>
      <c r="D457" s="371"/>
    </row>
    <row r="458" spans="1:4" ht="12.75">
      <c r="A458" s="48"/>
      <c r="C458" s="84"/>
      <c r="D458" s="371"/>
    </row>
    <row r="459" spans="1:4" ht="12.75">
      <c r="A459" s="48"/>
      <c r="C459" s="84"/>
      <c r="D459" s="371"/>
    </row>
    <row r="460" spans="1:4" ht="12.75">
      <c r="A460" s="48"/>
      <c r="C460" s="84"/>
      <c r="D460" s="371"/>
    </row>
    <row r="461" spans="1:4" ht="12.75">
      <c r="A461" s="48"/>
      <c r="C461" s="84"/>
      <c r="D461" s="371"/>
    </row>
    <row r="462" spans="1:4" ht="12.75">
      <c r="A462" s="48"/>
      <c r="C462" s="84"/>
      <c r="D462" s="371"/>
    </row>
    <row r="463" spans="1:4" ht="12.75">
      <c r="A463" s="48"/>
      <c r="C463" s="84"/>
      <c r="D463" s="371"/>
    </row>
    <row r="464" spans="1:4" ht="12.75">
      <c r="A464" s="48"/>
      <c r="C464" s="84"/>
      <c r="D464" s="371"/>
    </row>
    <row r="465" spans="1:4" ht="12.75">
      <c r="A465" s="48"/>
      <c r="C465" s="84"/>
      <c r="D465" s="371"/>
    </row>
    <row r="466" spans="1:4" ht="12.75">
      <c r="A466" s="48"/>
      <c r="C466" s="84"/>
      <c r="D466" s="371"/>
    </row>
    <row r="467" spans="1:4" ht="12.75">
      <c r="A467" s="48"/>
      <c r="C467" s="84"/>
      <c r="D467" s="371"/>
    </row>
    <row r="468" spans="1:4" ht="12.75">
      <c r="A468" s="48"/>
      <c r="C468" s="84"/>
      <c r="D468" s="371"/>
    </row>
    <row r="469" spans="1:4" ht="12.75">
      <c r="A469" s="48"/>
      <c r="C469" s="84"/>
      <c r="D469" s="371"/>
    </row>
    <row r="470" spans="1:4" ht="12.75">
      <c r="A470" s="48"/>
      <c r="C470" s="84"/>
      <c r="D470" s="371"/>
    </row>
    <row r="471" spans="1:4" ht="12.75">
      <c r="A471" s="48"/>
      <c r="C471" s="84"/>
      <c r="D471" s="371"/>
    </row>
    <row r="472" spans="1:4" ht="12.75">
      <c r="A472" s="48"/>
      <c r="C472" s="84"/>
      <c r="D472" s="371"/>
    </row>
    <row r="473" spans="1:4" ht="12.75">
      <c r="A473" s="48"/>
      <c r="C473" s="84"/>
      <c r="D473" s="371"/>
    </row>
    <row r="474" spans="1:4" ht="12.75">
      <c r="A474" s="48"/>
      <c r="C474" s="84"/>
      <c r="D474" s="371"/>
    </row>
    <row r="475" spans="1:4" ht="12.75">
      <c r="A475" s="48"/>
      <c r="C475" s="84"/>
      <c r="D475" s="371"/>
    </row>
    <row r="476" spans="1:4" ht="12.75">
      <c r="A476" s="48"/>
      <c r="C476" s="84"/>
      <c r="D476" s="371"/>
    </row>
    <row r="477" spans="1:4" ht="12.75">
      <c r="A477" s="48"/>
      <c r="C477" s="84"/>
      <c r="D477" s="371"/>
    </row>
    <row r="478" spans="1:4" ht="12.75">
      <c r="A478" s="48"/>
      <c r="C478" s="84"/>
      <c r="D478" s="371"/>
    </row>
    <row r="479" spans="1:4" ht="12.75">
      <c r="A479" s="48"/>
      <c r="C479" s="84"/>
      <c r="D479" s="371"/>
    </row>
    <row r="480" spans="1:4" ht="12.75">
      <c r="A480" s="48"/>
      <c r="C480" s="84"/>
      <c r="D480" s="371"/>
    </row>
    <row r="481" spans="1:4" ht="12.75">
      <c r="A481" s="48"/>
      <c r="C481" s="84"/>
      <c r="D481" s="371"/>
    </row>
    <row r="482" spans="1:4" ht="12.75">
      <c r="A482" s="48"/>
      <c r="C482" s="84"/>
      <c r="D482" s="371"/>
    </row>
    <row r="483" spans="1:4" ht="12.75">
      <c r="A483" s="48"/>
      <c r="C483" s="84"/>
      <c r="D483" s="371"/>
    </row>
  </sheetData>
  <sheetProtection/>
  <mergeCells count="5">
    <mergeCell ref="B15:C15"/>
    <mergeCell ref="A8:D8"/>
    <mergeCell ref="A11:D11"/>
    <mergeCell ref="A5:D5"/>
    <mergeCell ref="A3:D3"/>
  </mergeCells>
  <printOptions horizontalCentered="1"/>
  <pageMargins left="0.5905511811023623" right="0" top="0.3937007874015748" bottom="0.1968503937007874" header="0.7086614173228347" footer="0.5118110236220472"/>
  <pageSetup fitToHeight="0" fitToWidth="1" horizontalDpi="600" verticalDpi="600" orientation="portrait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3.8515625" style="16" bestFit="1" customWidth="1"/>
    <col min="2" max="2" width="29.57421875" style="0" customWidth="1"/>
    <col min="3" max="3" width="15.28125" style="182" customWidth="1"/>
    <col min="4" max="4" width="16.8515625" style="182" customWidth="1"/>
    <col min="5" max="5" width="27.28125" style="182" customWidth="1"/>
  </cols>
  <sheetData>
    <row r="1" spans="1:5" ht="12.75">
      <c r="A1" s="157"/>
      <c r="B1" s="46" t="s">
        <v>193</v>
      </c>
      <c r="C1" s="172"/>
      <c r="D1" s="173"/>
      <c r="E1" s="172"/>
    </row>
    <row r="2" spans="1:5" ht="12.75">
      <c r="A2" s="157"/>
      <c r="B2" s="46"/>
      <c r="C2" s="172"/>
      <c r="D2" s="172"/>
      <c r="E2" s="172"/>
    </row>
    <row r="3" spans="1:5" s="5" customFormat="1" ht="12.75" customHeight="1" thickBot="1">
      <c r="A3" s="73"/>
      <c r="B3" s="591" t="s">
        <v>48</v>
      </c>
      <c r="C3" s="591"/>
      <c r="D3" s="591"/>
      <c r="E3" s="430"/>
    </row>
    <row r="4" spans="1:5" s="58" customFormat="1" ht="26.25" customHeight="1" thickBot="1">
      <c r="A4" s="595" t="s">
        <v>10</v>
      </c>
      <c r="B4" s="597" t="s">
        <v>9</v>
      </c>
      <c r="C4" s="599" t="s">
        <v>521</v>
      </c>
      <c r="D4" s="600"/>
      <c r="E4" s="601" t="s">
        <v>522</v>
      </c>
    </row>
    <row r="5" spans="1:5" s="58" customFormat="1" ht="56.25" customHeight="1" thickBot="1">
      <c r="A5" s="596"/>
      <c r="B5" s="598"/>
      <c r="C5" s="186" t="s">
        <v>19</v>
      </c>
      <c r="D5" s="186" t="s">
        <v>8</v>
      </c>
      <c r="E5" s="602"/>
    </row>
    <row r="6" spans="1:5" s="5" customFormat="1" ht="24" customHeight="1">
      <c r="A6" s="13">
        <v>1</v>
      </c>
      <c r="B6" s="14" t="s">
        <v>51</v>
      </c>
      <c r="C6" s="174">
        <v>4650764.51</v>
      </c>
      <c r="D6" s="174">
        <v>0</v>
      </c>
      <c r="E6" s="174">
        <v>205655.67</v>
      </c>
    </row>
    <row r="7" spans="1:5" s="6" customFormat="1" ht="24" customHeight="1">
      <c r="A7" s="15">
        <v>2</v>
      </c>
      <c r="B7" s="1" t="s">
        <v>55</v>
      </c>
      <c r="C7" s="175">
        <v>606875.0700000001</v>
      </c>
      <c r="D7" s="174">
        <v>0</v>
      </c>
      <c r="E7" s="175">
        <v>0</v>
      </c>
    </row>
    <row r="8" spans="1:5" s="6" customFormat="1" ht="24" customHeight="1">
      <c r="A8" s="13">
        <v>3</v>
      </c>
      <c r="B8" s="1" t="s">
        <v>60</v>
      </c>
      <c r="C8" s="176">
        <v>909348.1</v>
      </c>
      <c r="D8" s="205">
        <v>490259.49</v>
      </c>
      <c r="E8" s="342">
        <v>0</v>
      </c>
    </row>
    <row r="9" spans="1:12" s="6" customFormat="1" ht="24" customHeight="1">
      <c r="A9" s="15">
        <v>4</v>
      </c>
      <c r="B9" s="8" t="s">
        <v>63</v>
      </c>
      <c r="C9" s="342">
        <v>154000</v>
      </c>
      <c r="D9" s="175">
        <v>0</v>
      </c>
      <c r="E9" s="342">
        <v>66980</v>
      </c>
      <c r="G9" s="594"/>
      <c r="H9" s="594"/>
      <c r="I9" s="594"/>
      <c r="J9" s="594"/>
      <c r="K9" s="594"/>
      <c r="L9" s="594"/>
    </row>
    <row r="10" spans="1:12" s="6" customFormat="1" ht="24" customHeight="1">
      <c r="A10" s="13">
        <v>5</v>
      </c>
      <c r="B10" s="8" t="s">
        <v>196</v>
      </c>
      <c r="C10" s="175">
        <f>171388.28+94408.66+2138.9+1930+979</f>
        <v>270844.84</v>
      </c>
      <c r="D10" s="174">
        <v>0</v>
      </c>
      <c r="E10" s="342">
        <v>0</v>
      </c>
      <c r="G10" s="594"/>
      <c r="H10" s="594"/>
      <c r="I10" s="594"/>
      <c r="J10" s="594"/>
      <c r="K10" s="594"/>
      <c r="L10" s="594"/>
    </row>
    <row r="11" spans="1:5" s="5" customFormat="1" ht="24" customHeight="1">
      <c r="A11" s="15">
        <v>6</v>
      </c>
      <c r="B11" s="8" t="s">
        <v>197</v>
      </c>
      <c r="C11" s="175">
        <f>25128.03+7242.59</f>
        <v>32370.62</v>
      </c>
      <c r="D11" s="174">
        <v>0</v>
      </c>
      <c r="E11" s="342">
        <v>0</v>
      </c>
    </row>
    <row r="12" spans="1:5" s="6" customFormat="1" ht="24" customHeight="1">
      <c r="A12" s="13">
        <v>7</v>
      </c>
      <c r="B12" s="8" t="s">
        <v>198</v>
      </c>
      <c r="C12" s="177">
        <f>19880.53+328</f>
        <v>20208.53</v>
      </c>
      <c r="D12" s="174">
        <v>0</v>
      </c>
      <c r="E12" s="342">
        <v>0</v>
      </c>
    </row>
    <row r="13" spans="1:5" s="6" customFormat="1" ht="24" customHeight="1">
      <c r="A13" s="15">
        <v>8</v>
      </c>
      <c r="B13" s="8" t="s">
        <v>69</v>
      </c>
      <c r="C13" s="177">
        <v>11070</v>
      </c>
      <c r="D13" s="174">
        <v>0</v>
      </c>
      <c r="E13" s="342">
        <v>0</v>
      </c>
    </row>
    <row r="14" spans="1:14" s="6" customFormat="1" ht="24" customHeight="1">
      <c r="A14" s="13">
        <v>9</v>
      </c>
      <c r="B14" s="8" t="s">
        <v>77</v>
      </c>
      <c r="C14" s="175">
        <f>11039+1462.6+940</f>
        <v>13441.6</v>
      </c>
      <c r="D14" s="174">
        <v>0</v>
      </c>
      <c r="E14" s="342">
        <v>0</v>
      </c>
      <c r="G14" s="230"/>
      <c r="H14" s="230"/>
      <c r="I14" s="230"/>
      <c r="J14" s="230"/>
      <c r="K14" s="230"/>
      <c r="L14" s="230"/>
      <c r="M14" s="230"/>
      <c r="N14" s="230"/>
    </row>
    <row r="15" spans="1:5" s="6" customFormat="1" ht="24" customHeight="1">
      <c r="A15" s="15">
        <v>10</v>
      </c>
      <c r="B15" s="8" t="s">
        <v>79</v>
      </c>
      <c r="C15" s="175">
        <f>11039+1462.6</f>
        <v>12501.6</v>
      </c>
      <c r="D15" s="174">
        <v>0</v>
      </c>
      <c r="E15" s="342">
        <v>0</v>
      </c>
    </row>
    <row r="16" spans="1:5" s="6" customFormat="1" ht="24" customHeight="1">
      <c r="A16" s="592">
        <v>11</v>
      </c>
      <c r="B16" s="190" t="s">
        <v>138</v>
      </c>
      <c r="C16" s="178">
        <v>116775.95999999999</v>
      </c>
      <c r="D16" s="174">
        <v>0</v>
      </c>
      <c r="E16" s="342">
        <v>0</v>
      </c>
    </row>
    <row r="17" spans="1:5" s="6" customFormat="1" ht="39" thickBot="1">
      <c r="A17" s="593"/>
      <c r="B17" s="9" t="s">
        <v>139</v>
      </c>
      <c r="C17" s="178">
        <v>235014.88999999998</v>
      </c>
      <c r="D17" s="174">
        <v>0</v>
      </c>
      <c r="E17" s="342">
        <v>0</v>
      </c>
    </row>
    <row r="18" spans="1:5" s="5" customFormat="1" ht="13.5" thickBot="1">
      <c r="A18" s="158"/>
      <c r="B18" s="61" t="s">
        <v>524</v>
      </c>
      <c r="C18" s="179">
        <f>SUM(C6:C17)</f>
        <v>7033215.719999999</v>
      </c>
      <c r="D18" s="179">
        <f>SUM(D6:D17)</f>
        <v>490259.49</v>
      </c>
      <c r="E18" s="179">
        <f>SUM(E6:E17)</f>
        <v>272635.67000000004</v>
      </c>
    </row>
    <row r="19" spans="1:5" ht="24.75" customHeight="1" thickBot="1">
      <c r="A19" s="589" t="s">
        <v>523</v>
      </c>
      <c r="B19" s="590"/>
      <c r="C19" s="484"/>
      <c r="D19" s="485"/>
      <c r="E19" s="486">
        <f>C18+E18</f>
        <v>7305851.389999999</v>
      </c>
    </row>
    <row r="20" spans="1:5" ht="12.75">
      <c r="A20" s="157"/>
      <c r="B20" s="22"/>
      <c r="C20" s="180"/>
      <c r="D20" s="180"/>
      <c r="E20" s="180"/>
    </row>
    <row r="21" spans="1:5" ht="12.75">
      <c r="A21" s="157"/>
      <c r="B21" s="22"/>
      <c r="C21" s="180"/>
      <c r="D21" s="180"/>
      <c r="E21" s="180"/>
    </row>
    <row r="22" spans="1:5" ht="12.75">
      <c r="A22" s="157"/>
      <c r="B22" s="22"/>
      <c r="C22" s="180"/>
      <c r="D22" s="180"/>
      <c r="E22" s="180"/>
    </row>
    <row r="23" spans="1:5" ht="12.75">
      <c r="A23" s="157"/>
      <c r="B23" s="22"/>
      <c r="C23" s="180"/>
      <c r="D23" s="180"/>
      <c r="E23" s="180"/>
    </row>
    <row r="24" spans="2:5" ht="12.75">
      <c r="B24" s="4"/>
      <c r="C24" s="181"/>
      <c r="D24" s="181"/>
      <c r="E24" s="181"/>
    </row>
    <row r="25" spans="2:5" ht="12.75">
      <c r="B25" s="4"/>
      <c r="C25" s="181"/>
      <c r="D25" s="181"/>
      <c r="E25" s="181"/>
    </row>
    <row r="26" spans="2:5" ht="12.75">
      <c r="B26" s="4"/>
      <c r="C26" s="181"/>
      <c r="D26" s="181"/>
      <c r="E26" s="181"/>
    </row>
    <row r="27" spans="1:5" ht="12.75">
      <c r="A27"/>
      <c r="B27" s="4"/>
      <c r="C27" s="181"/>
      <c r="D27" s="181"/>
      <c r="E27" s="181"/>
    </row>
    <row r="28" spans="1:5" ht="12.75">
      <c r="A28"/>
      <c r="B28" s="4"/>
      <c r="C28" s="181"/>
      <c r="D28" s="181"/>
      <c r="E28" s="181"/>
    </row>
  </sheetData>
  <sheetProtection/>
  <mergeCells count="9">
    <mergeCell ref="A19:B19"/>
    <mergeCell ref="B3:D3"/>
    <mergeCell ref="A16:A17"/>
    <mergeCell ref="G10:L10"/>
    <mergeCell ref="G9:L9"/>
    <mergeCell ref="A4:A5"/>
    <mergeCell ref="B4:B5"/>
    <mergeCell ref="C4:D4"/>
    <mergeCell ref="E4:E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view="pageBreakPreview" zoomScale="90" zoomScaleNormal="90" zoomScaleSheetLayoutView="90" zoomScalePageLayoutView="0" workbookViewId="0" topLeftCell="A1">
      <selection activeCell="B1" sqref="B1"/>
    </sheetView>
  </sheetViews>
  <sheetFormatPr defaultColWidth="9.140625" defaultRowHeight="12.75"/>
  <cols>
    <col min="1" max="1" width="3.7109375" style="5" customWidth="1"/>
    <col min="2" max="2" width="32.57421875" style="5" customWidth="1"/>
    <col min="3" max="3" width="21.28125" style="73" customWidth="1"/>
    <col min="4" max="4" width="19.8515625" style="73" customWidth="1"/>
    <col min="5" max="5" width="10.28125" style="5" customWidth="1"/>
    <col min="6" max="6" width="26.00390625" style="5" customWidth="1"/>
    <col min="7" max="7" width="19.00390625" style="167" customWidth="1"/>
    <col min="8" max="8" width="21.140625" style="85" customWidth="1"/>
    <col min="9" max="16384" width="9.140625" style="5" customWidth="1"/>
  </cols>
  <sheetData>
    <row r="1" ht="12.75">
      <c r="B1" s="7" t="s">
        <v>194</v>
      </c>
    </row>
    <row r="2" ht="13.5" thickBot="1">
      <c r="B2" s="7"/>
    </row>
    <row r="3" spans="1:8" s="18" customFormat="1" ht="24.75" thickBot="1">
      <c r="A3" s="101" t="s">
        <v>3</v>
      </c>
      <c r="B3" s="102" t="s">
        <v>21</v>
      </c>
      <c r="C3" s="103" t="s">
        <v>22</v>
      </c>
      <c r="D3" s="103" t="s">
        <v>132</v>
      </c>
      <c r="E3" s="103" t="s">
        <v>12</v>
      </c>
      <c r="F3" s="103" t="s">
        <v>23</v>
      </c>
      <c r="G3" s="417" t="s">
        <v>24</v>
      </c>
      <c r="H3" s="104" t="s">
        <v>25</v>
      </c>
    </row>
    <row r="4" spans="1:8" s="18" customFormat="1" ht="12.75" thickBot="1">
      <c r="A4" s="531" t="s">
        <v>89</v>
      </c>
      <c r="B4" s="532"/>
      <c r="C4" s="532"/>
      <c r="D4" s="119"/>
      <c r="E4" s="105"/>
      <c r="F4" s="106"/>
      <c r="G4" s="418"/>
      <c r="H4" s="123"/>
    </row>
    <row r="5" spans="1:8" s="18" customFormat="1" ht="30.75" customHeight="1">
      <c r="A5" s="107" t="s">
        <v>101</v>
      </c>
      <c r="B5" s="192" t="s">
        <v>575</v>
      </c>
      <c r="C5" s="195"/>
      <c r="D5" s="196"/>
      <c r="E5" s="108">
        <v>2014</v>
      </c>
      <c r="F5" s="109"/>
      <c r="G5" s="413">
        <v>55701.73</v>
      </c>
      <c r="H5" s="115" t="s">
        <v>576</v>
      </c>
    </row>
    <row r="6" spans="1:8" s="18" customFormat="1" ht="30.75" customHeight="1">
      <c r="A6" s="107" t="s">
        <v>102</v>
      </c>
      <c r="B6" s="193" t="s">
        <v>577</v>
      </c>
      <c r="C6" s="197"/>
      <c r="D6" s="198"/>
      <c r="E6" s="110">
        <v>2014</v>
      </c>
      <c r="F6" s="111"/>
      <c r="G6" s="419">
        <v>14608</v>
      </c>
      <c r="H6" s="117" t="s">
        <v>578</v>
      </c>
    </row>
    <row r="7" spans="1:8" s="18" customFormat="1" ht="24">
      <c r="A7" s="107" t="s">
        <v>103</v>
      </c>
      <c r="B7" s="194" t="s">
        <v>579</v>
      </c>
      <c r="C7" s="198"/>
      <c r="D7" s="198"/>
      <c r="E7" s="112">
        <v>2013</v>
      </c>
      <c r="F7" s="113" t="s">
        <v>580</v>
      </c>
      <c r="G7" s="413">
        <v>8500</v>
      </c>
      <c r="H7" s="118" t="s">
        <v>578</v>
      </c>
    </row>
    <row r="8" spans="1:8" s="18" customFormat="1" ht="24">
      <c r="A8" s="107" t="s">
        <v>104</v>
      </c>
      <c r="B8" s="194" t="s">
        <v>581</v>
      </c>
      <c r="C8" s="198"/>
      <c r="D8" s="198"/>
      <c r="E8" s="112">
        <v>2014</v>
      </c>
      <c r="F8" s="113"/>
      <c r="G8" s="413">
        <v>27859.9</v>
      </c>
      <c r="H8" s="118" t="s">
        <v>576</v>
      </c>
    </row>
    <row r="9" spans="1:8" s="18" customFormat="1" ht="36">
      <c r="A9" s="107" t="s">
        <v>105</v>
      </c>
      <c r="B9" s="194" t="s">
        <v>582</v>
      </c>
      <c r="C9" s="198"/>
      <c r="D9" s="198"/>
      <c r="E9" s="112" t="s">
        <v>583</v>
      </c>
      <c r="F9" s="113" t="s">
        <v>595</v>
      </c>
      <c r="G9" s="413">
        <v>57687</v>
      </c>
      <c r="H9" s="118" t="s">
        <v>576</v>
      </c>
    </row>
    <row r="10" spans="1:8" s="18" customFormat="1" ht="30.75" customHeight="1">
      <c r="A10" s="107" t="s">
        <v>106</v>
      </c>
      <c r="B10" s="194" t="s">
        <v>584</v>
      </c>
      <c r="C10" s="198"/>
      <c r="D10" s="198"/>
      <c r="E10" s="112" t="s">
        <v>583</v>
      </c>
      <c r="F10" s="113" t="s">
        <v>585</v>
      </c>
      <c r="G10" s="413">
        <v>8022.06</v>
      </c>
      <c r="H10" s="118" t="s">
        <v>586</v>
      </c>
    </row>
    <row r="11" spans="1:8" s="18" customFormat="1" ht="30.75" customHeight="1">
      <c r="A11" s="107" t="s">
        <v>107</v>
      </c>
      <c r="B11" s="194" t="s">
        <v>587</v>
      </c>
      <c r="C11" s="198"/>
      <c r="D11" s="198"/>
      <c r="E11" s="112" t="s">
        <v>583</v>
      </c>
      <c r="F11" s="113" t="s">
        <v>585</v>
      </c>
      <c r="G11" s="413">
        <v>7503</v>
      </c>
      <c r="H11" s="118" t="s">
        <v>586</v>
      </c>
    </row>
    <row r="12" spans="1:8" s="18" customFormat="1" ht="30.75" customHeight="1">
      <c r="A12" s="107" t="s">
        <v>108</v>
      </c>
      <c r="B12" s="194" t="s">
        <v>584</v>
      </c>
      <c r="C12" s="198"/>
      <c r="D12" s="198"/>
      <c r="E12" s="112" t="s">
        <v>583</v>
      </c>
      <c r="F12" s="113" t="s">
        <v>585</v>
      </c>
      <c r="G12" s="413">
        <v>8022.06</v>
      </c>
      <c r="H12" s="118" t="s">
        <v>588</v>
      </c>
    </row>
    <row r="13" spans="1:8" s="18" customFormat="1" ht="30.75" customHeight="1">
      <c r="A13" s="107" t="s">
        <v>109</v>
      </c>
      <c r="B13" s="194" t="s">
        <v>589</v>
      </c>
      <c r="C13" s="198"/>
      <c r="D13" s="198"/>
      <c r="E13" s="112" t="s">
        <v>583</v>
      </c>
      <c r="F13" s="113" t="s">
        <v>585</v>
      </c>
      <c r="G13" s="413">
        <v>4428</v>
      </c>
      <c r="H13" s="118" t="s">
        <v>590</v>
      </c>
    </row>
    <row r="14" spans="1:8" s="18" customFormat="1" ht="30.75" customHeight="1">
      <c r="A14" s="107" t="s">
        <v>110</v>
      </c>
      <c r="B14" s="194" t="s">
        <v>584</v>
      </c>
      <c r="C14" s="198"/>
      <c r="D14" s="198"/>
      <c r="E14" s="112" t="s">
        <v>583</v>
      </c>
      <c r="F14" s="113" t="s">
        <v>585</v>
      </c>
      <c r="G14" s="413">
        <v>8022.06</v>
      </c>
      <c r="H14" s="118" t="s">
        <v>590</v>
      </c>
    </row>
    <row r="15" spans="1:8" s="18" customFormat="1" ht="30.75" customHeight="1">
      <c r="A15" s="107" t="s">
        <v>93</v>
      </c>
      <c r="B15" s="194" t="s">
        <v>591</v>
      </c>
      <c r="C15" s="198"/>
      <c r="D15" s="198"/>
      <c r="E15" s="112" t="s">
        <v>583</v>
      </c>
      <c r="F15" s="113" t="s">
        <v>585</v>
      </c>
      <c r="G15" s="413">
        <v>5104.5</v>
      </c>
      <c r="H15" s="118" t="s">
        <v>586</v>
      </c>
    </row>
    <row r="16" spans="1:8" s="18" customFormat="1" ht="30.75" customHeight="1">
      <c r="A16" s="107" t="s">
        <v>94</v>
      </c>
      <c r="B16" s="194" t="s">
        <v>592</v>
      </c>
      <c r="C16" s="198"/>
      <c r="D16" s="198"/>
      <c r="E16" s="112" t="s">
        <v>583</v>
      </c>
      <c r="F16" s="113" t="s">
        <v>585</v>
      </c>
      <c r="G16" s="413">
        <v>5166</v>
      </c>
      <c r="H16" s="118" t="s">
        <v>593</v>
      </c>
    </row>
    <row r="17" spans="1:8" s="18" customFormat="1" ht="30.75" customHeight="1" thickBot="1">
      <c r="A17" s="107" t="s">
        <v>95</v>
      </c>
      <c r="B17" s="194" t="s">
        <v>594</v>
      </c>
      <c r="C17" s="198"/>
      <c r="D17" s="198"/>
      <c r="E17" s="112" t="s">
        <v>583</v>
      </c>
      <c r="F17" s="113"/>
      <c r="G17" s="413">
        <v>6765</v>
      </c>
      <c r="H17" s="118" t="s">
        <v>593</v>
      </c>
    </row>
    <row r="18" spans="1:8" s="18" customFormat="1" ht="12.75" thickBot="1">
      <c r="A18" s="605" t="s">
        <v>0</v>
      </c>
      <c r="B18" s="606"/>
      <c r="C18" s="606"/>
      <c r="D18" s="606"/>
      <c r="E18" s="606"/>
      <c r="F18" s="606"/>
      <c r="G18" s="420">
        <f>SUM(G5:G17)</f>
        <v>217389.31</v>
      </c>
      <c r="H18" s="124"/>
    </row>
    <row r="19" spans="1:8" s="18" customFormat="1" ht="12.75" thickBot="1">
      <c r="A19" s="603" t="s">
        <v>90</v>
      </c>
      <c r="B19" s="604"/>
      <c r="C19" s="604"/>
      <c r="D19" s="382"/>
      <c r="E19" s="383"/>
      <c r="F19" s="383"/>
      <c r="G19" s="421"/>
      <c r="H19" s="216"/>
    </row>
    <row r="20" spans="1:8" s="157" customFormat="1" ht="31.5" customHeight="1">
      <c r="A20" s="384" t="s">
        <v>101</v>
      </c>
      <c r="B20" s="385" t="s">
        <v>844</v>
      </c>
      <c r="C20" s="386" t="s">
        <v>845</v>
      </c>
      <c r="D20" s="387" t="s">
        <v>846</v>
      </c>
      <c r="E20" s="388">
        <v>2016</v>
      </c>
      <c r="F20" s="389" t="s">
        <v>847</v>
      </c>
      <c r="G20" s="422">
        <v>73554</v>
      </c>
      <c r="H20" s="390" t="s">
        <v>848</v>
      </c>
    </row>
    <row r="21" spans="1:8" s="157" customFormat="1" ht="36">
      <c r="A21" s="114" t="s">
        <v>102</v>
      </c>
      <c r="B21" s="270" t="s">
        <v>849</v>
      </c>
      <c r="C21" s="280" t="s">
        <v>850</v>
      </c>
      <c r="D21" s="263" t="s">
        <v>851</v>
      </c>
      <c r="E21" s="271">
        <v>2008.2009</v>
      </c>
      <c r="F21" s="264" t="s">
        <v>852</v>
      </c>
      <c r="G21" s="423">
        <v>23599.68</v>
      </c>
      <c r="H21" s="116" t="s">
        <v>853</v>
      </c>
    </row>
    <row r="22" spans="1:8" s="157" customFormat="1" ht="31.5" customHeight="1">
      <c r="A22" s="114" t="s">
        <v>103</v>
      </c>
      <c r="B22" s="272" t="s">
        <v>854</v>
      </c>
      <c r="C22" s="273" t="s">
        <v>855</v>
      </c>
      <c r="D22" s="263" t="s">
        <v>851</v>
      </c>
      <c r="E22" s="274">
        <v>2008</v>
      </c>
      <c r="F22" s="264" t="s">
        <v>852</v>
      </c>
      <c r="G22" s="424">
        <v>14337.44</v>
      </c>
      <c r="H22" s="275" t="s">
        <v>856</v>
      </c>
    </row>
    <row r="23" spans="1:8" s="157" customFormat="1" ht="31.5" customHeight="1">
      <c r="A23" s="114" t="s">
        <v>104</v>
      </c>
      <c r="B23" s="276" t="s">
        <v>857</v>
      </c>
      <c r="C23" s="277" t="s">
        <v>858</v>
      </c>
      <c r="D23" s="265" t="s">
        <v>859</v>
      </c>
      <c r="E23" s="271">
        <v>2008</v>
      </c>
      <c r="F23" s="264" t="s">
        <v>852</v>
      </c>
      <c r="G23" s="423">
        <v>28804.2</v>
      </c>
      <c r="H23" s="116" t="s">
        <v>860</v>
      </c>
    </row>
    <row r="24" spans="1:8" s="157" customFormat="1" ht="31.5" customHeight="1">
      <c r="A24" s="114" t="s">
        <v>105</v>
      </c>
      <c r="B24" s="276" t="s">
        <v>861</v>
      </c>
      <c r="C24" s="266">
        <v>9607589700005690</v>
      </c>
      <c r="D24" s="266" t="s">
        <v>862</v>
      </c>
      <c r="E24" s="274">
        <v>2008</v>
      </c>
      <c r="F24" s="264" t="s">
        <v>852</v>
      </c>
      <c r="G24" s="424">
        <v>10208.96</v>
      </c>
      <c r="H24" s="275" t="s">
        <v>863</v>
      </c>
    </row>
    <row r="25" spans="1:8" s="157" customFormat="1" ht="31.5" customHeight="1">
      <c r="A25" s="114" t="s">
        <v>106</v>
      </c>
      <c r="B25" s="276" t="s">
        <v>864</v>
      </c>
      <c r="C25" s="267" t="s">
        <v>865</v>
      </c>
      <c r="D25" s="267" t="s">
        <v>859</v>
      </c>
      <c r="E25" s="271">
        <v>2011</v>
      </c>
      <c r="F25" s="264" t="s">
        <v>852</v>
      </c>
      <c r="G25" s="423">
        <v>22399.2</v>
      </c>
      <c r="H25" s="281" t="s">
        <v>866</v>
      </c>
    </row>
    <row r="26" spans="1:8" s="157" customFormat="1" ht="31.5" customHeight="1">
      <c r="A26" s="114" t="s">
        <v>107</v>
      </c>
      <c r="B26" s="276" t="s">
        <v>857</v>
      </c>
      <c r="C26" s="268" t="s">
        <v>867</v>
      </c>
      <c r="D26" s="268" t="s">
        <v>868</v>
      </c>
      <c r="E26" s="274">
        <v>2011</v>
      </c>
      <c r="F26" s="264" t="s">
        <v>852</v>
      </c>
      <c r="G26" s="424">
        <v>29719.2</v>
      </c>
      <c r="H26" s="116" t="s">
        <v>869</v>
      </c>
    </row>
    <row r="27" spans="1:8" s="157" customFormat="1" ht="31.5" customHeight="1">
      <c r="A27" s="114" t="s">
        <v>108</v>
      </c>
      <c r="B27" s="278" t="s">
        <v>854</v>
      </c>
      <c r="C27" s="269" t="s">
        <v>870</v>
      </c>
      <c r="D27" s="269" t="s">
        <v>871</v>
      </c>
      <c r="E27" s="279">
        <v>2008</v>
      </c>
      <c r="F27" s="264" t="s">
        <v>852</v>
      </c>
      <c r="G27" s="425">
        <v>14337.44</v>
      </c>
      <c r="H27" s="116" t="s">
        <v>872</v>
      </c>
    </row>
    <row r="28" spans="1:13" s="157" customFormat="1" ht="31.5" customHeight="1" thickBot="1">
      <c r="A28" s="391" t="s">
        <v>109</v>
      </c>
      <c r="B28" s="392" t="s">
        <v>873</v>
      </c>
      <c r="C28" s="393" t="s">
        <v>874</v>
      </c>
      <c r="D28" s="394" t="s">
        <v>875</v>
      </c>
      <c r="E28" s="395">
        <v>2007</v>
      </c>
      <c r="F28" s="396" t="s">
        <v>852</v>
      </c>
      <c r="G28" s="426">
        <v>37930</v>
      </c>
      <c r="H28" s="397" t="s">
        <v>863</v>
      </c>
      <c r="I28" s="612"/>
      <c r="J28" s="613"/>
      <c r="K28" s="613"/>
      <c r="L28" s="613"/>
      <c r="M28" s="613"/>
    </row>
    <row r="29" spans="1:8" s="18" customFormat="1" ht="12.75" thickBot="1">
      <c r="A29" s="607" t="s">
        <v>0</v>
      </c>
      <c r="B29" s="608"/>
      <c r="C29" s="608"/>
      <c r="D29" s="608"/>
      <c r="E29" s="608"/>
      <c r="F29" s="608"/>
      <c r="G29" s="427">
        <f>SUM(G20:G28)</f>
        <v>254890.12000000002</v>
      </c>
      <c r="H29" s="217"/>
    </row>
    <row r="30" spans="3:7" ht="13.5" thickBot="1">
      <c r="C30" s="609" t="s">
        <v>0</v>
      </c>
      <c r="D30" s="610"/>
      <c r="E30" s="610"/>
      <c r="F30" s="611"/>
      <c r="G30" s="428">
        <f>SUM(G29,G18)</f>
        <v>472279.43000000005</v>
      </c>
    </row>
  </sheetData>
  <sheetProtection/>
  <mergeCells count="6">
    <mergeCell ref="A4:C4"/>
    <mergeCell ref="A19:C19"/>
    <mergeCell ref="A18:F18"/>
    <mergeCell ref="A29:F29"/>
    <mergeCell ref="C30:F30"/>
    <mergeCell ref="I28:M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140625" style="16" customWidth="1"/>
    <col min="2" max="2" width="57.140625" style="0" customWidth="1"/>
    <col min="3" max="3" width="33.8515625" style="207" customWidth="1"/>
  </cols>
  <sheetData>
    <row r="1" spans="2:3" ht="15" customHeight="1">
      <c r="B1" s="7" t="s">
        <v>195</v>
      </c>
      <c r="C1" s="206"/>
    </row>
    <row r="2" ht="12.75">
      <c r="B2" s="7"/>
    </row>
    <row r="3" spans="1:4" ht="57.75" customHeight="1">
      <c r="A3" s="614" t="s">
        <v>88</v>
      </c>
      <c r="B3" s="614"/>
      <c r="C3" s="614"/>
      <c r="D3" s="12"/>
    </row>
    <row r="4" spans="1:4" ht="9" customHeight="1">
      <c r="A4" s="155"/>
      <c r="B4" s="11"/>
      <c r="C4" s="155"/>
      <c r="D4" s="12"/>
    </row>
    <row r="5" ht="13.5" thickBot="1"/>
    <row r="6" spans="1:3" s="156" customFormat="1" ht="30.75" customHeight="1" thickBot="1">
      <c r="A6" s="154" t="s">
        <v>10</v>
      </c>
      <c r="B6" s="154" t="s">
        <v>17</v>
      </c>
      <c r="C6" s="208" t="s">
        <v>18</v>
      </c>
    </row>
    <row r="7" spans="1:3" s="156" customFormat="1" ht="17.25" customHeight="1" thickBot="1">
      <c r="A7" s="615" t="s">
        <v>89</v>
      </c>
      <c r="B7" s="616"/>
      <c r="C7" s="617"/>
    </row>
    <row r="8" spans="1:3" s="284" customFormat="1" ht="60">
      <c r="A8" s="282" t="s">
        <v>101</v>
      </c>
      <c r="B8" s="487" t="s">
        <v>601</v>
      </c>
      <c r="C8" s="398"/>
    </row>
    <row r="9" spans="1:3" s="284" customFormat="1" ht="48">
      <c r="A9" s="282" t="s">
        <v>102</v>
      </c>
      <c r="B9" s="487" t="s">
        <v>602</v>
      </c>
      <c r="C9" s="398"/>
    </row>
    <row r="10" spans="1:3" s="284" customFormat="1" ht="48">
      <c r="A10" s="282" t="s">
        <v>103</v>
      </c>
      <c r="B10" s="487" t="s">
        <v>603</v>
      </c>
      <c r="C10" s="398"/>
    </row>
    <row r="11" spans="1:3" s="284" customFormat="1" ht="48">
      <c r="A11" s="282" t="s">
        <v>104</v>
      </c>
      <c r="B11" s="487" t="s">
        <v>604</v>
      </c>
      <c r="C11" s="398"/>
    </row>
    <row r="12" spans="1:3" s="284" customFormat="1" ht="72">
      <c r="A12" s="282" t="s">
        <v>105</v>
      </c>
      <c r="B12" s="487" t="s">
        <v>605</v>
      </c>
      <c r="C12" s="398"/>
    </row>
    <row r="13" spans="1:3" s="284" customFormat="1" ht="60">
      <c r="A13" s="282" t="s">
        <v>106</v>
      </c>
      <c r="B13" s="487" t="s">
        <v>606</v>
      </c>
      <c r="C13" s="398"/>
    </row>
    <row r="14" spans="1:3" s="284" customFormat="1" ht="60">
      <c r="A14" s="282" t="s">
        <v>107</v>
      </c>
      <c r="B14" s="487" t="s">
        <v>607</v>
      </c>
      <c r="C14" s="398"/>
    </row>
    <row r="15" spans="1:3" s="284" customFormat="1" ht="60">
      <c r="A15" s="282" t="s">
        <v>108</v>
      </c>
      <c r="B15" s="487" t="s">
        <v>608</v>
      </c>
      <c r="C15" s="398"/>
    </row>
    <row r="16" spans="1:3" s="284" customFormat="1" ht="60.75" thickBot="1">
      <c r="A16" s="282" t="s">
        <v>109</v>
      </c>
      <c r="B16" s="487" t="s">
        <v>609</v>
      </c>
      <c r="C16" s="398"/>
    </row>
    <row r="17" spans="1:3" s="156" customFormat="1" ht="17.25" customHeight="1" thickBot="1">
      <c r="A17" s="615" t="s">
        <v>917</v>
      </c>
      <c r="B17" s="616"/>
      <c r="C17" s="617"/>
    </row>
    <row r="18" spans="1:3" s="284" customFormat="1" ht="24">
      <c r="A18" s="282" t="s">
        <v>101</v>
      </c>
      <c r="B18" s="283" t="s">
        <v>912</v>
      </c>
      <c r="C18" s="398" t="s">
        <v>913</v>
      </c>
    </row>
    <row r="19" spans="1:3" s="284" customFormat="1" ht="24">
      <c r="A19" s="282" t="s">
        <v>102</v>
      </c>
      <c r="B19" s="283" t="s">
        <v>912</v>
      </c>
      <c r="C19" s="398" t="s">
        <v>913</v>
      </c>
    </row>
    <row r="20" spans="1:3" s="284" customFormat="1" ht="24">
      <c r="A20" s="282" t="s">
        <v>103</v>
      </c>
      <c r="B20" s="283" t="s">
        <v>914</v>
      </c>
      <c r="C20" s="398" t="s">
        <v>913</v>
      </c>
    </row>
    <row r="21" spans="1:3" s="284" customFormat="1" ht="21.75" customHeight="1" thickBot="1">
      <c r="A21" s="282" t="s">
        <v>104</v>
      </c>
      <c r="B21" s="283" t="s">
        <v>915</v>
      </c>
      <c r="C21" s="398" t="s">
        <v>916</v>
      </c>
    </row>
    <row r="22" spans="1:3" s="156" customFormat="1" ht="17.25" customHeight="1" thickBot="1">
      <c r="A22" s="615" t="s">
        <v>918</v>
      </c>
      <c r="B22" s="616"/>
      <c r="C22" s="617"/>
    </row>
    <row r="23" spans="1:3" s="156" customFormat="1" ht="25.5">
      <c r="A23" s="496" t="s">
        <v>101</v>
      </c>
      <c r="B23" s="497" t="s">
        <v>1137</v>
      </c>
      <c r="C23" s="498" t="s">
        <v>1138</v>
      </c>
    </row>
    <row r="24" spans="1:3" s="156" customFormat="1" ht="26.25" thickBot="1">
      <c r="A24" s="493" t="s">
        <v>102</v>
      </c>
      <c r="B24" s="494" t="s">
        <v>1139</v>
      </c>
      <c r="C24" s="495" t="s">
        <v>1140</v>
      </c>
    </row>
  </sheetData>
  <sheetProtection/>
  <mergeCells count="4">
    <mergeCell ref="A3:C3"/>
    <mergeCell ref="A17:C17"/>
    <mergeCell ref="A22:C22"/>
    <mergeCell ref="A7:C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13.8515625" style="0" customWidth="1"/>
    <col min="3" max="3" width="16.140625" style="0" customWidth="1"/>
    <col min="4" max="4" width="20.7109375" style="0" customWidth="1"/>
    <col min="5" max="5" width="9.7109375" style="0" bestFit="1" customWidth="1"/>
    <col min="6" max="6" width="21.8515625" style="0" customWidth="1"/>
    <col min="9" max="9" width="11.140625" style="0" customWidth="1"/>
    <col min="11" max="11" width="12.140625" style="0" customWidth="1"/>
    <col min="12" max="12" width="14.140625" style="0" customWidth="1"/>
    <col min="14" max="14" width="18.140625" style="0" customWidth="1"/>
    <col min="15" max="18" width="10.140625" style="0" bestFit="1" customWidth="1"/>
    <col min="19" max="22" width="6.7109375" style="0" customWidth="1"/>
  </cols>
  <sheetData>
    <row r="1" spans="1:22" ht="18">
      <c r="A1" s="431" t="s">
        <v>230</v>
      </c>
      <c r="B1" s="58"/>
      <c r="C1" s="58"/>
      <c r="D1" s="432"/>
      <c r="E1" s="58"/>
      <c r="F1" s="58"/>
      <c r="G1" s="73"/>
      <c r="H1" s="58"/>
      <c r="I1" s="433"/>
      <c r="J1" s="73"/>
      <c r="K1" s="58"/>
      <c r="L1" s="58"/>
      <c r="M1" s="434"/>
      <c r="N1" s="435"/>
      <c r="O1" s="58"/>
      <c r="P1" s="58"/>
      <c r="Q1" s="58"/>
      <c r="R1" s="58"/>
      <c r="S1" s="58"/>
      <c r="T1" s="58"/>
      <c r="U1" s="58"/>
      <c r="V1" s="58"/>
    </row>
    <row r="2" spans="1:22" ht="18">
      <c r="A2" s="431"/>
      <c r="B2" s="58"/>
      <c r="C2" s="58"/>
      <c r="D2" s="432"/>
      <c r="E2" s="58"/>
      <c r="F2" s="58"/>
      <c r="G2" s="73"/>
      <c r="H2" s="58"/>
      <c r="I2" s="433"/>
      <c r="J2" s="73"/>
      <c r="K2" s="58"/>
      <c r="L2" s="58"/>
      <c r="M2" s="434"/>
      <c r="N2" s="435"/>
      <c r="O2" s="58"/>
      <c r="P2" s="58"/>
      <c r="Q2" s="58"/>
      <c r="R2" s="58"/>
      <c r="S2" s="58"/>
      <c r="T2" s="58"/>
      <c r="U2" s="58"/>
      <c r="V2" s="58"/>
    </row>
    <row r="3" spans="1:22" ht="13.5" thickBot="1">
      <c r="A3" s="618" t="s">
        <v>206</v>
      </c>
      <c r="B3" s="618"/>
      <c r="C3" s="618"/>
      <c r="D3" s="618"/>
      <c r="E3" s="618"/>
      <c r="F3" s="618"/>
      <c r="G3" s="618"/>
      <c r="H3" s="618"/>
      <c r="I3" s="618"/>
      <c r="J3" s="73"/>
      <c r="K3" s="58"/>
      <c r="L3" s="58"/>
      <c r="M3" s="434"/>
      <c r="N3" s="435"/>
      <c r="O3" s="58"/>
      <c r="P3" s="58"/>
      <c r="Q3" s="58"/>
      <c r="R3" s="58"/>
      <c r="S3" s="58"/>
      <c r="T3" s="58"/>
      <c r="U3" s="58"/>
      <c r="V3" s="58"/>
    </row>
    <row r="4" spans="1:22" ht="12.75">
      <c r="A4" s="619" t="s">
        <v>10</v>
      </c>
      <c r="B4" s="622" t="s">
        <v>207</v>
      </c>
      <c r="C4" s="622" t="s">
        <v>208</v>
      </c>
      <c r="D4" s="622" t="s">
        <v>209</v>
      </c>
      <c r="E4" s="622" t="s">
        <v>210</v>
      </c>
      <c r="F4" s="622" t="s">
        <v>231</v>
      </c>
      <c r="G4" s="622" t="s">
        <v>211</v>
      </c>
      <c r="H4" s="622" t="s">
        <v>212</v>
      </c>
      <c r="I4" s="622" t="s">
        <v>213</v>
      </c>
      <c r="J4" s="622" t="s">
        <v>214</v>
      </c>
      <c r="K4" s="622" t="s">
        <v>215</v>
      </c>
      <c r="L4" s="619" t="s">
        <v>216</v>
      </c>
      <c r="M4" s="642" t="s">
        <v>217</v>
      </c>
      <c r="N4" s="639" t="s">
        <v>218</v>
      </c>
      <c r="O4" s="625" t="s">
        <v>219</v>
      </c>
      <c r="P4" s="626"/>
      <c r="Q4" s="625" t="s">
        <v>220</v>
      </c>
      <c r="R4" s="626"/>
      <c r="S4" s="629" t="s">
        <v>221</v>
      </c>
      <c r="T4" s="630"/>
      <c r="U4" s="630"/>
      <c r="V4" s="631"/>
    </row>
    <row r="5" spans="1:22" ht="13.5" thickBot="1">
      <c r="A5" s="620"/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0"/>
      <c r="M5" s="643"/>
      <c r="N5" s="640"/>
      <c r="O5" s="627"/>
      <c r="P5" s="628"/>
      <c r="Q5" s="627"/>
      <c r="R5" s="628"/>
      <c r="S5" s="632"/>
      <c r="T5" s="633"/>
      <c r="U5" s="633"/>
      <c r="V5" s="634"/>
    </row>
    <row r="6" spans="1:22" ht="13.5" thickBot="1">
      <c r="A6" s="621"/>
      <c r="B6" s="624"/>
      <c r="C6" s="624"/>
      <c r="D6" s="624"/>
      <c r="E6" s="624"/>
      <c r="F6" s="624"/>
      <c r="G6" s="624"/>
      <c r="H6" s="624"/>
      <c r="I6" s="624"/>
      <c r="J6" s="624"/>
      <c r="K6" s="624"/>
      <c r="L6" s="621"/>
      <c r="M6" s="644"/>
      <c r="N6" s="641"/>
      <c r="O6" s="159" t="s">
        <v>222</v>
      </c>
      <c r="P6" s="159" t="s">
        <v>223</v>
      </c>
      <c r="Q6" s="159" t="s">
        <v>222</v>
      </c>
      <c r="R6" s="159" t="s">
        <v>223</v>
      </c>
      <c r="S6" s="159" t="s">
        <v>224</v>
      </c>
      <c r="T6" s="159" t="s">
        <v>225</v>
      </c>
      <c r="U6" s="159" t="s">
        <v>226</v>
      </c>
      <c r="V6" s="159" t="s">
        <v>227</v>
      </c>
    </row>
    <row r="7" spans="1:22" ht="13.5" thickBot="1">
      <c r="A7" s="635" t="s">
        <v>89</v>
      </c>
      <c r="B7" s="636"/>
      <c r="C7" s="636"/>
      <c r="D7" s="636"/>
      <c r="E7" s="636"/>
      <c r="F7" s="636"/>
      <c r="G7" s="636"/>
      <c r="H7" s="636"/>
      <c r="I7" s="636"/>
      <c r="J7" s="636"/>
      <c r="K7" s="636"/>
      <c r="L7" s="436"/>
      <c r="M7" s="437"/>
      <c r="N7" s="438"/>
      <c r="O7" s="436"/>
      <c r="P7" s="436"/>
      <c r="Q7" s="436"/>
      <c r="R7" s="436"/>
      <c r="S7" s="436"/>
      <c r="T7" s="436"/>
      <c r="U7" s="436"/>
      <c r="V7" s="471"/>
    </row>
    <row r="8" spans="1:22" ht="24">
      <c r="A8" s="439" t="s">
        <v>101</v>
      </c>
      <c r="B8" s="24" t="s">
        <v>525</v>
      </c>
      <c r="C8" s="24"/>
      <c r="D8" s="440">
        <v>413666</v>
      </c>
      <c r="E8" s="24" t="s">
        <v>526</v>
      </c>
      <c r="F8" s="24" t="s">
        <v>527</v>
      </c>
      <c r="G8" s="440">
        <v>2120</v>
      </c>
      <c r="H8" s="24">
        <v>1984</v>
      </c>
      <c r="I8" s="441"/>
      <c r="J8" s="24">
        <v>3</v>
      </c>
      <c r="K8" s="50">
        <v>985</v>
      </c>
      <c r="L8" s="50">
        <v>2900</v>
      </c>
      <c r="M8" s="442"/>
      <c r="N8" s="443"/>
      <c r="O8" s="444">
        <v>44202</v>
      </c>
      <c r="P8" s="444">
        <v>44201</v>
      </c>
      <c r="Q8" s="24"/>
      <c r="R8" s="445"/>
      <c r="S8" s="446" t="s">
        <v>2</v>
      </c>
      <c r="T8" s="446" t="s">
        <v>2</v>
      </c>
      <c r="U8" s="441"/>
      <c r="V8" s="472"/>
    </row>
    <row r="9" spans="1:22" ht="24">
      <c r="A9" s="439" t="s">
        <v>102</v>
      </c>
      <c r="B9" s="24" t="s">
        <v>528</v>
      </c>
      <c r="C9" s="24" t="s">
        <v>529</v>
      </c>
      <c r="D9" s="24" t="s">
        <v>530</v>
      </c>
      <c r="E9" s="20" t="s">
        <v>531</v>
      </c>
      <c r="F9" s="24" t="s">
        <v>527</v>
      </c>
      <c r="G9" s="440">
        <v>2800</v>
      </c>
      <c r="H9" s="24">
        <v>1999</v>
      </c>
      <c r="I9" s="23" t="s">
        <v>1179</v>
      </c>
      <c r="J9" s="24">
        <v>7</v>
      </c>
      <c r="K9" s="24">
        <v>3660</v>
      </c>
      <c r="L9" s="24">
        <v>6000</v>
      </c>
      <c r="M9" s="448" t="s">
        <v>1181</v>
      </c>
      <c r="N9" s="449"/>
      <c r="O9" s="444">
        <v>44558</v>
      </c>
      <c r="P9" s="444">
        <v>44922</v>
      </c>
      <c r="Q9" s="24"/>
      <c r="R9" s="445"/>
      <c r="S9" s="446" t="s">
        <v>2</v>
      </c>
      <c r="T9" s="446" t="s">
        <v>2</v>
      </c>
      <c r="U9" s="447"/>
      <c r="V9" s="473"/>
    </row>
    <row r="10" spans="1:22" ht="24">
      <c r="A10" s="439" t="s">
        <v>103</v>
      </c>
      <c r="B10" s="24" t="s">
        <v>532</v>
      </c>
      <c r="C10" s="24" t="s">
        <v>533</v>
      </c>
      <c r="D10" s="24" t="s">
        <v>534</v>
      </c>
      <c r="E10" s="24" t="s">
        <v>535</v>
      </c>
      <c r="F10" s="24" t="s">
        <v>527</v>
      </c>
      <c r="G10" s="440">
        <v>4580</v>
      </c>
      <c r="H10" s="24">
        <v>2004</v>
      </c>
      <c r="I10" s="447"/>
      <c r="J10" s="24">
        <v>6</v>
      </c>
      <c r="K10" s="24" t="s">
        <v>143</v>
      </c>
      <c r="L10" s="24">
        <v>6000</v>
      </c>
      <c r="M10" s="448"/>
      <c r="N10" s="450">
        <v>88200</v>
      </c>
      <c r="O10" s="444">
        <v>44557</v>
      </c>
      <c r="P10" s="444">
        <v>44921</v>
      </c>
      <c r="Q10" s="444">
        <v>44557</v>
      </c>
      <c r="R10" s="444">
        <v>44921</v>
      </c>
      <c r="S10" s="446" t="s">
        <v>2</v>
      </c>
      <c r="T10" s="446" t="s">
        <v>2</v>
      </c>
      <c r="U10" s="446" t="s">
        <v>2</v>
      </c>
      <c r="V10" s="474"/>
    </row>
    <row r="11" spans="1:22" ht="24">
      <c r="A11" s="439" t="s">
        <v>104</v>
      </c>
      <c r="B11" s="24" t="s">
        <v>536</v>
      </c>
      <c r="C11" s="24">
        <v>244</v>
      </c>
      <c r="D11" s="24">
        <v>3825</v>
      </c>
      <c r="E11" s="24" t="s">
        <v>537</v>
      </c>
      <c r="F11" s="24" t="s">
        <v>527</v>
      </c>
      <c r="G11" s="440">
        <v>6842</v>
      </c>
      <c r="H11" s="24">
        <v>1977</v>
      </c>
      <c r="I11" s="447"/>
      <c r="J11" s="24">
        <v>6</v>
      </c>
      <c r="K11" s="24" t="s">
        <v>143</v>
      </c>
      <c r="L11" s="24">
        <v>4000</v>
      </c>
      <c r="M11" s="448"/>
      <c r="N11" s="449"/>
      <c r="O11" s="444">
        <v>44218</v>
      </c>
      <c r="P11" s="444">
        <v>44582</v>
      </c>
      <c r="Q11" s="24"/>
      <c r="R11" s="24"/>
      <c r="S11" s="446" t="s">
        <v>2</v>
      </c>
      <c r="T11" s="446" t="s">
        <v>2</v>
      </c>
      <c r="U11" s="452"/>
      <c r="V11" s="474"/>
    </row>
    <row r="12" spans="1:22" ht="24">
      <c r="A12" s="439" t="s">
        <v>105</v>
      </c>
      <c r="B12" s="24" t="s">
        <v>538</v>
      </c>
      <c r="C12" s="24" t="s">
        <v>539</v>
      </c>
      <c r="D12" s="24">
        <v>265539</v>
      </c>
      <c r="E12" s="24" t="s">
        <v>540</v>
      </c>
      <c r="F12" s="24" t="s">
        <v>527</v>
      </c>
      <c r="G12" s="440">
        <v>2120</v>
      </c>
      <c r="H12" s="24">
        <v>1977</v>
      </c>
      <c r="I12" s="447"/>
      <c r="J12" s="24">
        <v>8</v>
      </c>
      <c r="K12" s="24" t="s">
        <v>143</v>
      </c>
      <c r="L12" s="24">
        <v>2900</v>
      </c>
      <c r="M12" s="448"/>
      <c r="N12" s="449"/>
      <c r="O12" s="444">
        <v>44197</v>
      </c>
      <c r="P12" s="444">
        <v>44561</v>
      </c>
      <c r="Q12" s="24"/>
      <c r="R12" s="24"/>
      <c r="S12" s="446" t="s">
        <v>2</v>
      </c>
      <c r="T12" s="446" t="s">
        <v>2</v>
      </c>
      <c r="U12" s="452"/>
      <c r="V12" s="474"/>
    </row>
    <row r="13" spans="1:22" ht="24">
      <c r="A13" s="439" t="s">
        <v>106</v>
      </c>
      <c r="B13" s="24" t="s">
        <v>541</v>
      </c>
      <c r="C13" s="24" t="s">
        <v>542</v>
      </c>
      <c r="D13" s="24">
        <v>327715</v>
      </c>
      <c r="E13" s="24" t="s">
        <v>543</v>
      </c>
      <c r="F13" s="24" t="s">
        <v>527</v>
      </c>
      <c r="G13" s="440">
        <v>2120</v>
      </c>
      <c r="H13" s="24">
        <v>1980</v>
      </c>
      <c r="I13" s="447"/>
      <c r="J13" s="24">
        <v>8</v>
      </c>
      <c r="K13" s="24" t="s">
        <v>143</v>
      </c>
      <c r="L13" s="24">
        <v>2900</v>
      </c>
      <c r="M13" s="448"/>
      <c r="N13" s="449"/>
      <c r="O13" s="444">
        <v>44215</v>
      </c>
      <c r="P13" s="444">
        <v>44579</v>
      </c>
      <c r="Q13" s="24"/>
      <c r="R13" s="24"/>
      <c r="S13" s="446" t="s">
        <v>2</v>
      </c>
      <c r="T13" s="446" t="s">
        <v>2</v>
      </c>
      <c r="U13" s="452"/>
      <c r="V13" s="474"/>
    </row>
    <row r="14" spans="1:22" ht="24">
      <c r="A14" s="439" t="s">
        <v>107</v>
      </c>
      <c r="B14" s="24" t="s">
        <v>544</v>
      </c>
      <c r="C14" s="24" t="s">
        <v>539</v>
      </c>
      <c r="D14" s="24">
        <v>386275</v>
      </c>
      <c r="E14" s="24" t="s">
        <v>545</v>
      </c>
      <c r="F14" s="24" t="s">
        <v>527</v>
      </c>
      <c r="G14" s="440">
        <v>2120</v>
      </c>
      <c r="H14" s="24">
        <v>1983</v>
      </c>
      <c r="I14" s="447"/>
      <c r="J14" s="24">
        <v>6</v>
      </c>
      <c r="K14" s="24" t="s">
        <v>143</v>
      </c>
      <c r="L14" s="24">
        <v>2900</v>
      </c>
      <c r="M14" s="448"/>
      <c r="N14" s="449"/>
      <c r="O14" s="444">
        <v>44197</v>
      </c>
      <c r="P14" s="444">
        <v>44561</v>
      </c>
      <c r="Q14" s="24"/>
      <c r="R14" s="24"/>
      <c r="S14" s="446" t="s">
        <v>2</v>
      </c>
      <c r="T14" s="446" t="s">
        <v>2</v>
      </c>
      <c r="U14" s="452"/>
      <c r="V14" s="474"/>
    </row>
    <row r="15" spans="1:22" ht="24">
      <c r="A15" s="439" t="s">
        <v>108</v>
      </c>
      <c r="B15" s="24" t="s">
        <v>546</v>
      </c>
      <c r="C15" s="453">
        <v>3302</v>
      </c>
      <c r="D15" s="24" t="s">
        <v>547</v>
      </c>
      <c r="E15" s="20" t="s">
        <v>1178</v>
      </c>
      <c r="F15" s="24" t="s">
        <v>527</v>
      </c>
      <c r="G15" s="440">
        <v>2417</v>
      </c>
      <c r="H15" s="24">
        <v>1997</v>
      </c>
      <c r="I15" s="23" t="s">
        <v>1180</v>
      </c>
      <c r="J15" s="24">
        <v>6</v>
      </c>
      <c r="K15" s="24">
        <v>1100</v>
      </c>
      <c r="L15" s="24">
        <v>2900</v>
      </c>
      <c r="M15" s="448" t="s">
        <v>1182</v>
      </c>
      <c r="N15" s="449"/>
      <c r="O15" s="444">
        <v>44522</v>
      </c>
      <c r="P15" s="444">
        <v>44886</v>
      </c>
      <c r="Q15" s="454"/>
      <c r="R15" s="454"/>
      <c r="S15" s="446" t="s">
        <v>2</v>
      </c>
      <c r="T15" s="446" t="s">
        <v>2</v>
      </c>
      <c r="U15" s="452"/>
      <c r="V15" s="474"/>
    </row>
    <row r="16" spans="1:22" ht="24">
      <c r="A16" s="439" t="s">
        <v>109</v>
      </c>
      <c r="B16" s="24" t="s">
        <v>548</v>
      </c>
      <c r="C16" s="453" t="s">
        <v>549</v>
      </c>
      <c r="D16" s="24" t="s">
        <v>1184</v>
      </c>
      <c r="E16" s="24" t="s">
        <v>550</v>
      </c>
      <c r="F16" s="24" t="s">
        <v>527</v>
      </c>
      <c r="G16" s="440">
        <v>2402</v>
      </c>
      <c r="H16" s="24">
        <v>2007</v>
      </c>
      <c r="I16" s="447"/>
      <c r="J16" s="24">
        <v>6</v>
      </c>
      <c r="K16" s="24" t="s">
        <v>143</v>
      </c>
      <c r="L16" s="20">
        <v>3500</v>
      </c>
      <c r="M16" s="448"/>
      <c r="N16" s="449"/>
      <c r="O16" s="444">
        <v>44558</v>
      </c>
      <c r="P16" s="444">
        <v>44922</v>
      </c>
      <c r="Q16" s="444"/>
      <c r="R16" s="444"/>
      <c r="S16" s="446" t="s">
        <v>2</v>
      </c>
      <c r="T16" s="446" t="s">
        <v>2</v>
      </c>
      <c r="U16" s="451"/>
      <c r="V16" s="474"/>
    </row>
    <row r="17" spans="1:22" ht="24">
      <c r="A17" s="439" t="s">
        <v>110</v>
      </c>
      <c r="B17" s="24" t="s">
        <v>551</v>
      </c>
      <c r="C17" s="453" t="s">
        <v>552</v>
      </c>
      <c r="D17" s="24" t="s">
        <v>1185</v>
      </c>
      <c r="E17" s="24" t="s">
        <v>553</v>
      </c>
      <c r="F17" s="24" t="s">
        <v>527</v>
      </c>
      <c r="G17" s="440">
        <v>2402</v>
      </c>
      <c r="H17" s="24">
        <v>2010</v>
      </c>
      <c r="I17" s="24"/>
      <c r="J17" s="24">
        <v>5</v>
      </c>
      <c r="K17" s="24">
        <v>1140</v>
      </c>
      <c r="L17" s="20">
        <v>3500</v>
      </c>
      <c r="M17" s="448"/>
      <c r="N17" s="450">
        <v>50300</v>
      </c>
      <c r="O17" s="444">
        <v>44496</v>
      </c>
      <c r="P17" s="444">
        <v>44860</v>
      </c>
      <c r="Q17" s="444">
        <v>44496</v>
      </c>
      <c r="R17" s="444">
        <v>44860</v>
      </c>
      <c r="S17" s="446" t="s">
        <v>2</v>
      </c>
      <c r="T17" s="446" t="s">
        <v>2</v>
      </c>
      <c r="U17" s="446" t="s">
        <v>2</v>
      </c>
      <c r="V17" s="474"/>
    </row>
    <row r="18" spans="1:22" ht="24">
      <c r="A18" s="439" t="s">
        <v>93</v>
      </c>
      <c r="B18" s="24" t="s">
        <v>554</v>
      </c>
      <c r="C18" s="453"/>
      <c r="D18" s="24" t="s">
        <v>555</v>
      </c>
      <c r="E18" s="24" t="s">
        <v>556</v>
      </c>
      <c r="F18" s="24" t="s">
        <v>527</v>
      </c>
      <c r="G18" s="440">
        <v>2120</v>
      </c>
      <c r="H18" s="24">
        <v>1987</v>
      </c>
      <c r="I18" s="24"/>
      <c r="J18" s="24">
        <v>8</v>
      </c>
      <c r="K18" s="24">
        <v>759</v>
      </c>
      <c r="L18" s="24">
        <v>2900</v>
      </c>
      <c r="M18" s="448"/>
      <c r="N18" s="450"/>
      <c r="O18" s="444">
        <v>44393</v>
      </c>
      <c r="P18" s="444">
        <v>44757</v>
      </c>
      <c r="Q18" s="24"/>
      <c r="R18" s="24"/>
      <c r="S18" s="446" t="s">
        <v>2</v>
      </c>
      <c r="T18" s="446" t="s">
        <v>2</v>
      </c>
      <c r="U18" s="452"/>
      <c r="V18" s="474"/>
    </row>
    <row r="19" spans="1:22" ht="24">
      <c r="A19" s="439" t="s">
        <v>94</v>
      </c>
      <c r="B19" s="24" t="s">
        <v>557</v>
      </c>
      <c r="C19" s="453" t="s">
        <v>558</v>
      </c>
      <c r="D19" s="24" t="s">
        <v>559</v>
      </c>
      <c r="E19" s="24" t="s">
        <v>560</v>
      </c>
      <c r="F19" s="24" t="s">
        <v>527</v>
      </c>
      <c r="G19" s="440">
        <v>5675</v>
      </c>
      <c r="H19" s="24">
        <v>1978</v>
      </c>
      <c r="I19" s="24"/>
      <c r="J19" s="24">
        <v>6</v>
      </c>
      <c r="K19" s="24">
        <v>6000</v>
      </c>
      <c r="L19" s="20">
        <v>8200</v>
      </c>
      <c r="M19" s="448"/>
      <c r="N19" s="450"/>
      <c r="O19" s="444">
        <v>44418</v>
      </c>
      <c r="P19" s="444">
        <v>44782</v>
      </c>
      <c r="Q19" s="24"/>
      <c r="R19" s="24"/>
      <c r="S19" s="446" t="s">
        <v>2</v>
      </c>
      <c r="T19" s="446" t="s">
        <v>2</v>
      </c>
      <c r="U19" s="452"/>
      <c r="V19" s="474"/>
    </row>
    <row r="20" spans="1:22" ht="24">
      <c r="A20" s="439" t="s">
        <v>95</v>
      </c>
      <c r="B20" s="24" t="s">
        <v>561</v>
      </c>
      <c r="C20" s="453" t="s">
        <v>562</v>
      </c>
      <c r="D20" s="24">
        <v>11943</v>
      </c>
      <c r="E20" s="24" t="s">
        <v>563</v>
      </c>
      <c r="F20" s="24" t="s">
        <v>527</v>
      </c>
      <c r="G20" s="440">
        <v>6842</v>
      </c>
      <c r="H20" s="24">
        <v>1989</v>
      </c>
      <c r="I20" s="24"/>
      <c r="J20" s="24">
        <v>8</v>
      </c>
      <c r="K20" s="24" t="s">
        <v>143</v>
      </c>
      <c r="L20" s="24">
        <v>10580</v>
      </c>
      <c r="M20" s="448"/>
      <c r="N20" s="450"/>
      <c r="O20" s="444">
        <v>44197</v>
      </c>
      <c r="P20" s="444">
        <v>44561</v>
      </c>
      <c r="Q20" s="24"/>
      <c r="R20" s="24"/>
      <c r="S20" s="446" t="s">
        <v>2</v>
      </c>
      <c r="T20" s="446" t="s">
        <v>2</v>
      </c>
      <c r="U20" s="452"/>
      <c r="V20" s="474"/>
    </row>
    <row r="21" spans="1:22" ht="24">
      <c r="A21" s="439" t="s">
        <v>96</v>
      </c>
      <c r="B21" s="24" t="s">
        <v>564</v>
      </c>
      <c r="C21" s="453" t="s">
        <v>565</v>
      </c>
      <c r="D21" s="24" t="s">
        <v>1186</v>
      </c>
      <c r="E21" s="24" t="s">
        <v>566</v>
      </c>
      <c r="F21" s="24" t="s">
        <v>527</v>
      </c>
      <c r="G21" s="440">
        <v>2198</v>
      </c>
      <c r="H21" s="24">
        <v>2012</v>
      </c>
      <c r="I21" s="24"/>
      <c r="J21" s="24">
        <v>5</v>
      </c>
      <c r="K21" s="24">
        <v>1100</v>
      </c>
      <c r="L21" s="20">
        <v>3500</v>
      </c>
      <c r="M21" s="448"/>
      <c r="N21" s="450"/>
      <c r="O21" s="444">
        <v>44541</v>
      </c>
      <c r="P21" s="444">
        <v>44905</v>
      </c>
      <c r="Q21" s="444"/>
      <c r="R21" s="444"/>
      <c r="S21" s="446" t="s">
        <v>2</v>
      </c>
      <c r="T21" s="446" t="s">
        <v>2</v>
      </c>
      <c r="U21" s="451"/>
      <c r="V21" s="475"/>
    </row>
    <row r="22" spans="1:22" ht="24">
      <c r="A22" s="439" t="s">
        <v>97</v>
      </c>
      <c r="B22" s="24" t="s">
        <v>567</v>
      </c>
      <c r="C22" s="453" t="s">
        <v>568</v>
      </c>
      <c r="D22" s="24" t="s">
        <v>1187</v>
      </c>
      <c r="E22" s="24" t="s">
        <v>569</v>
      </c>
      <c r="F22" s="24" t="s">
        <v>527</v>
      </c>
      <c r="G22" s="440">
        <v>2198</v>
      </c>
      <c r="H22" s="24">
        <v>2015</v>
      </c>
      <c r="I22" s="24"/>
      <c r="J22" s="24">
        <v>5</v>
      </c>
      <c r="K22" s="24" t="s">
        <v>143</v>
      </c>
      <c r="L22" s="20">
        <v>3500</v>
      </c>
      <c r="M22" s="448"/>
      <c r="N22" s="450">
        <v>65400</v>
      </c>
      <c r="O22" s="444">
        <v>44532</v>
      </c>
      <c r="P22" s="444">
        <v>44531</v>
      </c>
      <c r="Q22" s="444">
        <v>44532</v>
      </c>
      <c r="R22" s="444">
        <v>44531</v>
      </c>
      <c r="S22" s="446" t="s">
        <v>2</v>
      </c>
      <c r="T22" s="446" t="s">
        <v>2</v>
      </c>
      <c r="U22" s="446" t="s">
        <v>2</v>
      </c>
      <c r="V22" s="475"/>
    </row>
    <row r="23" spans="1:22" ht="12.75">
      <c r="A23" s="439" t="s">
        <v>98</v>
      </c>
      <c r="B23" s="24" t="s">
        <v>570</v>
      </c>
      <c r="C23" s="453" t="s">
        <v>571</v>
      </c>
      <c r="D23" s="24" t="s">
        <v>572</v>
      </c>
      <c r="E23" s="24" t="s">
        <v>573</v>
      </c>
      <c r="F23" s="24" t="s">
        <v>574</v>
      </c>
      <c r="G23" s="440">
        <v>1896</v>
      </c>
      <c r="H23" s="24">
        <v>2008</v>
      </c>
      <c r="I23" s="24"/>
      <c r="J23" s="24">
        <v>5</v>
      </c>
      <c r="K23" s="24" t="s">
        <v>143</v>
      </c>
      <c r="L23" s="24">
        <v>1890</v>
      </c>
      <c r="M23" s="527" t="s">
        <v>1183</v>
      </c>
      <c r="N23" s="450">
        <v>13000</v>
      </c>
      <c r="O23" s="444">
        <v>44507</v>
      </c>
      <c r="P23" s="444">
        <v>44871</v>
      </c>
      <c r="Q23" s="444">
        <v>44507</v>
      </c>
      <c r="R23" s="444">
        <v>44871</v>
      </c>
      <c r="S23" s="446" t="s">
        <v>2</v>
      </c>
      <c r="T23" s="446" t="s">
        <v>2</v>
      </c>
      <c r="U23" s="446" t="s">
        <v>2</v>
      </c>
      <c r="V23" s="475" t="s">
        <v>2</v>
      </c>
    </row>
    <row r="24" spans="1:22" ht="13.5" thickBot="1">
      <c r="A24" s="439" t="s">
        <v>99</v>
      </c>
      <c r="B24" s="137" t="s">
        <v>824</v>
      </c>
      <c r="C24" s="455" t="s">
        <v>825</v>
      </c>
      <c r="D24" s="137" t="s">
        <v>1174</v>
      </c>
      <c r="E24" s="137" t="s">
        <v>1175</v>
      </c>
      <c r="F24" s="137" t="s">
        <v>1176</v>
      </c>
      <c r="G24" s="456" t="s">
        <v>143</v>
      </c>
      <c r="H24" s="137">
        <v>2014</v>
      </c>
      <c r="I24" s="137" t="s">
        <v>1177</v>
      </c>
      <c r="J24" s="137" t="s">
        <v>143</v>
      </c>
      <c r="K24" s="137">
        <v>505</v>
      </c>
      <c r="L24" s="137">
        <v>750</v>
      </c>
      <c r="M24" s="457"/>
      <c r="N24" s="458"/>
      <c r="O24" s="459">
        <v>44295</v>
      </c>
      <c r="P24" s="459">
        <v>44659</v>
      </c>
      <c r="Q24" s="137"/>
      <c r="R24" s="137"/>
      <c r="S24" s="446" t="s">
        <v>2</v>
      </c>
      <c r="T24" s="460"/>
      <c r="U24" s="460"/>
      <c r="V24" s="476"/>
    </row>
    <row r="25" spans="1:22" ht="13.5" thickBot="1">
      <c r="A25" s="637" t="s">
        <v>90</v>
      </c>
      <c r="B25" s="638"/>
      <c r="C25" s="638"/>
      <c r="D25" s="638"/>
      <c r="E25" s="638"/>
      <c r="F25" s="638"/>
      <c r="G25" s="638"/>
      <c r="H25" s="638"/>
      <c r="I25" s="638"/>
      <c r="J25" s="638"/>
      <c r="K25" s="638"/>
      <c r="L25" s="461"/>
      <c r="M25" s="462"/>
      <c r="N25" s="463"/>
      <c r="O25" s="461"/>
      <c r="P25" s="461"/>
      <c r="Q25" s="461"/>
      <c r="R25" s="461"/>
      <c r="S25" s="461"/>
      <c r="T25" s="461"/>
      <c r="U25" s="461"/>
      <c r="V25" s="477"/>
    </row>
    <row r="26" spans="1:22" ht="12.75">
      <c r="A26" s="439" t="s">
        <v>101</v>
      </c>
      <c r="B26" s="50" t="s">
        <v>731</v>
      </c>
      <c r="C26" s="50" t="s">
        <v>732</v>
      </c>
      <c r="D26" s="50" t="s">
        <v>733</v>
      </c>
      <c r="E26" s="50" t="s">
        <v>734</v>
      </c>
      <c r="F26" s="50" t="s">
        <v>735</v>
      </c>
      <c r="G26" s="50">
        <v>1997</v>
      </c>
      <c r="H26" s="50">
        <v>2004</v>
      </c>
      <c r="I26" s="50" t="s">
        <v>736</v>
      </c>
      <c r="J26" s="50">
        <v>3</v>
      </c>
      <c r="K26" s="464">
        <v>1145</v>
      </c>
      <c r="L26" s="24">
        <v>2900</v>
      </c>
      <c r="M26" s="442">
        <v>268873</v>
      </c>
      <c r="N26" s="505">
        <v>8900</v>
      </c>
      <c r="O26" s="459">
        <v>44200</v>
      </c>
      <c r="P26" s="459">
        <v>44564</v>
      </c>
      <c r="Q26" s="459">
        <v>44200</v>
      </c>
      <c r="R26" s="459">
        <v>44564</v>
      </c>
      <c r="S26" s="446" t="s">
        <v>2</v>
      </c>
      <c r="T26" s="446" t="s">
        <v>2</v>
      </c>
      <c r="U26" s="446" t="s">
        <v>2</v>
      </c>
      <c r="V26" s="472"/>
    </row>
    <row r="27" spans="1:22" ht="24">
      <c r="A27" s="439" t="s">
        <v>102</v>
      </c>
      <c r="B27" s="24" t="s">
        <v>737</v>
      </c>
      <c r="C27" s="24" t="s">
        <v>738</v>
      </c>
      <c r="D27" s="24">
        <v>49106</v>
      </c>
      <c r="E27" s="24" t="s">
        <v>739</v>
      </c>
      <c r="F27" s="24" t="s">
        <v>740</v>
      </c>
      <c r="G27" s="24"/>
      <c r="H27" s="24">
        <v>1975</v>
      </c>
      <c r="I27" s="24" t="s">
        <v>741</v>
      </c>
      <c r="J27" s="24"/>
      <c r="K27" s="445">
        <v>6000</v>
      </c>
      <c r="L27" s="24">
        <v>8350</v>
      </c>
      <c r="M27" s="448"/>
      <c r="N27" s="450"/>
      <c r="O27" s="444">
        <v>44197</v>
      </c>
      <c r="P27" s="444">
        <v>44561</v>
      </c>
      <c r="Q27" s="444"/>
      <c r="R27" s="444"/>
      <c r="S27" s="446" t="s">
        <v>2</v>
      </c>
      <c r="T27" s="451"/>
      <c r="U27" s="451"/>
      <c r="V27" s="473"/>
    </row>
    <row r="28" spans="1:22" ht="24">
      <c r="A28" s="439" t="s">
        <v>103</v>
      </c>
      <c r="B28" s="24" t="s">
        <v>742</v>
      </c>
      <c r="C28" s="24" t="s">
        <v>743</v>
      </c>
      <c r="D28" s="453" t="s">
        <v>744</v>
      </c>
      <c r="E28" s="24" t="s">
        <v>745</v>
      </c>
      <c r="F28" s="24" t="s">
        <v>746</v>
      </c>
      <c r="G28" s="24"/>
      <c r="H28" s="24">
        <v>2003</v>
      </c>
      <c r="I28" s="24" t="s">
        <v>747</v>
      </c>
      <c r="J28" s="24"/>
      <c r="K28" s="445" t="s">
        <v>748</v>
      </c>
      <c r="L28" s="24">
        <v>5950</v>
      </c>
      <c r="M28" s="448"/>
      <c r="N28" s="450"/>
      <c r="O28" s="444">
        <v>44492</v>
      </c>
      <c r="P28" s="444">
        <v>44856</v>
      </c>
      <c r="Q28" s="444"/>
      <c r="R28" s="444"/>
      <c r="S28" s="446" t="s">
        <v>2</v>
      </c>
      <c r="T28" s="451"/>
      <c r="U28" s="451"/>
      <c r="V28" s="473"/>
    </row>
    <row r="29" spans="1:22" ht="12.75">
      <c r="A29" s="439" t="s">
        <v>104</v>
      </c>
      <c r="B29" s="24" t="s">
        <v>749</v>
      </c>
      <c r="C29" s="24" t="s">
        <v>750</v>
      </c>
      <c r="D29" s="24" t="s">
        <v>751</v>
      </c>
      <c r="E29" s="24" t="s">
        <v>752</v>
      </c>
      <c r="F29" s="24" t="s">
        <v>740</v>
      </c>
      <c r="G29" s="24"/>
      <c r="H29" s="24">
        <v>1988</v>
      </c>
      <c r="I29" s="24" t="s">
        <v>753</v>
      </c>
      <c r="J29" s="24"/>
      <c r="K29" s="445">
        <v>4000</v>
      </c>
      <c r="L29" s="24">
        <v>5500</v>
      </c>
      <c r="M29" s="448"/>
      <c r="N29" s="450"/>
      <c r="O29" s="444">
        <v>44197</v>
      </c>
      <c r="P29" s="444">
        <v>44561</v>
      </c>
      <c r="Q29" s="444"/>
      <c r="R29" s="444"/>
      <c r="S29" s="446" t="s">
        <v>2</v>
      </c>
      <c r="T29" s="451"/>
      <c r="U29" s="451"/>
      <c r="V29" s="473"/>
    </row>
    <row r="30" spans="1:22" ht="12.75">
      <c r="A30" s="439" t="s">
        <v>105</v>
      </c>
      <c r="B30" s="24" t="s">
        <v>754</v>
      </c>
      <c r="C30" s="24" t="s">
        <v>755</v>
      </c>
      <c r="D30" s="24" t="s">
        <v>756</v>
      </c>
      <c r="E30" s="24" t="s">
        <v>757</v>
      </c>
      <c r="F30" s="24" t="s">
        <v>758</v>
      </c>
      <c r="G30" s="24"/>
      <c r="H30" s="24">
        <v>2007</v>
      </c>
      <c r="I30" s="23" t="s">
        <v>759</v>
      </c>
      <c r="J30" s="24"/>
      <c r="K30" s="445">
        <v>320</v>
      </c>
      <c r="L30" s="24">
        <v>1300</v>
      </c>
      <c r="M30" s="448"/>
      <c r="N30" s="450"/>
      <c r="O30" s="444">
        <v>44522</v>
      </c>
      <c r="P30" s="444">
        <v>44886</v>
      </c>
      <c r="Q30" s="444"/>
      <c r="R30" s="444"/>
      <c r="S30" s="446" t="s">
        <v>2</v>
      </c>
      <c r="T30" s="451"/>
      <c r="U30" s="451"/>
      <c r="V30" s="473"/>
    </row>
    <row r="31" spans="1:22" ht="24">
      <c r="A31" s="439" t="s">
        <v>106</v>
      </c>
      <c r="B31" s="24" t="s">
        <v>760</v>
      </c>
      <c r="C31" s="24" t="s">
        <v>761</v>
      </c>
      <c r="D31" s="24" t="s">
        <v>762</v>
      </c>
      <c r="E31" s="24" t="s">
        <v>763</v>
      </c>
      <c r="F31" s="24" t="s">
        <v>764</v>
      </c>
      <c r="G31" s="24">
        <v>4485</v>
      </c>
      <c r="H31" s="24">
        <v>2007</v>
      </c>
      <c r="I31" s="24" t="s">
        <v>765</v>
      </c>
      <c r="J31" s="24">
        <v>1</v>
      </c>
      <c r="K31" s="445" t="s">
        <v>766</v>
      </c>
      <c r="L31" s="24">
        <v>8500</v>
      </c>
      <c r="M31" s="478">
        <v>12907</v>
      </c>
      <c r="N31" s="450">
        <v>62100</v>
      </c>
      <c r="O31" s="444">
        <v>44240</v>
      </c>
      <c r="P31" s="444">
        <v>44604</v>
      </c>
      <c r="Q31" s="444">
        <v>44240</v>
      </c>
      <c r="R31" s="444">
        <v>44604</v>
      </c>
      <c r="S31" s="446" t="s">
        <v>2</v>
      </c>
      <c r="T31" s="446" t="s">
        <v>2</v>
      </c>
      <c r="U31" s="446" t="s">
        <v>2</v>
      </c>
      <c r="V31" s="473"/>
    </row>
    <row r="32" spans="1:22" ht="12.75">
      <c r="A32" s="439" t="s">
        <v>107</v>
      </c>
      <c r="B32" s="24" t="s">
        <v>742</v>
      </c>
      <c r="C32" s="24" t="s">
        <v>767</v>
      </c>
      <c r="D32" s="24" t="s">
        <v>768</v>
      </c>
      <c r="E32" s="24" t="s">
        <v>769</v>
      </c>
      <c r="F32" s="24" t="s">
        <v>770</v>
      </c>
      <c r="G32" s="24">
        <v>4750</v>
      </c>
      <c r="H32" s="24">
        <v>2007</v>
      </c>
      <c r="I32" s="24" t="s">
        <v>771</v>
      </c>
      <c r="J32" s="24">
        <v>1</v>
      </c>
      <c r="K32" s="445">
        <v>1730</v>
      </c>
      <c r="L32" s="24">
        <v>6000</v>
      </c>
      <c r="M32" s="448">
        <v>8206</v>
      </c>
      <c r="N32" s="450">
        <v>30900</v>
      </c>
      <c r="O32" s="444">
        <v>44527</v>
      </c>
      <c r="P32" s="444">
        <v>44891</v>
      </c>
      <c r="Q32" s="444">
        <v>44527</v>
      </c>
      <c r="R32" s="444">
        <v>44891</v>
      </c>
      <c r="S32" s="446" t="s">
        <v>2</v>
      </c>
      <c r="T32" s="446" t="s">
        <v>2</v>
      </c>
      <c r="U32" s="446" t="s">
        <v>2</v>
      </c>
      <c r="V32" s="473"/>
    </row>
    <row r="33" spans="1:22" ht="12.75">
      <c r="A33" s="439" t="s">
        <v>108</v>
      </c>
      <c r="B33" s="24" t="s">
        <v>772</v>
      </c>
      <c r="C33" s="24" t="s">
        <v>773</v>
      </c>
      <c r="D33" s="24" t="s">
        <v>774</v>
      </c>
      <c r="E33" s="24" t="s">
        <v>775</v>
      </c>
      <c r="F33" s="24" t="s">
        <v>776</v>
      </c>
      <c r="G33" s="24">
        <v>1100</v>
      </c>
      <c r="H33" s="24">
        <v>2003</v>
      </c>
      <c r="I33" s="24" t="s">
        <v>777</v>
      </c>
      <c r="J33" s="24">
        <v>2</v>
      </c>
      <c r="K33" s="445">
        <v>505</v>
      </c>
      <c r="L33" s="24">
        <v>1260</v>
      </c>
      <c r="M33" s="448">
        <v>241000</v>
      </c>
      <c r="N33" s="450"/>
      <c r="O33" s="444">
        <v>44232</v>
      </c>
      <c r="P33" s="444">
        <v>44596</v>
      </c>
      <c r="Q33" s="444"/>
      <c r="R33" s="444"/>
      <c r="S33" s="446" t="s">
        <v>2</v>
      </c>
      <c r="T33" s="446" t="s">
        <v>2</v>
      </c>
      <c r="U33" s="451"/>
      <c r="V33" s="473"/>
    </row>
    <row r="34" spans="1:22" ht="24">
      <c r="A34" s="439" t="s">
        <v>109</v>
      </c>
      <c r="B34" s="24" t="s">
        <v>778</v>
      </c>
      <c r="C34" s="24" t="s">
        <v>779</v>
      </c>
      <c r="D34" s="24" t="s">
        <v>780</v>
      </c>
      <c r="E34" s="24" t="s">
        <v>781</v>
      </c>
      <c r="F34" s="24" t="s">
        <v>776</v>
      </c>
      <c r="G34" s="24">
        <v>6370</v>
      </c>
      <c r="H34" s="24">
        <v>1999</v>
      </c>
      <c r="I34" s="24" t="s">
        <v>782</v>
      </c>
      <c r="J34" s="24">
        <v>2</v>
      </c>
      <c r="K34" s="445">
        <v>6030</v>
      </c>
      <c r="L34" s="24">
        <v>15000</v>
      </c>
      <c r="M34" s="448" t="s">
        <v>1141</v>
      </c>
      <c r="N34" s="450">
        <v>15300</v>
      </c>
      <c r="O34" s="444">
        <v>44349</v>
      </c>
      <c r="P34" s="444">
        <v>44713</v>
      </c>
      <c r="Q34" s="444">
        <v>44349</v>
      </c>
      <c r="R34" s="444">
        <v>44713</v>
      </c>
      <c r="S34" s="446" t="s">
        <v>2</v>
      </c>
      <c r="T34" s="446" t="s">
        <v>2</v>
      </c>
      <c r="U34" s="446" t="s">
        <v>2</v>
      </c>
      <c r="V34" s="473"/>
    </row>
    <row r="35" spans="1:22" ht="12.75">
      <c r="A35" s="439" t="s">
        <v>110</v>
      </c>
      <c r="B35" s="24" t="s">
        <v>783</v>
      </c>
      <c r="C35" s="24" t="s">
        <v>784</v>
      </c>
      <c r="D35" s="24" t="s">
        <v>785</v>
      </c>
      <c r="E35" s="24" t="s">
        <v>786</v>
      </c>
      <c r="F35" s="24" t="s">
        <v>787</v>
      </c>
      <c r="G35" s="24">
        <v>1968</v>
      </c>
      <c r="H35" s="24">
        <v>2018</v>
      </c>
      <c r="I35" s="454">
        <v>43528</v>
      </c>
      <c r="J35" s="24">
        <v>5</v>
      </c>
      <c r="K35" s="445">
        <v>744</v>
      </c>
      <c r="L35" s="24">
        <v>3650</v>
      </c>
      <c r="M35" s="448">
        <v>25044</v>
      </c>
      <c r="N35" s="450">
        <v>60800</v>
      </c>
      <c r="O35" s="444">
        <v>44259</v>
      </c>
      <c r="P35" s="444">
        <v>44623</v>
      </c>
      <c r="Q35" s="444">
        <v>44259</v>
      </c>
      <c r="R35" s="444">
        <v>44623</v>
      </c>
      <c r="S35" s="446" t="s">
        <v>2</v>
      </c>
      <c r="T35" s="446" t="s">
        <v>2</v>
      </c>
      <c r="U35" s="446" t="s">
        <v>2</v>
      </c>
      <c r="V35" s="475"/>
    </row>
    <row r="36" spans="1:22" ht="12.75">
      <c r="A36" s="439" t="s">
        <v>93</v>
      </c>
      <c r="B36" s="24" t="s">
        <v>788</v>
      </c>
      <c r="C36" s="24" t="s">
        <v>789</v>
      </c>
      <c r="D36" s="24" t="s">
        <v>790</v>
      </c>
      <c r="E36" s="24" t="s">
        <v>791</v>
      </c>
      <c r="F36" s="24" t="s">
        <v>792</v>
      </c>
      <c r="G36" s="24"/>
      <c r="H36" s="24">
        <v>2015</v>
      </c>
      <c r="I36" s="24" t="s">
        <v>793</v>
      </c>
      <c r="J36" s="24"/>
      <c r="K36" s="445">
        <v>460</v>
      </c>
      <c r="L36" s="24">
        <v>750</v>
      </c>
      <c r="M36" s="448"/>
      <c r="N36" s="450"/>
      <c r="O36" s="444">
        <v>44398</v>
      </c>
      <c r="P36" s="444">
        <v>44762</v>
      </c>
      <c r="Q36" s="444"/>
      <c r="R36" s="444"/>
      <c r="S36" s="446" t="s">
        <v>2</v>
      </c>
      <c r="T36" s="451"/>
      <c r="U36" s="451"/>
      <c r="V36" s="473"/>
    </row>
    <row r="37" spans="1:22" ht="24">
      <c r="A37" s="439" t="s">
        <v>94</v>
      </c>
      <c r="B37" s="24" t="s">
        <v>794</v>
      </c>
      <c r="C37" s="24" t="s">
        <v>795</v>
      </c>
      <c r="D37" s="24" t="s">
        <v>796</v>
      </c>
      <c r="E37" s="24" t="s">
        <v>797</v>
      </c>
      <c r="F37" s="24" t="s">
        <v>740</v>
      </c>
      <c r="G37" s="24"/>
      <c r="H37" s="24">
        <v>2015</v>
      </c>
      <c r="I37" s="24"/>
      <c r="J37" s="24"/>
      <c r="K37" s="445">
        <v>2520</v>
      </c>
      <c r="L37" s="24">
        <v>3500</v>
      </c>
      <c r="M37" s="448"/>
      <c r="N37" s="450">
        <v>18200</v>
      </c>
      <c r="O37" s="444">
        <v>44414</v>
      </c>
      <c r="P37" s="444">
        <v>44778</v>
      </c>
      <c r="Q37" s="444">
        <v>44414</v>
      </c>
      <c r="R37" s="444">
        <v>44778</v>
      </c>
      <c r="S37" s="446" t="s">
        <v>2</v>
      </c>
      <c r="T37" s="451"/>
      <c r="U37" s="446" t="s">
        <v>2</v>
      </c>
      <c r="V37" s="473"/>
    </row>
    <row r="38" spans="1:22" ht="12.75">
      <c r="A38" s="439" t="s">
        <v>95</v>
      </c>
      <c r="B38" s="24" t="s">
        <v>798</v>
      </c>
      <c r="C38" s="24" t="s">
        <v>799</v>
      </c>
      <c r="D38" s="24" t="s">
        <v>800</v>
      </c>
      <c r="E38" s="24" t="s">
        <v>801</v>
      </c>
      <c r="F38" s="24" t="s">
        <v>776</v>
      </c>
      <c r="G38" s="24">
        <v>2287</v>
      </c>
      <c r="H38" s="24">
        <v>2015</v>
      </c>
      <c r="I38" s="24" t="s">
        <v>802</v>
      </c>
      <c r="J38" s="24">
        <v>3</v>
      </c>
      <c r="K38" s="445">
        <v>1575</v>
      </c>
      <c r="L38" s="24">
        <v>3500</v>
      </c>
      <c r="M38" s="448">
        <v>88141</v>
      </c>
      <c r="N38" s="450">
        <v>42500</v>
      </c>
      <c r="O38" s="444">
        <v>44338</v>
      </c>
      <c r="P38" s="444">
        <v>44702</v>
      </c>
      <c r="Q38" s="444">
        <v>44338</v>
      </c>
      <c r="R38" s="444">
        <v>44702</v>
      </c>
      <c r="S38" s="446" t="s">
        <v>2</v>
      </c>
      <c r="T38" s="446" t="s">
        <v>2</v>
      </c>
      <c r="U38" s="446" t="s">
        <v>2</v>
      </c>
      <c r="V38" s="473"/>
    </row>
    <row r="39" spans="1:22" ht="12.75">
      <c r="A39" s="439" t="s">
        <v>96</v>
      </c>
      <c r="B39" s="24" t="s">
        <v>803</v>
      </c>
      <c r="C39" s="24" t="s">
        <v>804</v>
      </c>
      <c r="D39" s="24" t="s">
        <v>805</v>
      </c>
      <c r="E39" s="24" t="s">
        <v>806</v>
      </c>
      <c r="F39" s="24" t="s">
        <v>776</v>
      </c>
      <c r="G39" s="24">
        <v>1598</v>
      </c>
      <c r="H39" s="24">
        <v>2013</v>
      </c>
      <c r="I39" s="24" t="s">
        <v>807</v>
      </c>
      <c r="J39" s="24">
        <v>2</v>
      </c>
      <c r="K39" s="445">
        <v>742</v>
      </c>
      <c r="L39" s="24">
        <v>2159</v>
      </c>
      <c r="M39" s="448">
        <v>99721</v>
      </c>
      <c r="N39" s="450">
        <v>26000</v>
      </c>
      <c r="O39" s="444">
        <v>44472</v>
      </c>
      <c r="P39" s="444">
        <v>44836</v>
      </c>
      <c r="Q39" s="444">
        <v>44472</v>
      </c>
      <c r="R39" s="444">
        <v>44836</v>
      </c>
      <c r="S39" s="446" t="s">
        <v>2</v>
      </c>
      <c r="T39" s="446" t="s">
        <v>2</v>
      </c>
      <c r="U39" s="446" t="s">
        <v>2</v>
      </c>
      <c r="V39" s="475"/>
    </row>
    <row r="40" spans="1:22" ht="24">
      <c r="A40" s="439" t="s">
        <v>97</v>
      </c>
      <c r="B40" s="24" t="s">
        <v>808</v>
      </c>
      <c r="C40" s="24" t="s">
        <v>809</v>
      </c>
      <c r="D40" s="24" t="s">
        <v>810</v>
      </c>
      <c r="E40" s="24" t="s">
        <v>811</v>
      </c>
      <c r="F40" s="24" t="s">
        <v>812</v>
      </c>
      <c r="G40" s="24">
        <v>6000</v>
      </c>
      <c r="H40" s="24">
        <v>2013</v>
      </c>
      <c r="I40" s="24" t="s">
        <v>813</v>
      </c>
      <c r="J40" s="24"/>
      <c r="K40" s="445">
        <v>6000</v>
      </c>
      <c r="L40" s="24">
        <v>8030</v>
      </c>
      <c r="M40" s="448"/>
      <c r="N40" s="450">
        <v>20300</v>
      </c>
      <c r="O40" s="444">
        <v>44522</v>
      </c>
      <c r="P40" s="444">
        <v>44886</v>
      </c>
      <c r="Q40" s="444">
        <v>44522</v>
      </c>
      <c r="R40" s="444">
        <v>44886</v>
      </c>
      <c r="S40" s="446" t="s">
        <v>2</v>
      </c>
      <c r="T40" s="451"/>
      <c r="U40" s="446" t="s">
        <v>2</v>
      </c>
      <c r="V40" s="475"/>
    </row>
    <row r="41" spans="1:22" ht="12.75">
      <c r="A41" s="439" t="s">
        <v>98</v>
      </c>
      <c r="B41" s="23" t="s">
        <v>731</v>
      </c>
      <c r="C41" s="23" t="s">
        <v>814</v>
      </c>
      <c r="D41" s="23" t="s">
        <v>815</v>
      </c>
      <c r="E41" s="23" t="s">
        <v>816</v>
      </c>
      <c r="F41" s="24" t="s">
        <v>776</v>
      </c>
      <c r="G41" s="23">
        <v>1248</v>
      </c>
      <c r="H41" s="23">
        <v>2016</v>
      </c>
      <c r="I41" s="479" t="s">
        <v>817</v>
      </c>
      <c r="J41" s="23">
        <v>2</v>
      </c>
      <c r="K41" s="23">
        <v>604</v>
      </c>
      <c r="L41" s="23">
        <v>2070</v>
      </c>
      <c r="M41" s="448">
        <v>38260</v>
      </c>
      <c r="N41" s="449">
        <v>31300</v>
      </c>
      <c r="O41" s="444">
        <v>44553</v>
      </c>
      <c r="P41" s="444">
        <v>44917</v>
      </c>
      <c r="Q41" s="444">
        <v>44553</v>
      </c>
      <c r="R41" s="444">
        <v>44917</v>
      </c>
      <c r="S41" s="446" t="s">
        <v>2</v>
      </c>
      <c r="T41" s="446" t="s">
        <v>2</v>
      </c>
      <c r="U41" s="446" t="s">
        <v>2</v>
      </c>
      <c r="V41" s="473"/>
    </row>
    <row r="42" spans="1:22" ht="24">
      <c r="A42" s="439" t="s">
        <v>99</v>
      </c>
      <c r="B42" s="24" t="s">
        <v>818</v>
      </c>
      <c r="C42" s="24" t="s">
        <v>819</v>
      </c>
      <c r="D42" s="24" t="s">
        <v>820</v>
      </c>
      <c r="E42" s="24" t="s">
        <v>821</v>
      </c>
      <c r="F42" s="24" t="s">
        <v>822</v>
      </c>
      <c r="G42" s="24">
        <v>6871</v>
      </c>
      <c r="H42" s="24">
        <v>2016</v>
      </c>
      <c r="I42" s="24" t="s">
        <v>823</v>
      </c>
      <c r="J42" s="24">
        <v>3</v>
      </c>
      <c r="K42" s="479">
        <v>6590</v>
      </c>
      <c r="L42" s="445">
        <v>18000</v>
      </c>
      <c r="M42" s="448">
        <v>20475</v>
      </c>
      <c r="N42" s="450">
        <v>584900</v>
      </c>
      <c r="O42" s="444">
        <v>44509</v>
      </c>
      <c r="P42" s="444">
        <v>44873</v>
      </c>
      <c r="Q42" s="444">
        <v>44509</v>
      </c>
      <c r="R42" s="444">
        <v>44873</v>
      </c>
      <c r="S42" s="446" t="s">
        <v>2</v>
      </c>
      <c r="T42" s="446" t="s">
        <v>2</v>
      </c>
      <c r="U42" s="446" t="s">
        <v>2</v>
      </c>
      <c r="V42" s="473"/>
    </row>
    <row r="43" spans="1:22" ht="12.75">
      <c r="A43" s="439" t="s">
        <v>100</v>
      </c>
      <c r="B43" s="24" t="s">
        <v>824</v>
      </c>
      <c r="C43" s="24" t="s">
        <v>825</v>
      </c>
      <c r="D43" s="24" t="s">
        <v>826</v>
      </c>
      <c r="E43" s="24" t="s">
        <v>827</v>
      </c>
      <c r="F43" s="24" t="s">
        <v>828</v>
      </c>
      <c r="G43" s="24"/>
      <c r="H43" s="24">
        <v>2014</v>
      </c>
      <c r="I43" s="24"/>
      <c r="J43" s="24"/>
      <c r="K43" s="24">
        <v>500</v>
      </c>
      <c r="L43" s="24"/>
      <c r="M43" s="448"/>
      <c r="N43" s="450"/>
      <c r="O43" s="444">
        <v>44395</v>
      </c>
      <c r="P43" s="444">
        <v>44759</v>
      </c>
      <c r="Q43" s="444"/>
      <c r="R43" s="444"/>
      <c r="S43" s="446" t="s">
        <v>2</v>
      </c>
      <c r="T43" s="447"/>
      <c r="U43" s="447"/>
      <c r="V43" s="473"/>
    </row>
    <row r="44" spans="1:22" ht="12.75">
      <c r="A44" s="439" t="s">
        <v>111</v>
      </c>
      <c r="B44" s="23" t="s">
        <v>829</v>
      </c>
      <c r="C44" s="23" t="s">
        <v>830</v>
      </c>
      <c r="D44" s="23" t="s">
        <v>831</v>
      </c>
      <c r="E44" s="23" t="s">
        <v>832</v>
      </c>
      <c r="F44" s="24" t="s">
        <v>828</v>
      </c>
      <c r="G44" s="23"/>
      <c r="H44" s="23">
        <v>2017</v>
      </c>
      <c r="I44" s="23" t="s">
        <v>833</v>
      </c>
      <c r="J44" s="23"/>
      <c r="K44" s="23">
        <v>6000</v>
      </c>
      <c r="L44" s="23">
        <v>8640</v>
      </c>
      <c r="M44" s="465"/>
      <c r="N44" s="449">
        <v>23200</v>
      </c>
      <c r="O44" s="444">
        <v>44529</v>
      </c>
      <c r="P44" s="444">
        <v>44893</v>
      </c>
      <c r="Q44" s="444">
        <v>44529</v>
      </c>
      <c r="R44" s="444">
        <v>44893</v>
      </c>
      <c r="S44" s="446" t="s">
        <v>2</v>
      </c>
      <c r="T44" s="447"/>
      <c r="U44" s="446" t="s">
        <v>2</v>
      </c>
      <c r="V44" s="473"/>
    </row>
    <row r="45" spans="1:22" ht="24">
      <c r="A45" s="439" t="s">
        <v>112</v>
      </c>
      <c r="B45" s="23" t="s">
        <v>834</v>
      </c>
      <c r="C45" s="23" t="s">
        <v>835</v>
      </c>
      <c r="D45" s="23">
        <v>432359</v>
      </c>
      <c r="E45" s="23" t="s">
        <v>836</v>
      </c>
      <c r="F45" s="24" t="s">
        <v>740</v>
      </c>
      <c r="G45" s="23"/>
      <c r="H45" s="23">
        <v>1968</v>
      </c>
      <c r="I45" s="23" t="s">
        <v>837</v>
      </c>
      <c r="J45" s="23"/>
      <c r="K45" s="24" t="s">
        <v>838</v>
      </c>
      <c r="L45" s="24">
        <v>4300</v>
      </c>
      <c r="M45" s="465"/>
      <c r="N45" s="449"/>
      <c r="O45" s="444">
        <v>44296</v>
      </c>
      <c r="P45" s="444">
        <v>44660</v>
      </c>
      <c r="Q45" s="444"/>
      <c r="R45" s="444"/>
      <c r="S45" s="446" t="s">
        <v>2</v>
      </c>
      <c r="T45" s="447"/>
      <c r="U45" s="447"/>
      <c r="V45" s="473"/>
    </row>
    <row r="46" spans="1:22" ht="13.5" thickBot="1">
      <c r="A46" s="439" t="s">
        <v>113</v>
      </c>
      <c r="B46" s="23" t="s">
        <v>839</v>
      </c>
      <c r="C46" s="23" t="s">
        <v>840</v>
      </c>
      <c r="D46" s="23" t="s">
        <v>841</v>
      </c>
      <c r="E46" s="23" t="s">
        <v>842</v>
      </c>
      <c r="F46" s="24" t="s">
        <v>792</v>
      </c>
      <c r="G46" s="23"/>
      <c r="H46" s="23">
        <v>2018</v>
      </c>
      <c r="I46" s="23" t="s">
        <v>843</v>
      </c>
      <c r="J46" s="23"/>
      <c r="K46" s="23">
        <v>475</v>
      </c>
      <c r="L46" s="23"/>
      <c r="M46" s="488">
        <v>475</v>
      </c>
      <c r="N46" s="449"/>
      <c r="O46" s="459">
        <v>44506</v>
      </c>
      <c r="P46" s="459">
        <v>44870</v>
      </c>
      <c r="Q46" s="459"/>
      <c r="R46" s="459"/>
      <c r="S46" s="446" t="s">
        <v>2</v>
      </c>
      <c r="T46" s="466"/>
      <c r="U46" s="466"/>
      <c r="V46" s="480"/>
    </row>
    <row r="47" spans="1:22" ht="13.5" thickBot="1">
      <c r="A47" s="637" t="s">
        <v>228</v>
      </c>
      <c r="B47" s="638"/>
      <c r="C47" s="638"/>
      <c r="D47" s="638"/>
      <c r="E47" s="638"/>
      <c r="F47" s="638"/>
      <c r="G47" s="638"/>
      <c r="H47" s="638"/>
      <c r="I47" s="638"/>
      <c r="J47" s="638"/>
      <c r="K47" s="638"/>
      <c r="L47" s="461"/>
      <c r="M47" s="462"/>
      <c r="N47" s="463"/>
      <c r="O47" s="461"/>
      <c r="P47" s="461"/>
      <c r="Q47" s="461"/>
      <c r="R47" s="461"/>
      <c r="S47" s="461"/>
      <c r="T47" s="461"/>
      <c r="U47" s="461"/>
      <c r="V47" s="477"/>
    </row>
    <row r="48" spans="1:22" ht="13.5" thickBot="1">
      <c r="A48" s="467" t="s">
        <v>101</v>
      </c>
      <c r="B48" s="67" t="s">
        <v>783</v>
      </c>
      <c r="C48" s="67" t="s">
        <v>1009</v>
      </c>
      <c r="D48" s="67" t="s">
        <v>1010</v>
      </c>
      <c r="E48" s="67" t="s">
        <v>1011</v>
      </c>
      <c r="F48" s="67" t="s">
        <v>574</v>
      </c>
      <c r="G48" s="24">
        <v>6540</v>
      </c>
      <c r="H48" s="24">
        <v>1998</v>
      </c>
      <c r="I48" s="24" t="s">
        <v>1012</v>
      </c>
      <c r="J48" s="24">
        <v>9</v>
      </c>
      <c r="K48" s="24"/>
      <c r="L48" s="140"/>
      <c r="M48" s="499"/>
      <c r="N48" s="469"/>
      <c r="O48" s="444">
        <v>44470</v>
      </c>
      <c r="P48" s="444">
        <v>44834</v>
      </c>
      <c r="Q48" s="444"/>
      <c r="R48" s="444"/>
      <c r="S48" s="446" t="s">
        <v>2</v>
      </c>
      <c r="T48" s="446" t="s">
        <v>2</v>
      </c>
      <c r="U48" s="470"/>
      <c r="V48" s="481"/>
    </row>
    <row r="49" spans="1:22" ht="13.5" thickBot="1">
      <c r="A49" s="637" t="s">
        <v>229</v>
      </c>
      <c r="B49" s="638"/>
      <c r="C49" s="638"/>
      <c r="D49" s="638"/>
      <c r="E49" s="638"/>
      <c r="F49" s="638"/>
      <c r="G49" s="638"/>
      <c r="H49" s="638"/>
      <c r="I49" s="638"/>
      <c r="J49" s="638"/>
      <c r="K49" s="638"/>
      <c r="L49" s="461"/>
      <c r="M49" s="462"/>
      <c r="N49" s="463"/>
      <c r="O49" s="461"/>
      <c r="P49" s="461"/>
      <c r="Q49" s="461"/>
      <c r="R49" s="461"/>
      <c r="S49" s="461"/>
      <c r="T49" s="461"/>
      <c r="U49" s="461"/>
      <c r="V49" s="477"/>
    </row>
    <row r="50" spans="1:22" ht="13.5" thickBot="1">
      <c r="A50" s="467" t="s">
        <v>101</v>
      </c>
      <c r="B50" s="482" t="s">
        <v>783</v>
      </c>
      <c r="C50" s="482" t="s">
        <v>1133</v>
      </c>
      <c r="D50" s="482" t="s">
        <v>1134</v>
      </c>
      <c r="E50" s="482" t="s">
        <v>1135</v>
      </c>
      <c r="F50" s="482" t="s">
        <v>1136</v>
      </c>
      <c r="G50" s="482">
        <v>1400</v>
      </c>
      <c r="H50" s="482">
        <v>2001</v>
      </c>
      <c r="I50" s="482" t="s">
        <v>1142</v>
      </c>
      <c r="J50" s="140">
        <v>5</v>
      </c>
      <c r="K50" s="482"/>
      <c r="L50" s="140"/>
      <c r="M50" s="468"/>
      <c r="N50" s="469"/>
      <c r="O50" s="483">
        <v>44375</v>
      </c>
      <c r="P50" s="483">
        <v>44739</v>
      </c>
      <c r="Q50" s="483"/>
      <c r="R50" s="483"/>
      <c r="S50" s="500" t="s">
        <v>2</v>
      </c>
      <c r="T50" s="500" t="s">
        <v>2</v>
      </c>
      <c r="U50" s="470"/>
      <c r="V50" s="481"/>
    </row>
  </sheetData>
  <sheetProtection/>
  <mergeCells count="22">
    <mergeCell ref="A47:K47"/>
    <mergeCell ref="A49:K49"/>
    <mergeCell ref="J4:J6"/>
    <mergeCell ref="K4:K6"/>
    <mergeCell ref="L4:L6"/>
    <mergeCell ref="M4:M6"/>
    <mergeCell ref="F4:F6"/>
    <mergeCell ref="G4:G6"/>
    <mergeCell ref="Q4:R5"/>
    <mergeCell ref="S4:V5"/>
    <mergeCell ref="A7:K7"/>
    <mergeCell ref="A25:K25"/>
    <mergeCell ref="H4:H6"/>
    <mergeCell ref="I4:I6"/>
    <mergeCell ref="N4:N6"/>
    <mergeCell ref="O4:P5"/>
    <mergeCell ref="A3:I3"/>
    <mergeCell ref="A4:A6"/>
    <mergeCell ref="B4:B6"/>
    <mergeCell ref="C4:C6"/>
    <mergeCell ref="D4:D6"/>
    <mergeCell ref="E4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8.7109375" style="507" bestFit="1" customWidth="1"/>
    <col min="2" max="2" width="11.57421875" style="507" bestFit="1" customWidth="1"/>
    <col min="3" max="3" width="30.00390625" style="507" customWidth="1"/>
    <col min="4" max="4" width="13.421875" style="506" bestFit="1" customWidth="1"/>
    <col min="5" max="16384" width="9.140625" style="507" customWidth="1"/>
  </cols>
  <sheetData>
    <row r="1" spans="1:3" ht="12.75">
      <c r="A1" s="645" t="s">
        <v>1148</v>
      </c>
      <c r="B1" s="645"/>
      <c r="C1" s="645"/>
    </row>
    <row r="2" ht="13.5" thickBot="1"/>
    <row r="3" spans="1:4" ht="15.75" thickBot="1">
      <c r="A3" s="508" t="s">
        <v>1149</v>
      </c>
      <c r="B3" s="509" t="s">
        <v>1150</v>
      </c>
      <c r="C3" s="510" t="s">
        <v>1151</v>
      </c>
      <c r="D3" s="511" t="s">
        <v>1152</v>
      </c>
    </row>
    <row r="4" spans="1:4" ht="51">
      <c r="A4" s="512" t="s">
        <v>1153</v>
      </c>
      <c r="B4" s="513">
        <v>43014</v>
      </c>
      <c r="C4" s="514" t="s">
        <v>1156</v>
      </c>
      <c r="D4" s="526">
        <v>2000</v>
      </c>
    </row>
    <row r="5" spans="1:4" ht="38.25">
      <c r="A5" s="515" t="s">
        <v>1153</v>
      </c>
      <c r="B5" s="516">
        <v>43091</v>
      </c>
      <c r="C5" s="517" t="s">
        <v>1157</v>
      </c>
      <c r="D5" s="524">
        <v>2000</v>
      </c>
    </row>
    <row r="6" spans="1:4" ht="12.75">
      <c r="A6" s="521" t="s">
        <v>1170</v>
      </c>
      <c r="B6" s="516">
        <v>43121</v>
      </c>
      <c r="C6" s="517" t="s">
        <v>1002</v>
      </c>
      <c r="D6" s="524">
        <v>2264.66</v>
      </c>
    </row>
    <row r="7" spans="1:4" ht="63.75">
      <c r="A7" s="515" t="s">
        <v>1153</v>
      </c>
      <c r="B7" s="516">
        <v>43146</v>
      </c>
      <c r="C7" s="517" t="s">
        <v>1158</v>
      </c>
      <c r="D7" s="524">
        <v>779.41</v>
      </c>
    </row>
    <row r="8" spans="1:4" ht="63.75">
      <c r="A8" s="515" t="s">
        <v>1154</v>
      </c>
      <c r="B8" s="516">
        <v>43166</v>
      </c>
      <c r="C8" s="517" t="s">
        <v>1159</v>
      </c>
      <c r="D8" s="524">
        <v>1928.04</v>
      </c>
    </row>
    <row r="9" spans="1:4" ht="76.5">
      <c r="A9" s="515" t="s">
        <v>1153</v>
      </c>
      <c r="B9" s="516">
        <v>43292</v>
      </c>
      <c r="C9" s="517" t="s">
        <v>1160</v>
      </c>
      <c r="D9" s="524">
        <v>2009.48</v>
      </c>
    </row>
    <row r="10" spans="1:4" ht="63.75">
      <c r="A10" s="515" t="s">
        <v>1154</v>
      </c>
      <c r="B10" s="516">
        <v>43325</v>
      </c>
      <c r="C10" s="517" t="s">
        <v>1161</v>
      </c>
      <c r="D10" s="524">
        <v>899.88</v>
      </c>
    </row>
    <row r="11" spans="1:4" ht="38.25">
      <c r="A11" s="515" t="s">
        <v>1153</v>
      </c>
      <c r="B11" s="516">
        <v>43367</v>
      </c>
      <c r="C11" s="517" t="s">
        <v>1162</v>
      </c>
      <c r="D11" s="524">
        <v>3664.17</v>
      </c>
    </row>
    <row r="12" spans="1:4" ht="38.25">
      <c r="A12" s="515" t="s">
        <v>1163</v>
      </c>
      <c r="B12" s="516">
        <v>43367</v>
      </c>
      <c r="C12" s="517" t="s">
        <v>1164</v>
      </c>
      <c r="D12" s="524">
        <v>1045.5</v>
      </c>
    </row>
    <row r="13" spans="1:4" ht="25.5">
      <c r="A13" s="515" t="s">
        <v>1153</v>
      </c>
      <c r="B13" s="516">
        <v>43393</v>
      </c>
      <c r="C13" s="517" t="s">
        <v>1165</v>
      </c>
      <c r="D13" s="524">
        <v>169000</v>
      </c>
    </row>
    <row r="14" spans="1:4" ht="76.5">
      <c r="A14" s="515" t="s">
        <v>1153</v>
      </c>
      <c r="B14" s="516">
        <v>43550</v>
      </c>
      <c r="C14" s="517" t="s">
        <v>1166</v>
      </c>
      <c r="D14" s="524">
        <v>2293.26</v>
      </c>
    </row>
    <row r="15" spans="1:4" ht="12.75">
      <c r="A15" s="521" t="s">
        <v>1170</v>
      </c>
      <c r="B15" s="516">
        <v>43875</v>
      </c>
      <c r="C15" s="517" t="s">
        <v>1002</v>
      </c>
      <c r="D15" s="524">
        <v>5007.67</v>
      </c>
    </row>
    <row r="16" spans="1:4" ht="38.25">
      <c r="A16" s="515" t="s">
        <v>1154</v>
      </c>
      <c r="B16" s="516">
        <v>43916</v>
      </c>
      <c r="C16" s="517" t="s">
        <v>1167</v>
      </c>
      <c r="D16" s="524">
        <v>3553.59</v>
      </c>
    </row>
    <row r="17" spans="1:4" ht="38.25">
      <c r="A17" s="515" t="s">
        <v>1155</v>
      </c>
      <c r="B17" s="516">
        <v>43951</v>
      </c>
      <c r="C17" s="517" t="s">
        <v>1168</v>
      </c>
      <c r="D17" s="524">
        <v>1500</v>
      </c>
    </row>
    <row r="18" spans="1:4" ht="51.75" thickBot="1">
      <c r="A18" s="518" t="s">
        <v>1153</v>
      </c>
      <c r="B18" s="519">
        <v>44014</v>
      </c>
      <c r="C18" s="520" t="s">
        <v>1169</v>
      </c>
      <c r="D18" s="525">
        <v>2642.3</v>
      </c>
    </row>
    <row r="19" ht="13.5" thickBot="1">
      <c r="D19" s="523">
        <f>SUM(D4:D18)</f>
        <v>200587.96000000002</v>
      </c>
    </row>
    <row r="21" ht="12.75">
      <c r="A21" s="522" t="s">
        <v>1171</v>
      </c>
    </row>
    <row r="22" ht="12.75">
      <c r="A22" s="507" t="s">
        <v>1172</v>
      </c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joanna.warlikowska</cp:lastModifiedBy>
  <cp:lastPrinted>2020-09-29T07:30:08Z</cp:lastPrinted>
  <dcterms:created xsi:type="dcterms:W3CDTF">2004-04-21T13:58:08Z</dcterms:created>
  <dcterms:modified xsi:type="dcterms:W3CDTF">2020-10-13T11:00:32Z</dcterms:modified>
  <cp:category/>
  <cp:version/>
  <cp:contentType/>
  <cp:contentStatus/>
</cp:coreProperties>
</file>