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4300" windowHeight="11955" activeTab="0"/>
  </bookViews>
  <sheets>
    <sheet name="zał.1" sheetId="1" r:id="rId1"/>
    <sheet name="zał.2" sheetId="2" r:id="rId2"/>
    <sheet name="zał.3" sheetId="3" r:id="rId3"/>
    <sheet name="zał.4" sheetId="4" r:id="rId4"/>
  </sheets>
  <definedNames/>
  <calcPr calcMode="manual" fullCalcOnLoad="1"/>
</workbook>
</file>

<file path=xl/sharedStrings.xml><?xml version="1.0" encoding="utf-8"?>
<sst xmlns="http://schemas.openxmlformats.org/spreadsheetml/2006/main" count="989" uniqueCount="439">
  <si>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</si>
  <si>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</si>
  <si>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</si>
  <si>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</si>
  <si>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</si>
  <si>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</si>
  <si>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</si>
  <si>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</si>
  <si>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</si>
  <si>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</si>
  <si>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</si>
  <si>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</si>
  <si>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</si>
  <si>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</si>
  <si>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</si>
  <si>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</si>
  <si>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</si>
  <si>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</si>
  <si>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</si>
  <si>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</si>
  <si>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</si>
  <si>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</si>
  <si>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</si>
  <si>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</si>
  <si>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</si>
  <si>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</si>
  <si>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</si>
  <si>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</si>
  <si>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</si>
  <si>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</si>
  <si>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</si>
  <si>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</si>
  <si>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</si>
  <si>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</si>
  <si>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</si>
  <si>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</si>
  <si>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</si>
  <si>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</si>
  <si>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</si>
  <si>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</si>
  <si>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</si>
  <si>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</si>
  <si>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</si>
  <si>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</si>
  <si>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</si>
  <si>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</si>
  <si>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</si>
  <si>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</si>
  <si>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</si>
  <si>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</si>
  <si>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</si>
  <si>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</si>
  <si>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</si>
  <si>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</si>
  <si>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</si>
  <si>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</si>
  <si>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</si>
  <si>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</si>
  <si>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</si>
  <si>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</si>
  <si>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</si>
  <si>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</si>
  <si>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</si>
  <si>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</si>
  <si>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</si>
  <si>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</si>
  <si>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</si>
  <si>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</si>
  <si>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</si>
  <si>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</si>
  <si>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</si>
  <si>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</si>
  <si>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</si>
  <si>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</si>
  <si>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</si>
  <si>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</si>
  <si>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</si>
  <si>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</si>
  <si>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</si>
  <si>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</si>
  <si>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</si>
  <si>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</si>
  <si>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</si>
  <si>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</si>
  <si>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</si>
  <si>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</si>
  <si>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</si>
  <si>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</si>
  <si>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</si>
  <si>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</si>
  <si>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</si>
  <si>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</si>
  <si>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POZOSTAŁE ZADANIA W ZAKRESIE POLITYKI SPOŁECZNEJ</t>
  </si>
  <si>
    <t>Dotacja z WUP - projekt realizowany przez Ps Duszniki</t>
  </si>
  <si>
    <t>Dotacja rozwojowa "Szansa dla każdego ucznia gm.D-ki"</t>
  </si>
  <si>
    <t>Dotacja z WUP - projekt realizowany przez szkoły gm.D-ki</t>
  </si>
  <si>
    <t>Dotacja rozwojowa "Walka z wykluczeniem społecznym"</t>
  </si>
  <si>
    <t>Dotacja z WUP - projekt realizowany przez GOPS Duszniki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</si>
  <si>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</si>
  <si>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</si>
  <si>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</si>
  <si>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</si>
  <si>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</si>
  <si>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</si>
  <si>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</si>
  <si>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>KULTURA FIZYCZNA I SPORT</t>
  </si>
  <si>
    <t>92601</t>
  </si>
  <si>
    <t xml:space="preserve">                               DOCHODY OGÓŁEM</t>
  </si>
  <si>
    <t>Załącznik Nr 2 do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</si>
  <si>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</si>
  <si>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</si>
  <si>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</si>
  <si>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</si>
  <si>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</si>
  <si>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</si>
  <si>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</si>
  <si>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</si>
  <si>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</si>
  <si>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</si>
  <si>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</si>
  <si>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</si>
  <si>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</si>
  <si>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</si>
  <si>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</si>
  <si>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</si>
  <si>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wydatki na pomoc finansową  udzielaną między jednistkami samorządu terytorialnego na dofinansowanie własnych zadań inwestycyjnych i zakupów inwestycyjnych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</si>
  <si>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</si>
  <si>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</si>
  <si>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</si>
  <si>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</si>
  <si>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</si>
  <si>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</si>
  <si>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</si>
  <si>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</si>
  <si>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</si>
  <si>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</si>
  <si>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</si>
  <si>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</si>
  <si>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</si>
  <si>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</si>
  <si>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</si>
  <si>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</si>
  <si>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</si>
  <si>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</si>
  <si>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</si>
  <si>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</si>
  <si>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</si>
  <si>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</si>
  <si>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</si>
  <si>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</si>
  <si>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</si>
  <si>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</si>
  <si>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</si>
  <si>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</si>
  <si>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</si>
  <si>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</si>
  <si>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</si>
  <si>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</si>
  <si>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</si>
  <si>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</si>
  <si>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</si>
  <si>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</si>
  <si>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</si>
  <si>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</si>
  <si>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</si>
  <si>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4740</t>
  </si>
  <si>
    <t>zakup materiałów papierniczych do ksero</t>
  </si>
  <si>
    <t>zakup akcesoriów komputerowych, w tym programów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</si>
  <si>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</si>
  <si>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</si>
  <si>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</si>
  <si>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</si>
  <si>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</si>
  <si>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</si>
  <si>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</si>
  <si>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</si>
  <si>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</si>
  <si>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</si>
  <si>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</si>
  <si>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</si>
  <si>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</si>
  <si>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</si>
  <si>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odsetki i dyskonto od krajowych skarbowych papierów wartościowych oraz pożyczek i kredytów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</si>
  <si>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</si>
  <si>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</si>
  <si>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</si>
  <si>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</si>
  <si>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</si>
  <si>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</si>
  <si>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</si>
  <si>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</si>
  <si>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</si>
  <si>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</si>
  <si>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</si>
  <si>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</si>
  <si>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4179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</si>
  <si>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</si>
  <si>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</si>
  <si>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</si>
  <si>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</si>
  <si>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</si>
  <si>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</si>
  <si>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</si>
  <si>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</si>
  <si>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</si>
  <si>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</si>
  <si>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</si>
  <si>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</si>
  <si>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</si>
  <si>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3110</t>
  </si>
  <si>
    <t>4280</t>
  </si>
  <si>
    <t>zakup usług zdrowotnych</t>
  </si>
  <si>
    <t>opłaty czynszowe za pomieszczenia biurowe</t>
  </si>
  <si>
    <t>4750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</si>
  <si>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</si>
  <si>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</si>
  <si>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</si>
  <si>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</si>
  <si>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</si>
  <si>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</si>
  <si>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</si>
  <si>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</si>
  <si>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</si>
  <si>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</si>
  <si>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85395</t>
  </si>
  <si>
    <t>4118</t>
  </si>
  <si>
    <t>4119</t>
  </si>
  <si>
    <t>4128</t>
  </si>
  <si>
    <t>4129</t>
  </si>
  <si>
    <t>4178</t>
  </si>
  <si>
    <t>4218</t>
  </si>
  <si>
    <t>4219</t>
  </si>
  <si>
    <t>4248</t>
  </si>
  <si>
    <t>4249</t>
  </si>
  <si>
    <t>4308</t>
  </si>
  <si>
    <t>4309</t>
  </si>
  <si>
    <t>projekt realizowany przez szkoły gminy Duszniki</t>
  </si>
  <si>
    <r>
      <t xml:space="preserve">projekt realizowany przez Ps Duszniki  </t>
    </r>
    <r>
      <rPr>
        <i/>
        <sz val="8"/>
        <rFont val="Arial CE"/>
        <family val="0"/>
      </rPr>
      <t>"Czego się Jaś…"</t>
    </r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</si>
  <si>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</si>
  <si>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</si>
  <si>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</si>
  <si>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</si>
  <si>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</si>
  <si>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</si>
  <si>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</si>
  <si>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</si>
  <si>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</si>
  <si>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</si>
  <si>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</si>
  <si>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</si>
  <si>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</si>
  <si>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</si>
  <si>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</si>
  <si>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</si>
  <si>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</si>
  <si>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</si>
  <si>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</si>
  <si>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Dotacja rozwojowa "Czego się Jaś nie nauczył..."</t>
  </si>
  <si>
    <t>85311</t>
  </si>
  <si>
    <t>Plan
2010r.</t>
  </si>
  <si>
    <t>Plan po zmianach</t>
  </si>
  <si>
    <t>Plan 2010r.</t>
  </si>
  <si>
    <t>Zasiłki stałe</t>
  </si>
  <si>
    <t>Udział gminy w podatku doch.od osób fizycznych</t>
  </si>
  <si>
    <t xml:space="preserve">Subwencja oświatowa </t>
  </si>
  <si>
    <t>60013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</si>
  <si>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</si>
  <si>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</si>
  <si>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</si>
  <si>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</si>
  <si>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</si>
  <si>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</si>
  <si>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</si>
  <si>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</si>
  <si>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</si>
  <si>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</si>
  <si>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</si>
  <si>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zakup usług pozostałych - z.z.</t>
  </si>
  <si>
    <t>opłaty czynszowe za pomieszczenia biurowe - z.z.</t>
  </si>
  <si>
    <t>podróże służbowe krajowe - z.z.</t>
  </si>
  <si>
    <t>różne opłaty i składki - z.z.</t>
  </si>
  <si>
    <t>odpisy na zakładowy fundusz świadczeń socjalnych - z.z.</t>
  </si>
  <si>
    <t>szkolenia pracowników - z.z.</t>
  </si>
  <si>
    <t>zakup materiałów papierniczych do ksero - z.z.</t>
  </si>
  <si>
    <t>zakup akcesoriów komputerowych, w tym programów - z.z.</t>
  </si>
  <si>
    <t xml:space="preserve">składki na ubezpieczenia zdrowotne </t>
  </si>
  <si>
    <r>
      <t xml:space="preserve">świadczenia społeczne </t>
    </r>
    <r>
      <rPr>
        <sz val="8"/>
        <rFont val="Arial CE"/>
        <family val="0"/>
      </rPr>
      <t>(w tym dożywianie 35.000,00zł)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</si>
  <si>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- 139.301,55 zł)</t>
    </r>
  </si>
  <si>
    <r>
      <t xml:space="preserve">zakup usług pozostałych </t>
    </r>
    <r>
      <rPr>
        <b/>
        <sz val="9"/>
        <rFont val="Arial CE"/>
        <family val="0"/>
      </rPr>
      <t>(w tym fundusz sołecki - 2.174,07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</si>
  <si>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- 84.911,62 zł)</t>
    </r>
  </si>
  <si>
    <t>2940</t>
  </si>
  <si>
    <t>zwrot do bp nienależnie pobranej subwencji ogólnej za lata poprzednie</t>
  </si>
  <si>
    <t>Dotacje celowe otrzymane z bp na realizację własnych zadań bieżących gmin - dożywianie dzieci</t>
  </si>
  <si>
    <t xml:space="preserve">Wpływy z różnych opłat </t>
  </si>
  <si>
    <t>0970</t>
  </si>
  <si>
    <t>Wpływy i wydatki związane z gromadzeneim środków z opłat i kar za korzystanie ze środowiska</t>
  </si>
  <si>
    <t>Wpływy z różnych dochodów</t>
  </si>
  <si>
    <t>pozostałe podatki na rzecz budżetów jst</t>
  </si>
  <si>
    <t>Dotacja celowa na realizację programu "Pomoc państwa w zakresie dożywiania" - pismo Wojewody Wielkopolskiego z dn. 28.01.2010r. Nr FB.I-3.3011-10/10</t>
  </si>
  <si>
    <t>Dochody budżetu gminy na 2010r. - IV zmiana</t>
  </si>
  <si>
    <t>Dotacja celowa na składki na ubezp. zdrowotne - pismo Wojewody Wielkopolskiego z dn.23.02.2010r. Nr FB.I-3.3010-3/10</t>
  </si>
  <si>
    <t>85415</t>
  </si>
  <si>
    <t>Pomoc materialna dla uczniów</t>
  </si>
  <si>
    <t>Dotacje celowe otrzymane z bp na realizację własnych zadań bieżących gmin - pomoc materialna dla uczniów</t>
  </si>
  <si>
    <t>Zwiększenie dotacji celowej na dofinansowanie świadczeń pomocy materialnej dla uczniów o charakterze socjalnym - pismo Wojewody Wielkopolskiego z dnia 30.03.2010r. Nr FB.I-3.3011-65/10</t>
  </si>
  <si>
    <t>Wydatki budżetu gminy na 2010r. - IV zmiana</t>
  </si>
  <si>
    <t>Melioracje</t>
  </si>
  <si>
    <t>Spółki wodne</t>
  </si>
  <si>
    <t>Infrastruktura wodociągowa i sanitacyjna wsi</t>
  </si>
  <si>
    <t>Izby rolnicze</t>
  </si>
  <si>
    <t>Lokalny transport zbiorowy</t>
  </si>
  <si>
    <t>Drogi publiczne wojewódzkie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</si>
  <si>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</si>
  <si>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</si>
  <si>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</si>
  <si>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</si>
  <si>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</si>
  <si>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</si>
  <si>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</si>
  <si>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</si>
  <si>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</si>
  <si>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</si>
  <si>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</si>
  <si>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</si>
  <si>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</si>
  <si>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</si>
  <si>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</si>
  <si>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</si>
  <si>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</si>
  <si>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</si>
  <si>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</si>
  <si>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</si>
  <si>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</si>
  <si>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</si>
  <si>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</si>
  <si>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</si>
  <si>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Rehabilitacja zawodowa i społeczna osób niepełnosprawnych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</si>
  <si>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</si>
  <si>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</si>
  <si>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</si>
  <si>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</si>
  <si>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</si>
  <si>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</si>
  <si>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</si>
  <si>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</si>
  <si>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</si>
  <si>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Ochrona i konserwacja zabytków</t>
  </si>
  <si>
    <t>Obiekty sportowe</t>
  </si>
  <si>
    <t>Zadania w zakresie kultury fizycznej i sportu</t>
  </si>
  <si>
    <t>3240</t>
  </si>
  <si>
    <t>stypendia dla uczniów</t>
  </si>
  <si>
    <t>zwiększenie</t>
  </si>
  <si>
    <t xml:space="preserve">                                 Przychody i rozchody budżetu w 2010r.</t>
  </si>
  <si>
    <t>Lp.</t>
  </si>
  <si>
    <t>Klasyfikacja
§</t>
  </si>
  <si>
    <t>Plan
2009r.</t>
  </si>
  <si>
    <t>Przychody ogółem:</t>
  </si>
  <si>
    <t>1.</t>
  </si>
  <si>
    <t>Kredyty krajowe</t>
  </si>
  <si>
    <t>§ 952</t>
  </si>
  <si>
    <t>2.</t>
  </si>
  <si>
    <t>Pożyczki krajowe</t>
  </si>
  <si>
    <t>3.</t>
  </si>
  <si>
    <t>Kredyty i pożyczki zagraniczne</t>
  </si>
  <si>
    <t>§ 953</t>
  </si>
  <si>
    <t>4.</t>
  </si>
  <si>
    <t>Pożyczki na finansowanie zadań realizowanych
z udziałem środków pochodzących z budżetu UE</t>
  </si>
  <si>
    <t>§ 903</t>
  </si>
  <si>
    <t>5.</t>
  </si>
  <si>
    <t>Spłaty pożyczek udzielonych</t>
  </si>
  <si>
    <t>§ 951</t>
  </si>
  <si>
    <t>6.</t>
  </si>
  <si>
    <t>Prywatyzacja majątku jst</t>
  </si>
  <si>
    <t xml:space="preserve">§ 941 do 944 </t>
  </si>
  <si>
    <t>7.</t>
  </si>
  <si>
    <t>Nadwyżka budżetu z lat ubiegłych</t>
  </si>
  <si>
    <t>§ 957</t>
  </si>
  <si>
    <t>8.</t>
  </si>
  <si>
    <t>Papiery wartościowe (obligacje)</t>
  </si>
  <si>
    <t>§ 931</t>
  </si>
  <si>
    <t>9.</t>
  </si>
  <si>
    <t>Inne rozliczenia krajowe (wolne środki)</t>
  </si>
  <si>
    <t>§ 955</t>
  </si>
  <si>
    <t>Rozchody ogółem:</t>
  </si>
  <si>
    <t>Spłaty kredytów krajowych</t>
  </si>
  <si>
    <t>§ 992</t>
  </si>
  <si>
    <t>Spłaty pożyczek krajowych</t>
  </si>
  <si>
    <t>Spłaty pożyczek zagranicznych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</si>
  <si>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</si>
  <si>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</si>
  <si>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</si>
  <si>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</si>
  <si>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</si>
  <si>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</si>
  <si>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 xml:space="preserve">Wykup innych papierów wartościowych </t>
  </si>
  <si>
    <t>§ 982</t>
  </si>
  <si>
    <t>Rozchody z tytułu innych rozliczeń</t>
  </si>
  <si>
    <t>§ 995</t>
  </si>
  <si>
    <t>Zwiększenie dotacji celowej na dofinansowanie wypłaty dodatków dla pracowników socjalnych - pismo Wojewody Wielkopolskiego z dn.14.04.2010r. Nr FB.I-3.3011-50/10</t>
  </si>
  <si>
    <t>zakup usług obejmujących wykonan.ekspertyz, analiz</t>
  </si>
  <si>
    <t>Nazwa zadania</t>
  </si>
  <si>
    <t>Kwota dotacji</t>
  </si>
  <si>
    <t>Zmiana</t>
  </si>
  <si>
    <t>Kwota dotacji po zmianie</t>
  </si>
  <si>
    <t>dotacja celowa z budżetu na finansowanie lub dofinansowanie zadań zleconych do realizacji stowarzyszeniom (OSP)</t>
  </si>
  <si>
    <t>dotacja celowa z budżetu na finansowanie lub dofinansowanie zadań zleconych do realizacji pozostałym jednostkom niezaliczanym do sektora finan.publicznych w zakresie przeciwdziałania alkoholizmowi</t>
  </si>
  <si>
    <t>dotacja celowa z budżetu na finansowanie lub dofinansowanie zadań zleconych do realizacji stowarzyszeniom (TPD Duszniki)</t>
  </si>
  <si>
    <t>dotacja celowa z budżetu na finansowanie lub dofinansowanie zadań zleconych do realizacji stowarzyszeniom (OLIMP Duszniki)</t>
  </si>
  <si>
    <t>dotacja celowa z budżetu na finansowanie lub dofinansowanie zadań zleconych do realizacji stowarzyszeniom (PKPS Duszniki)</t>
  </si>
  <si>
    <t>dotacja celowa z budżetu na finansowanie lub dofinansowanie zadań zleconych do realizacji stowarzyszeniom (TMZD Duszniki)</t>
  </si>
  <si>
    <t>dotacja celowa z budżetu na finansowanie lub dofinansowanie zadań zleconych do realizacji stowarzyszeniom (HALKA Duszniki)</t>
  </si>
  <si>
    <t>dotacja celowa z budżetu na finansowanie lub dofinansowanie zadań zleconych do realizacji stowarzyszeniom Duszniczanka)</t>
  </si>
  <si>
    <t>dotacja celowa z budżetu na finansowanie lub dofinansowanie zadań zleconych do realizacji stowarzyszeniom (Podrzewianka)</t>
  </si>
  <si>
    <t>dotacja celowa z budżetu na finansowanie lub dofinansowanie zadań zleconych do realizacji stowarzyszeniom (UKS OLIMP Duszniki)</t>
  </si>
  <si>
    <t>dotacja celowa z budżetu na finansowanie lub dofinansowanie zadań zleconych do realizacji stowarzyszeniom (UKS SPARTAKUS Duszniki)</t>
  </si>
  <si>
    <t>dotacja celowa z budżetu na finansowanie lub dofinansowanie zadań zleconych do realizacji stowarzyszeniom (UKS DYSKOBOL Grzebienisko)</t>
  </si>
  <si>
    <t>dotacja celowa z budżetu na finansowanie lub dofinansowanie zadań zleconych do realizacji stowarzyszeniom (LKS SOKÓŁ Duszniki)</t>
  </si>
  <si>
    <t>dotacja celowa z budżetu na finansowanie lub dofinansowanie zadań zleconych do realizacji stowarzyszeniom (KS SĘKOWO Sękowo)</t>
  </si>
  <si>
    <t>dotacja celowa z budżetu na finansowanie lub dofinansowanie zadań zleconych do realizacji stowarzyszeniom (KS SARBIA Sarbia)</t>
  </si>
  <si>
    <t>dotacja celowa z budżetu na finansowanie lub dofinansowanie zadań zleconych do realizacji stowarzyszeniom (LECH-KOAGRA Podrzewie)</t>
  </si>
  <si>
    <t>dotacja celowa z budżetu na finansowanie lub dofinansowanie zadań zleconych do realizacji stowarzyszeniom (St.Społ.Na Rzecz Dzieci i Młodzieży Specjalnej Troski Sz-ły)</t>
  </si>
  <si>
    <t>Ogółem</t>
  </si>
  <si>
    <t>Dotacje celowe na zadania własne gminy realizowane przez podmioty należące i nienależące do sektora finansów publicznych w 2010r. - IV zmiana</t>
  </si>
  <si>
    <t>4117</t>
  </si>
  <si>
    <t>4127</t>
  </si>
  <si>
    <t>4177</t>
  </si>
  <si>
    <t>4217</t>
  </si>
  <si>
    <t>4247</t>
  </si>
  <si>
    <t>4307</t>
  </si>
  <si>
    <t>Załącznik Nr 4 do</t>
  </si>
  <si>
    <t>festyn integracyjny</t>
  </si>
  <si>
    <t>zawody pożarniczo-sportowe</t>
  </si>
  <si>
    <t>przesunięcie między działami</t>
  </si>
  <si>
    <t>przesunięcie między działami i rozdziałami</t>
  </si>
  <si>
    <t>Uchwały Rady Gminy Duszniki Nr LVIII/421/10</t>
  </si>
  <si>
    <t>z dnia 4 maja 2010r.</t>
  </si>
  <si>
    <t xml:space="preserve">                                                                 Załącznik Nr 3 do</t>
  </si>
  <si>
    <t xml:space="preserve">                                                                 Uchwały Rady Gminy Duszniki Nr LVIII/421/10</t>
  </si>
  <si>
    <t xml:space="preserve">                                                                 z dnia 4 maja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</si>
</sst>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i/>
      <sz val="8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b/>
      <sz val="10"/>
      <name val="Arial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62"/>
      <name val="Arial CE"/>
      <family val="2"/>
    </font>
    <font>
      <sz val="10"/>
      <color indexed="8"/>
      <name val="Czcionka tekstu podstawowego"/>
      <family val="2"/>
    </font>
    <font>
      <b/>
      <sz val="10"/>
      <color indexed="6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0"/>
      <color rgb="FF008000"/>
      <name val="Arial CE"/>
      <family val="0"/>
    </font>
    <font>
      <b/>
      <i/>
      <sz val="9"/>
      <color rgb="FF008000"/>
      <name val="Arial CE"/>
      <family val="0"/>
    </font>
    <font>
      <sz val="9"/>
      <color theme="1"/>
      <name val="Czcionka tekstu podstawowego"/>
      <family val="2"/>
    </font>
    <font>
      <b/>
      <sz val="10"/>
      <color rgb="FF0000FF"/>
      <name val="Arial CE"/>
      <family val="0"/>
    </font>
    <font>
      <b/>
      <sz val="10"/>
      <color theme="4" tint="-0.24997000396251678"/>
      <name val="Arial CE"/>
      <family val="2"/>
    </font>
    <font>
      <sz val="10"/>
      <color theme="1"/>
      <name val="Czcionka tekstu podstawowego"/>
      <family val="2"/>
    </font>
    <font>
      <b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" fillId="0" borderId="0">
      <alignment/>
      <protection/>
    </xf>
    <xf numFmtId="0" fontId="71" fillId="27" borderId="1" applyNumberFormat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 quotePrefix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26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64" fontId="18" fillId="0" borderId="15" xfId="0" applyNumberFormat="1" applyFont="1" applyBorder="1" applyAlignment="1">
      <alignment/>
    </xf>
    <xf numFmtId="164" fontId="19" fillId="0" borderId="15" xfId="0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wrapText="1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 vertical="center"/>
    </xf>
    <xf numFmtId="164" fontId="2" fillId="0" borderId="24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7" fontId="13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 quotePrefix="1">
      <alignment horizontal="center" vertical="center"/>
    </xf>
    <xf numFmtId="7" fontId="14" fillId="0" borderId="3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7" fontId="14" fillId="0" borderId="18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8" fontId="14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Border="1" applyAlignment="1">
      <alignment horizontal="right" vertical="center"/>
    </xf>
    <xf numFmtId="7" fontId="2" fillId="0" borderId="24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7" fontId="13" fillId="0" borderId="12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8" fontId="28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right" vertical="center"/>
    </xf>
    <xf numFmtId="8" fontId="2" fillId="0" borderId="16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7" fontId="13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7" fontId="13" fillId="0" borderId="10" xfId="0" applyNumberFormat="1" applyFont="1" applyBorder="1" applyAlignment="1">
      <alignment vertical="center" wrapText="1"/>
    </xf>
    <xf numFmtId="164" fontId="19" fillId="0" borderId="16" xfId="0" applyNumberFormat="1" applyFont="1" applyFill="1" applyBorder="1" applyAlignment="1">
      <alignment vertical="center"/>
    </xf>
    <xf numFmtId="7" fontId="2" fillId="0" borderId="24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7" fontId="2" fillId="0" borderId="18" xfId="0" applyNumberFormat="1" applyFont="1" applyFill="1" applyBorder="1" applyAlignment="1">
      <alignment horizontal="right" vertical="center"/>
    </xf>
    <xf numFmtId="164" fontId="19" fillId="0" borderId="1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7" fontId="2" fillId="0" borderId="21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8" fontId="18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77" fillId="0" borderId="22" xfId="0" applyFont="1" applyBorder="1" applyAlignment="1">
      <alignment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8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7" fontId="14" fillId="0" borderId="35" xfId="0" applyNumberFormat="1" applyFont="1" applyFill="1" applyBorder="1" applyAlignment="1">
      <alignment vertical="center" wrapText="1"/>
    </xf>
    <xf numFmtId="7" fontId="14" fillId="0" borderId="34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7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7" fontId="14" fillId="0" borderId="18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8" fontId="2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7" fontId="2" fillId="0" borderId="39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7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left" vertical="center" wrapText="1"/>
    </xf>
    <xf numFmtId="7" fontId="27" fillId="0" borderId="12" xfId="0" applyNumberFormat="1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9" fontId="13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left" vertical="center" wrapText="1"/>
    </xf>
    <xf numFmtId="0" fontId="78" fillId="0" borderId="34" xfId="0" applyFont="1" applyBorder="1" applyAlignment="1">
      <alignment horizontal="left" vertical="center" wrapText="1"/>
    </xf>
    <xf numFmtId="7" fontId="78" fillId="0" borderId="35" xfId="0" applyNumberFormat="1" applyFont="1" applyFill="1" applyBorder="1" applyAlignment="1">
      <alignment horizontal="right"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7" fontId="13" fillId="0" borderId="29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77" fillId="0" borderId="15" xfId="0" applyFont="1" applyFill="1" applyBorder="1" applyAlignment="1">
      <alignment vertical="center"/>
    </xf>
    <xf numFmtId="164" fontId="19" fillId="0" borderId="26" xfId="0" applyNumberFormat="1" applyFont="1" applyFill="1" applyBorder="1" applyAlignment="1">
      <alignment vertical="center"/>
    </xf>
    <xf numFmtId="164" fontId="19" fillId="0" borderId="18" xfId="0" applyNumberFormat="1" applyFont="1" applyFill="1" applyBorder="1" applyAlignment="1">
      <alignment vertical="center"/>
    </xf>
    <xf numFmtId="164" fontId="19" fillId="0" borderId="14" xfId="0" applyNumberFormat="1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vertical="center" wrapText="1"/>
    </xf>
    <xf numFmtId="164" fontId="79" fillId="0" borderId="24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9" fillId="0" borderId="24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7" fontId="78" fillId="0" borderId="2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7" fontId="13" fillId="0" borderId="11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Fill="1" applyBorder="1" applyAlignment="1">
      <alignment vertical="center" wrapText="1"/>
    </xf>
    <xf numFmtId="7" fontId="78" fillId="0" borderId="18" xfId="0" applyNumberFormat="1" applyFont="1" applyFill="1" applyBorder="1" applyAlignment="1">
      <alignment horizontal="right" vertical="center"/>
    </xf>
    <xf numFmtId="7" fontId="78" fillId="0" borderId="3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44" xfId="0" applyFont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64" fontId="2" fillId="0" borderId="3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4" fontId="78" fillId="0" borderId="24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8" fillId="0" borderId="14" xfId="0" applyFont="1" applyBorder="1" applyAlignment="1">
      <alignment vertical="center" wrapText="1"/>
    </xf>
    <xf numFmtId="164" fontId="78" fillId="0" borderId="35" xfId="0" applyNumberFormat="1" applyFont="1" applyBorder="1" applyAlignment="1">
      <alignment vertical="center"/>
    </xf>
    <xf numFmtId="0" fontId="2" fillId="0" borderId="25" xfId="0" applyFont="1" applyBorder="1" applyAlignment="1">
      <alignment wrapText="1"/>
    </xf>
    <xf numFmtId="0" fontId="0" fillId="0" borderId="0" xfId="0" applyAlignment="1">
      <alignment/>
    </xf>
    <xf numFmtId="0" fontId="15" fillId="0" borderId="15" xfId="0" applyFont="1" applyBorder="1" applyAlignment="1">
      <alignment horizontal="left" vertical="center" wrapText="1"/>
    </xf>
    <xf numFmtId="0" fontId="10" fillId="0" borderId="3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164" fontId="2" fillId="0" borderId="32" xfId="0" applyNumberFormat="1" applyFont="1" applyFill="1" applyBorder="1" applyAlignment="1">
      <alignment vertical="center"/>
    </xf>
    <xf numFmtId="49" fontId="14" fillId="0" borderId="45" xfId="0" applyNumberFormat="1" applyFont="1" applyBorder="1" applyAlignment="1">
      <alignment horizontal="center" vertical="center"/>
    </xf>
    <xf numFmtId="164" fontId="81" fillId="0" borderId="12" xfId="0" applyNumberFormat="1" applyFont="1" applyBorder="1" applyAlignment="1">
      <alignment vertical="center"/>
    </xf>
    <xf numFmtId="0" fontId="15" fillId="0" borderId="27" xfId="0" applyFont="1" applyFill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wrapText="1"/>
    </xf>
    <xf numFmtId="164" fontId="78" fillId="0" borderId="18" xfId="0" applyNumberFormat="1" applyFont="1" applyBorder="1" applyAlignment="1">
      <alignment vertical="center"/>
    </xf>
    <xf numFmtId="0" fontId="15" fillId="0" borderId="1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77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7" fontId="78" fillId="0" borderId="18" xfId="0" applyNumberFormat="1" applyFont="1" applyFill="1" applyBorder="1" applyAlignment="1">
      <alignment vertical="center" wrapText="1"/>
    </xf>
    <xf numFmtId="7" fontId="79" fillId="0" borderId="2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82" fillId="0" borderId="11" xfId="0" applyFont="1" applyBorder="1" applyAlignment="1">
      <alignment horizontal="center" vertical="center"/>
    </xf>
    <xf numFmtId="4" fontId="82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83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83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8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83" fillId="0" borderId="15" xfId="0" applyNumberFormat="1" applyFont="1" applyFill="1" applyBorder="1" applyAlignment="1">
      <alignment vertical="center"/>
    </xf>
    <xf numFmtId="0" fontId="84" fillId="0" borderId="11" xfId="0" applyFont="1" applyBorder="1" applyAlignment="1">
      <alignment vertical="center"/>
    </xf>
    <xf numFmtId="4" fontId="84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 wrapText="1"/>
    </xf>
    <xf numFmtId="4" fontId="7" fillId="0" borderId="15" xfId="0" applyNumberFormat="1" applyFont="1" applyBorder="1" applyAlignment="1">
      <alignment horizontal="right" vertical="center"/>
    </xf>
    <xf numFmtId="4" fontId="83" fillId="0" borderId="15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10" fillId="0" borderId="46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1"/>
  <sheetViews>
    <sheetView tabSelected="1" zoomScalePageLayoutView="0" workbookViewId="0" topLeftCell="A76">
      <selection activeCell="H2" sqref="H2:H3"/>
    </sheetView>
  </sheetViews>
  <sheetFormatPr defaultColWidth="8.796875" defaultRowHeight="14.25"/>
  <cols>
    <col min="1" max="1" width="5.699218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434</v>
      </c>
    </row>
    <row r="3" spans="2:8" ht="14.25">
      <c r="B3" s="2"/>
      <c r="H3" t="s">
        <v>435</v>
      </c>
    </row>
    <row r="4" ht="18.75">
      <c r="E4" s="3"/>
    </row>
    <row r="5" spans="3:6" ht="18.75" customHeight="1">
      <c r="C5" s="4"/>
      <c r="D5" s="5"/>
      <c r="E5" s="407" t="s">
        <v>299</v>
      </c>
      <c r="F5" s="407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408" t="s">
        <v>2</v>
      </c>
      <c r="C7" s="410" t="s">
        <v>3</v>
      </c>
      <c r="D7" s="412" t="s">
        <v>4</v>
      </c>
      <c r="E7" s="414" t="s">
        <v>5</v>
      </c>
      <c r="F7" s="416" t="s">
        <v>259</v>
      </c>
      <c r="G7" s="403" t="s">
        <v>6</v>
      </c>
      <c r="H7" s="417" t="s">
        <v>260</v>
      </c>
      <c r="I7" s="405" t="s">
        <v>7</v>
      </c>
    </row>
    <row r="8" spans="2:9" s="9" customFormat="1" ht="15" customHeight="1" thickBot="1">
      <c r="B8" s="409"/>
      <c r="C8" s="411"/>
      <c r="D8" s="413"/>
      <c r="E8" s="415"/>
      <c r="F8" s="406"/>
      <c r="G8" s="404"/>
      <c r="H8" s="418"/>
      <c r="I8" s="406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15" t="s">
        <v>12</v>
      </c>
      <c r="C10" s="16"/>
      <c r="D10" s="16"/>
      <c r="E10" s="25" t="s">
        <v>13</v>
      </c>
      <c r="F10" s="26">
        <f aca="true" t="shared" si="0" ref="F10:H11">F11</f>
        <v>6000</v>
      </c>
      <c r="G10" s="26">
        <f t="shared" si="0"/>
        <v>0</v>
      </c>
      <c r="H10" s="26">
        <f t="shared" si="0"/>
        <v>6000</v>
      </c>
      <c r="I10" s="27"/>
    </row>
    <row r="11" spans="2:11" s="14" customFormat="1" ht="15" customHeight="1">
      <c r="B11" s="28"/>
      <c r="C11" s="17" t="s">
        <v>14</v>
      </c>
      <c r="D11" s="29"/>
      <c r="E11" s="30" t="s">
        <v>15</v>
      </c>
      <c r="F11" s="31">
        <f t="shared" si="0"/>
        <v>6000</v>
      </c>
      <c r="G11" s="31">
        <f t="shared" si="0"/>
        <v>0</v>
      </c>
      <c r="H11" s="31">
        <f t="shared" si="0"/>
        <v>6000</v>
      </c>
      <c r="I11" s="32"/>
      <c r="K11" s="33"/>
    </row>
    <row r="12" spans="2:11" s="14" customFormat="1" ht="24.75" customHeight="1" thickBot="1">
      <c r="B12" s="34"/>
      <c r="C12" s="35"/>
      <c r="D12" s="36" t="s">
        <v>16</v>
      </c>
      <c r="E12" s="37" t="s">
        <v>17</v>
      </c>
      <c r="F12" s="38">
        <v>6000</v>
      </c>
      <c r="G12" s="39"/>
      <c r="H12" s="24">
        <f>F12+G12</f>
        <v>6000</v>
      </c>
      <c r="I12" s="40"/>
      <c r="K12" s="41"/>
    </row>
    <row r="13" spans="2:11" s="14" customFormat="1" ht="15" customHeight="1" thickBot="1">
      <c r="B13" s="42">
        <v>700</v>
      </c>
      <c r="C13" s="16"/>
      <c r="D13" s="16"/>
      <c r="E13" s="25" t="s">
        <v>18</v>
      </c>
      <c r="F13" s="26">
        <f>F14</f>
        <v>430000</v>
      </c>
      <c r="G13" s="26">
        <f>G14</f>
        <v>0</v>
      </c>
      <c r="H13" s="26">
        <f>H14</f>
        <v>430000</v>
      </c>
      <c r="I13" s="27"/>
      <c r="K13" s="33"/>
    </row>
    <row r="14" spans="2:11" s="14" customFormat="1" ht="15" customHeight="1">
      <c r="B14" s="28"/>
      <c r="C14" s="21">
        <v>70005</v>
      </c>
      <c r="D14" s="29"/>
      <c r="E14" s="30" t="s">
        <v>19</v>
      </c>
      <c r="F14" s="31">
        <f>F15+F16+F17</f>
        <v>430000</v>
      </c>
      <c r="G14" s="31">
        <f>G15+G16+G17</f>
        <v>0</v>
      </c>
      <c r="H14" s="31">
        <f>H15+H16+H17</f>
        <v>430000</v>
      </c>
      <c r="I14" s="32"/>
      <c r="K14" s="33"/>
    </row>
    <row r="15" spans="2:11" s="14" customFormat="1" ht="23.25" customHeight="1">
      <c r="B15" s="43"/>
      <c r="C15" s="44"/>
      <c r="D15" s="45" t="s">
        <v>20</v>
      </c>
      <c r="E15" s="46" t="s">
        <v>21</v>
      </c>
      <c r="F15" s="47">
        <v>10000</v>
      </c>
      <c r="G15" s="44"/>
      <c r="H15" s="24">
        <f>F15+G15</f>
        <v>10000</v>
      </c>
      <c r="I15" s="48"/>
      <c r="K15" s="33"/>
    </row>
    <row r="16" spans="2:11" s="14" customFormat="1" ht="36" customHeight="1">
      <c r="B16" s="43"/>
      <c r="C16" s="44"/>
      <c r="D16" s="45" t="s">
        <v>16</v>
      </c>
      <c r="E16" s="49" t="s">
        <v>22</v>
      </c>
      <c r="F16" s="47">
        <v>20000</v>
      </c>
      <c r="G16" s="44"/>
      <c r="H16" s="24">
        <f>F16+G16</f>
        <v>20000</v>
      </c>
      <c r="I16" s="48"/>
      <c r="K16" s="33"/>
    </row>
    <row r="17" spans="2:11" s="14" customFormat="1" ht="15" customHeight="1" thickBot="1">
      <c r="B17" s="34"/>
      <c r="C17" s="39"/>
      <c r="D17" s="36" t="s">
        <v>23</v>
      </c>
      <c r="E17" s="37" t="s">
        <v>24</v>
      </c>
      <c r="F17" s="38">
        <v>400000</v>
      </c>
      <c r="G17" s="39"/>
      <c r="H17" s="24">
        <f>F17+G17</f>
        <v>400000</v>
      </c>
      <c r="I17" s="40"/>
      <c r="K17" s="33"/>
    </row>
    <row r="18" spans="2:11" s="14" customFormat="1" ht="15" customHeight="1" thickBot="1">
      <c r="B18" s="42">
        <v>750</v>
      </c>
      <c r="C18" s="16"/>
      <c r="D18" s="16"/>
      <c r="E18" s="25" t="s">
        <v>25</v>
      </c>
      <c r="F18" s="26">
        <f>F19+F21</f>
        <v>112200</v>
      </c>
      <c r="G18" s="26">
        <f>G19+G21</f>
        <v>0</v>
      </c>
      <c r="H18" s="26">
        <f>H19+H21</f>
        <v>112200</v>
      </c>
      <c r="I18" s="27"/>
      <c r="K18" s="33"/>
    </row>
    <row r="19" spans="2:11" s="14" customFormat="1" ht="15" customHeight="1">
      <c r="B19" s="28"/>
      <c r="C19" s="21">
        <v>75011</v>
      </c>
      <c r="D19" s="29"/>
      <c r="E19" s="30" t="s">
        <v>26</v>
      </c>
      <c r="F19" s="31">
        <f>F20</f>
        <v>66200</v>
      </c>
      <c r="G19" s="31">
        <f>G20</f>
        <v>0</v>
      </c>
      <c r="H19" s="31">
        <f>H20</f>
        <v>66200</v>
      </c>
      <c r="I19" s="32"/>
      <c r="K19" s="33"/>
    </row>
    <row r="20" spans="2:11" s="14" customFormat="1" ht="37.5" customHeight="1">
      <c r="B20" s="43"/>
      <c r="C20" s="44"/>
      <c r="D20" s="50">
        <v>2010</v>
      </c>
      <c r="E20" s="23" t="s">
        <v>27</v>
      </c>
      <c r="F20" s="47">
        <v>66200</v>
      </c>
      <c r="G20" s="44"/>
      <c r="H20" s="24">
        <f>F20+G20</f>
        <v>66200</v>
      </c>
      <c r="I20" s="48"/>
      <c r="K20" s="51"/>
    </row>
    <row r="21" spans="2:9" s="14" customFormat="1" ht="15" customHeight="1">
      <c r="B21" s="43"/>
      <c r="C21" s="52">
        <v>75023</v>
      </c>
      <c r="D21" s="53"/>
      <c r="E21" s="54" t="s">
        <v>28</v>
      </c>
      <c r="F21" s="55">
        <f>F22+F23+F24</f>
        <v>46000</v>
      </c>
      <c r="G21" s="55">
        <f>G22+G23+G24</f>
        <v>0</v>
      </c>
      <c r="H21" s="55">
        <f>H22+H23+H24</f>
        <v>46000</v>
      </c>
      <c r="I21" s="48"/>
    </row>
    <row r="22" spans="2:9" s="14" customFormat="1" ht="24" customHeight="1">
      <c r="B22" s="43"/>
      <c r="C22" s="44"/>
      <c r="D22" s="45" t="s">
        <v>29</v>
      </c>
      <c r="E22" s="46" t="s">
        <v>30</v>
      </c>
      <c r="F22" s="47">
        <v>6000</v>
      </c>
      <c r="G22" s="44"/>
      <c r="H22" s="24">
        <f>F22+G22</f>
        <v>6000</v>
      </c>
      <c r="I22" s="48"/>
    </row>
    <row r="23" spans="2:9" s="14" customFormat="1" ht="24" customHeight="1">
      <c r="B23" s="43"/>
      <c r="C23" s="44"/>
      <c r="D23" s="45" t="s">
        <v>31</v>
      </c>
      <c r="E23" s="46" t="s">
        <v>32</v>
      </c>
      <c r="F23" s="47">
        <v>5000</v>
      </c>
      <c r="G23" s="44"/>
      <c r="H23" s="24">
        <f>F23+G23</f>
        <v>5000</v>
      </c>
      <c r="I23" s="48"/>
    </row>
    <row r="24" spans="2:9" s="14" customFormat="1" ht="24" customHeight="1" thickBot="1">
      <c r="B24" s="34"/>
      <c r="C24" s="39"/>
      <c r="D24" s="36" t="s">
        <v>33</v>
      </c>
      <c r="E24" s="37" t="s">
        <v>34</v>
      </c>
      <c r="F24" s="38">
        <v>35000</v>
      </c>
      <c r="G24" s="39"/>
      <c r="H24" s="24">
        <f>F24+G24</f>
        <v>35000</v>
      </c>
      <c r="I24" s="40"/>
    </row>
    <row r="25" spans="2:9" s="14" customFormat="1" ht="27.75" customHeight="1" thickBot="1">
      <c r="B25" s="42">
        <v>751</v>
      </c>
      <c r="C25" s="16"/>
      <c r="D25" s="16"/>
      <c r="E25" s="56" t="s">
        <v>35</v>
      </c>
      <c r="F25" s="26">
        <f aca="true" t="shared" si="1" ref="F25:H26">F26</f>
        <v>1248</v>
      </c>
      <c r="G25" s="26">
        <f t="shared" si="1"/>
        <v>0</v>
      </c>
      <c r="H25" s="26">
        <f t="shared" si="1"/>
        <v>1248</v>
      </c>
      <c r="I25" s="27"/>
    </row>
    <row r="26" spans="2:11" s="14" customFormat="1" ht="25.5" customHeight="1">
      <c r="B26" s="28"/>
      <c r="C26" s="21">
        <v>75101</v>
      </c>
      <c r="D26" s="29"/>
      <c r="E26" s="57" t="s">
        <v>36</v>
      </c>
      <c r="F26" s="31">
        <f t="shared" si="1"/>
        <v>1248</v>
      </c>
      <c r="G26" s="31">
        <f t="shared" si="1"/>
        <v>0</v>
      </c>
      <c r="H26" s="31">
        <f t="shared" si="1"/>
        <v>1248</v>
      </c>
      <c r="I26" s="32"/>
      <c r="K26" s="33"/>
    </row>
    <row r="27" spans="2:11" s="14" customFormat="1" ht="38.25" customHeight="1" thickBot="1">
      <c r="B27" s="34"/>
      <c r="C27" s="39"/>
      <c r="D27" s="58">
        <v>2010</v>
      </c>
      <c r="E27" s="59" t="s">
        <v>37</v>
      </c>
      <c r="F27" s="38">
        <v>1248</v>
      </c>
      <c r="G27" s="39"/>
      <c r="H27" s="24">
        <f>F27+G27</f>
        <v>1248</v>
      </c>
      <c r="I27" s="40"/>
      <c r="K27" s="41"/>
    </row>
    <row r="28" spans="2:9" ht="42.75" customHeight="1" thickBot="1">
      <c r="B28" s="42">
        <v>756</v>
      </c>
      <c r="C28" s="16"/>
      <c r="D28" s="16"/>
      <c r="E28" s="56" t="s">
        <v>38</v>
      </c>
      <c r="F28" s="26">
        <f>F29+F34+F42+F48</f>
        <v>8935421</v>
      </c>
      <c r="G28" s="26">
        <f>G29+G34+G42+G48</f>
        <v>0</v>
      </c>
      <c r="H28" s="26">
        <f>H29+H34+H42+H48</f>
        <v>8935421</v>
      </c>
      <c r="I28" s="60"/>
    </row>
    <row r="29" spans="2:9" s="63" customFormat="1" ht="41.25" customHeight="1">
      <c r="B29" s="61"/>
      <c r="C29" s="21">
        <v>75615</v>
      </c>
      <c r="D29" s="29"/>
      <c r="E29" s="57" t="s">
        <v>39</v>
      </c>
      <c r="F29" s="31">
        <f>F30+F31+F32+F33</f>
        <v>2880000</v>
      </c>
      <c r="G29" s="31">
        <f>G30+G31+G32+G33</f>
        <v>0</v>
      </c>
      <c r="H29" s="31">
        <f>H30+H31+H32+H33</f>
        <v>2880000</v>
      </c>
      <c r="I29" s="62"/>
    </row>
    <row r="30" spans="2:9" s="63" customFormat="1" ht="15" customHeight="1">
      <c r="B30" s="64"/>
      <c r="C30" s="65"/>
      <c r="D30" s="45" t="s">
        <v>40</v>
      </c>
      <c r="E30" s="46" t="s">
        <v>41</v>
      </c>
      <c r="F30" s="47">
        <v>2750000</v>
      </c>
      <c r="G30" s="66"/>
      <c r="H30" s="20">
        <f>F30+G30</f>
        <v>2750000</v>
      </c>
      <c r="I30" s="67"/>
    </row>
    <row r="31" spans="2:9" ht="15" customHeight="1">
      <c r="B31" s="68"/>
      <c r="C31" s="69"/>
      <c r="D31" s="45" t="s">
        <v>42</v>
      </c>
      <c r="E31" s="70" t="s">
        <v>43</v>
      </c>
      <c r="F31" s="47">
        <v>70000</v>
      </c>
      <c r="G31" s="71"/>
      <c r="H31" s="24">
        <f>F31+G31</f>
        <v>70000</v>
      </c>
      <c r="I31" s="72"/>
    </row>
    <row r="32" spans="2:9" ht="15" customHeight="1">
      <c r="B32" s="68"/>
      <c r="C32" s="69"/>
      <c r="D32" s="45" t="s">
        <v>44</v>
      </c>
      <c r="E32" s="70" t="s">
        <v>45</v>
      </c>
      <c r="F32" s="47">
        <v>20000</v>
      </c>
      <c r="G32" s="71"/>
      <c r="H32" s="24">
        <f>F32+G32</f>
        <v>20000</v>
      </c>
      <c r="I32" s="72"/>
    </row>
    <row r="33" spans="2:9" ht="15" customHeight="1">
      <c r="B33" s="68"/>
      <c r="C33" s="69"/>
      <c r="D33" s="45" t="s">
        <v>46</v>
      </c>
      <c r="E33" s="70" t="s">
        <v>47</v>
      </c>
      <c r="F33" s="47">
        <v>40000</v>
      </c>
      <c r="G33" s="71"/>
      <c r="H33" s="24">
        <f>F33+G33</f>
        <v>40000</v>
      </c>
      <c r="I33" s="72"/>
    </row>
    <row r="34" spans="2:9" s="63" customFormat="1" ht="27" customHeight="1">
      <c r="B34" s="73"/>
      <c r="C34" s="52">
        <v>75616</v>
      </c>
      <c r="D34" s="53"/>
      <c r="E34" s="74" t="s">
        <v>48</v>
      </c>
      <c r="F34" s="55">
        <f>F35+F36+F37+F38+F39+F40+F41</f>
        <v>2102000</v>
      </c>
      <c r="G34" s="55">
        <f>G35+G36+G37+G38+G39+G40+G41</f>
        <v>0</v>
      </c>
      <c r="H34" s="55">
        <f>H35+H36+H37+H38+H39+H40+H41</f>
        <v>2102000</v>
      </c>
      <c r="I34" s="67"/>
    </row>
    <row r="35" spans="2:10" s="63" customFormat="1" ht="15" customHeight="1">
      <c r="B35" s="64"/>
      <c r="C35" s="65"/>
      <c r="D35" s="45" t="s">
        <v>40</v>
      </c>
      <c r="E35" s="70" t="s">
        <v>41</v>
      </c>
      <c r="F35" s="47">
        <v>800000</v>
      </c>
      <c r="G35" s="66"/>
      <c r="H35" s="24">
        <f aca="true" t="shared" si="2" ref="H35:H41">F35+G35</f>
        <v>800000</v>
      </c>
      <c r="I35" s="67"/>
      <c r="J35" s="75"/>
    </row>
    <row r="36" spans="2:9" ht="15" customHeight="1">
      <c r="B36" s="68"/>
      <c r="C36" s="69"/>
      <c r="D36" s="45" t="s">
        <v>42</v>
      </c>
      <c r="E36" s="70" t="s">
        <v>49</v>
      </c>
      <c r="F36" s="47">
        <v>900000</v>
      </c>
      <c r="G36" s="71"/>
      <c r="H36" s="24">
        <f t="shared" si="2"/>
        <v>900000</v>
      </c>
      <c r="I36" s="72"/>
    </row>
    <row r="37" spans="2:9" ht="15" customHeight="1">
      <c r="B37" s="68"/>
      <c r="C37" s="69"/>
      <c r="D37" s="45" t="s">
        <v>44</v>
      </c>
      <c r="E37" s="70" t="s">
        <v>45</v>
      </c>
      <c r="F37" s="47">
        <v>2000</v>
      </c>
      <c r="G37" s="71"/>
      <c r="H37" s="24">
        <f t="shared" si="2"/>
        <v>2000</v>
      </c>
      <c r="I37" s="72"/>
    </row>
    <row r="38" spans="2:9" s="63" customFormat="1" ht="15" customHeight="1">
      <c r="B38" s="73"/>
      <c r="C38" s="65"/>
      <c r="D38" s="45" t="s">
        <v>46</v>
      </c>
      <c r="E38" s="70" t="s">
        <v>50</v>
      </c>
      <c r="F38" s="47">
        <v>200000</v>
      </c>
      <c r="G38" s="66"/>
      <c r="H38" s="24">
        <f t="shared" si="2"/>
        <v>200000</v>
      </c>
      <c r="I38" s="67"/>
    </row>
    <row r="39" spans="2:9" ht="24" customHeight="1">
      <c r="B39" s="68"/>
      <c r="C39" s="69"/>
      <c r="D39" s="45" t="s">
        <v>51</v>
      </c>
      <c r="E39" s="46" t="s">
        <v>52</v>
      </c>
      <c r="F39" s="47">
        <v>10000</v>
      </c>
      <c r="G39" s="71"/>
      <c r="H39" s="24">
        <f t="shared" si="2"/>
        <v>10000</v>
      </c>
      <c r="I39" s="72"/>
    </row>
    <row r="40" spans="2:9" ht="15" customHeight="1">
      <c r="B40" s="68"/>
      <c r="C40" s="69"/>
      <c r="D40" s="45" t="s">
        <v>53</v>
      </c>
      <c r="E40" s="70" t="s">
        <v>54</v>
      </c>
      <c r="F40" s="47">
        <v>10000</v>
      </c>
      <c r="G40" s="71"/>
      <c r="H40" s="24">
        <f t="shared" si="2"/>
        <v>10000</v>
      </c>
      <c r="I40" s="72"/>
    </row>
    <row r="41" spans="2:9" ht="15" customHeight="1">
      <c r="B41" s="68"/>
      <c r="C41" s="69"/>
      <c r="D41" s="45" t="s">
        <v>55</v>
      </c>
      <c r="E41" s="70" t="s">
        <v>56</v>
      </c>
      <c r="F41" s="47">
        <v>180000</v>
      </c>
      <c r="G41" s="71"/>
      <c r="H41" s="24">
        <f t="shared" si="2"/>
        <v>180000</v>
      </c>
      <c r="I41" s="72"/>
    </row>
    <row r="42" spans="2:9" s="63" customFormat="1" ht="25.5" customHeight="1">
      <c r="B42" s="73"/>
      <c r="C42" s="52">
        <v>75618</v>
      </c>
      <c r="D42" s="53"/>
      <c r="E42" s="74" t="s">
        <v>57</v>
      </c>
      <c r="F42" s="55">
        <f>F43+F44+F45+F46+F47</f>
        <v>481000</v>
      </c>
      <c r="G42" s="55">
        <f>G43+G44+G45+G46+G47</f>
        <v>0</v>
      </c>
      <c r="H42" s="55">
        <f>H43+H44+H45+H46+H47</f>
        <v>481000</v>
      </c>
      <c r="I42" s="67"/>
    </row>
    <row r="43" spans="2:9" s="63" customFormat="1" ht="16.5" customHeight="1">
      <c r="B43" s="64"/>
      <c r="C43" s="65"/>
      <c r="D43" s="45" t="s">
        <v>58</v>
      </c>
      <c r="E43" s="70" t="s">
        <v>59</v>
      </c>
      <c r="F43" s="47">
        <v>35000</v>
      </c>
      <c r="G43" s="66"/>
      <c r="H43" s="24">
        <f>F43+G43</f>
        <v>35000</v>
      </c>
      <c r="I43" s="67"/>
    </row>
    <row r="44" spans="2:9" s="63" customFormat="1" ht="16.5" customHeight="1">
      <c r="B44" s="64"/>
      <c r="C44" s="65"/>
      <c r="D44" s="45" t="s">
        <v>60</v>
      </c>
      <c r="E44" s="70" t="s">
        <v>61</v>
      </c>
      <c r="F44" s="47">
        <v>1000</v>
      </c>
      <c r="G44" s="66"/>
      <c r="H44" s="24">
        <f>F44+G44</f>
        <v>1000</v>
      </c>
      <c r="I44" s="67"/>
    </row>
    <row r="45" spans="2:9" ht="16.5" customHeight="1">
      <c r="B45" s="68"/>
      <c r="C45" s="69"/>
      <c r="D45" s="45" t="s">
        <v>62</v>
      </c>
      <c r="E45" s="70" t="s">
        <v>63</v>
      </c>
      <c r="F45" s="47">
        <v>60000</v>
      </c>
      <c r="G45" s="71"/>
      <c r="H45" s="24">
        <f>F45+G45</f>
        <v>60000</v>
      </c>
      <c r="I45" s="72"/>
    </row>
    <row r="46" spans="2:9" s="63" customFormat="1" ht="24" customHeight="1">
      <c r="B46" s="73"/>
      <c r="C46" s="65"/>
      <c r="D46" s="45" t="s">
        <v>64</v>
      </c>
      <c r="E46" s="46" t="s">
        <v>65</v>
      </c>
      <c r="F46" s="47">
        <v>157000</v>
      </c>
      <c r="G46" s="66"/>
      <c r="H46" s="24">
        <f>F46+G46</f>
        <v>157000</v>
      </c>
      <c r="I46" s="76"/>
    </row>
    <row r="47" spans="2:9" s="63" customFormat="1" ht="33" customHeight="1">
      <c r="B47" s="64"/>
      <c r="C47" s="65"/>
      <c r="D47" s="45" t="s">
        <v>66</v>
      </c>
      <c r="E47" s="46" t="s">
        <v>67</v>
      </c>
      <c r="F47" s="47">
        <v>228000</v>
      </c>
      <c r="G47" s="66"/>
      <c r="H47" s="20">
        <f>F47+G47</f>
        <v>228000</v>
      </c>
      <c r="I47" s="76"/>
    </row>
    <row r="48" spans="2:9" s="63" customFormat="1" ht="25.5" customHeight="1">
      <c r="B48" s="64"/>
      <c r="C48" s="52">
        <v>75621</v>
      </c>
      <c r="D48" s="53"/>
      <c r="E48" s="74" t="s">
        <v>68</v>
      </c>
      <c r="F48" s="55">
        <f>F49+F50</f>
        <v>3472421</v>
      </c>
      <c r="G48" s="55">
        <f>G49+G50</f>
        <v>0</v>
      </c>
      <c r="H48" s="55">
        <f>H49+H50</f>
        <v>3472421</v>
      </c>
      <c r="I48" s="76"/>
    </row>
    <row r="49" spans="2:9" ht="15.75" customHeight="1">
      <c r="B49" s="68"/>
      <c r="C49" s="69"/>
      <c r="D49" s="45" t="s">
        <v>69</v>
      </c>
      <c r="E49" s="70" t="s">
        <v>70</v>
      </c>
      <c r="F49" s="47">
        <v>2647122</v>
      </c>
      <c r="G49" s="77"/>
      <c r="H49" s="24">
        <f>F49+G49</f>
        <v>2647122</v>
      </c>
      <c r="I49" s="99" t="s">
        <v>263</v>
      </c>
    </row>
    <row r="50" spans="2:9" ht="16.5" customHeight="1" thickBot="1">
      <c r="B50" s="79"/>
      <c r="C50" s="80"/>
      <c r="D50" s="36" t="s">
        <v>71</v>
      </c>
      <c r="E50" s="81" t="s">
        <v>72</v>
      </c>
      <c r="F50" s="38">
        <v>825299</v>
      </c>
      <c r="G50" s="308"/>
      <c r="H50" s="24">
        <f>F50+G50</f>
        <v>825299</v>
      </c>
      <c r="I50" s="307"/>
    </row>
    <row r="51" spans="2:9" ht="15" customHeight="1" thickBot="1">
      <c r="B51" s="42">
        <v>758</v>
      </c>
      <c r="C51" s="16"/>
      <c r="D51" s="16"/>
      <c r="E51" s="25" t="s">
        <v>73</v>
      </c>
      <c r="F51" s="26">
        <f>F52+F54</f>
        <v>6793646</v>
      </c>
      <c r="G51" s="26">
        <f>G52+G54</f>
        <v>0</v>
      </c>
      <c r="H51" s="26">
        <f>H52+H54</f>
        <v>6793646</v>
      </c>
      <c r="I51" s="83"/>
    </row>
    <row r="52" spans="2:9" ht="15" customHeight="1">
      <c r="B52" s="84"/>
      <c r="C52" s="21">
        <v>75801</v>
      </c>
      <c r="D52" s="29"/>
      <c r="E52" s="30" t="s">
        <v>74</v>
      </c>
      <c r="F52" s="31">
        <f>F53</f>
        <v>5778695</v>
      </c>
      <c r="G52" s="31">
        <f>G53</f>
        <v>0</v>
      </c>
      <c r="H52" s="31">
        <f>H53</f>
        <v>5778695</v>
      </c>
      <c r="I52" s="85"/>
    </row>
    <row r="53" spans="2:9" s="63" customFormat="1" ht="15" customHeight="1">
      <c r="B53" s="73"/>
      <c r="C53" s="65"/>
      <c r="D53" s="50">
        <v>2920</v>
      </c>
      <c r="E53" s="70" t="s">
        <v>75</v>
      </c>
      <c r="F53" s="47">
        <v>5778695</v>
      </c>
      <c r="G53" s="86"/>
      <c r="H53" s="24">
        <f>F53+G53</f>
        <v>5778695</v>
      </c>
      <c r="I53" s="99" t="s">
        <v>264</v>
      </c>
    </row>
    <row r="54" spans="2:9" ht="15" customHeight="1">
      <c r="B54" s="68"/>
      <c r="C54" s="52">
        <v>75807</v>
      </c>
      <c r="D54" s="87"/>
      <c r="E54" s="54" t="s">
        <v>76</v>
      </c>
      <c r="F54" s="55">
        <f>F55</f>
        <v>1014951</v>
      </c>
      <c r="G54" s="55">
        <f>G55</f>
        <v>0</v>
      </c>
      <c r="H54" s="55">
        <f>H55</f>
        <v>1014951</v>
      </c>
      <c r="I54" s="88"/>
    </row>
    <row r="55" spans="2:9" ht="15" customHeight="1" thickBot="1">
      <c r="B55" s="79"/>
      <c r="C55" s="80"/>
      <c r="D55" s="58">
        <v>2920</v>
      </c>
      <c r="E55" s="81" t="s">
        <v>77</v>
      </c>
      <c r="F55" s="38">
        <v>1014951</v>
      </c>
      <c r="G55" s="89"/>
      <c r="H55" s="24">
        <f>F55+G55</f>
        <v>1014951</v>
      </c>
      <c r="I55" s="82"/>
    </row>
    <row r="56" spans="2:9" ht="15" customHeight="1" thickBot="1">
      <c r="B56" s="90">
        <v>801</v>
      </c>
      <c r="C56" s="16"/>
      <c r="D56" s="16"/>
      <c r="E56" s="25" t="s">
        <v>78</v>
      </c>
      <c r="F56" s="26">
        <f>F57+F59+F61</f>
        <v>37500</v>
      </c>
      <c r="G56" s="26">
        <f>G57+G59+G61</f>
        <v>0</v>
      </c>
      <c r="H56" s="26">
        <f>H57+H59+H61</f>
        <v>37500</v>
      </c>
      <c r="I56" s="83"/>
    </row>
    <row r="57" spans="2:9" ht="15" customHeight="1">
      <c r="B57" s="84"/>
      <c r="C57" s="21">
        <v>80101</v>
      </c>
      <c r="D57" s="29"/>
      <c r="E57" s="30" t="s">
        <v>79</v>
      </c>
      <c r="F57" s="31">
        <f>F58</f>
        <v>16000</v>
      </c>
      <c r="G57" s="31">
        <f>G58</f>
        <v>0</v>
      </c>
      <c r="H57" s="31">
        <f>H58</f>
        <v>16000</v>
      </c>
      <c r="I57" s="85"/>
    </row>
    <row r="58" spans="2:9" ht="24" customHeight="1">
      <c r="B58" s="68"/>
      <c r="C58" s="69"/>
      <c r="D58" s="45" t="s">
        <v>16</v>
      </c>
      <c r="E58" s="46" t="s">
        <v>80</v>
      </c>
      <c r="F58" s="47">
        <v>16000</v>
      </c>
      <c r="G58" s="91"/>
      <c r="H58" s="24">
        <f>F58+G58</f>
        <v>16000</v>
      </c>
      <c r="I58" s="88"/>
    </row>
    <row r="59" spans="2:9" ht="15" customHeight="1">
      <c r="B59" s="68"/>
      <c r="C59" s="52">
        <v>80104</v>
      </c>
      <c r="D59" s="53"/>
      <c r="E59" s="54" t="s">
        <v>81</v>
      </c>
      <c r="F59" s="55">
        <f>F60</f>
        <v>20000</v>
      </c>
      <c r="G59" s="55">
        <f>G60</f>
        <v>0</v>
      </c>
      <c r="H59" s="55">
        <f>H60</f>
        <v>20000</v>
      </c>
      <c r="I59" s="88"/>
    </row>
    <row r="60" spans="2:9" ht="16.5" customHeight="1">
      <c r="B60" s="79"/>
      <c r="C60" s="80"/>
      <c r="D60" s="92" t="s">
        <v>82</v>
      </c>
      <c r="E60" s="93" t="s">
        <v>83</v>
      </c>
      <c r="F60" s="38">
        <v>20000</v>
      </c>
      <c r="G60" s="91"/>
      <c r="H60" s="24">
        <f>F60+G60</f>
        <v>20000</v>
      </c>
      <c r="I60" s="88"/>
    </row>
    <row r="61" spans="2:9" ht="16.5" customHeight="1">
      <c r="B61" s="68"/>
      <c r="C61" s="52">
        <v>80113</v>
      </c>
      <c r="D61" s="45"/>
      <c r="E61" s="54" t="s">
        <v>84</v>
      </c>
      <c r="F61" s="94">
        <f>F62</f>
        <v>1500</v>
      </c>
      <c r="G61" s="94">
        <f>G62</f>
        <v>0</v>
      </c>
      <c r="H61" s="94">
        <f>H62</f>
        <v>1500</v>
      </c>
      <c r="I61" s="88"/>
    </row>
    <row r="62" spans="2:9" ht="16.5" customHeight="1" thickBot="1">
      <c r="B62" s="68"/>
      <c r="C62" s="69"/>
      <c r="D62" s="45" t="s">
        <v>82</v>
      </c>
      <c r="E62" s="70" t="s">
        <v>83</v>
      </c>
      <c r="F62" s="47">
        <v>1500</v>
      </c>
      <c r="G62" s="91"/>
      <c r="H62" s="20">
        <f>F62+G62</f>
        <v>1500</v>
      </c>
      <c r="I62" s="88"/>
    </row>
    <row r="63" spans="2:9" s="63" customFormat="1" ht="15" customHeight="1" thickBot="1">
      <c r="B63" s="90">
        <v>852</v>
      </c>
      <c r="C63" s="16"/>
      <c r="D63" s="16"/>
      <c r="E63" s="25" t="s">
        <v>86</v>
      </c>
      <c r="F63" s="26">
        <f>F64+F66+F69+F71+F73+F76</f>
        <v>2378526</v>
      </c>
      <c r="G63" s="26">
        <f>G64+G66+G69+G71+G73+G76</f>
        <v>4005</v>
      </c>
      <c r="H63" s="26">
        <f>H64+H66+H69+H71+H73+H76</f>
        <v>2382531</v>
      </c>
      <c r="I63" s="96"/>
    </row>
    <row r="64" spans="2:9" ht="25.5" customHeight="1">
      <c r="B64" s="309"/>
      <c r="C64" s="310">
        <v>85212</v>
      </c>
      <c r="D64" s="311"/>
      <c r="E64" s="312" t="s">
        <v>87</v>
      </c>
      <c r="F64" s="313">
        <f>F65</f>
        <v>2210500</v>
      </c>
      <c r="G64" s="313">
        <f>G65</f>
        <v>0</v>
      </c>
      <c r="H64" s="313">
        <f>H65</f>
        <v>2210500</v>
      </c>
      <c r="I64" s="314"/>
    </row>
    <row r="65" spans="2:9" ht="41.25" customHeight="1">
      <c r="B65" s="68"/>
      <c r="C65" s="69"/>
      <c r="D65" s="50">
        <v>2010</v>
      </c>
      <c r="E65" s="315" t="s">
        <v>88</v>
      </c>
      <c r="F65" s="282">
        <v>2210500</v>
      </c>
      <c r="G65" s="283"/>
      <c r="H65" s="281">
        <f>F65+G65</f>
        <v>2210500</v>
      </c>
      <c r="I65" s="103"/>
    </row>
    <row r="66" spans="2:9" ht="25.5" customHeight="1">
      <c r="B66" s="68"/>
      <c r="C66" s="52">
        <v>85213</v>
      </c>
      <c r="D66" s="53"/>
      <c r="E66" s="74" t="s">
        <v>89</v>
      </c>
      <c r="F66" s="55">
        <f>F67+F68</f>
        <v>7809</v>
      </c>
      <c r="G66" s="55">
        <f>G67+G68</f>
        <v>0</v>
      </c>
      <c r="H66" s="55">
        <f>H67+H68</f>
        <v>7809</v>
      </c>
      <c r="I66" s="88"/>
    </row>
    <row r="67" spans="2:9" ht="37.5" customHeight="1">
      <c r="B67" s="68"/>
      <c r="C67" s="69"/>
      <c r="D67" s="50">
        <v>2010</v>
      </c>
      <c r="E67" s="97" t="s">
        <v>88</v>
      </c>
      <c r="F67" s="47">
        <v>3039</v>
      </c>
      <c r="G67" s="77"/>
      <c r="H67" s="24">
        <f>F67+G67</f>
        <v>3039</v>
      </c>
      <c r="I67" s="99" t="s">
        <v>300</v>
      </c>
    </row>
    <row r="68" spans="2:9" ht="24">
      <c r="B68" s="68"/>
      <c r="C68" s="69"/>
      <c r="D68" s="50">
        <v>2030</v>
      </c>
      <c r="E68" s="46" t="s">
        <v>85</v>
      </c>
      <c r="F68" s="47">
        <v>4770</v>
      </c>
      <c r="G68" s="98"/>
      <c r="H68" s="24">
        <f>F68+G68</f>
        <v>4770</v>
      </c>
      <c r="I68" s="78"/>
    </row>
    <row r="69" spans="2:9" ht="25.5" customHeight="1">
      <c r="B69" s="68"/>
      <c r="C69" s="52">
        <v>85214</v>
      </c>
      <c r="D69" s="53"/>
      <c r="E69" s="74" t="s">
        <v>90</v>
      </c>
      <c r="F69" s="55">
        <f>F70</f>
        <v>25872</v>
      </c>
      <c r="G69" s="55">
        <f>G70</f>
        <v>0</v>
      </c>
      <c r="H69" s="55">
        <f>H70</f>
        <v>25872</v>
      </c>
      <c r="I69" s="88"/>
    </row>
    <row r="70" spans="2:9" s="63" customFormat="1" ht="24.75" customHeight="1">
      <c r="B70" s="73"/>
      <c r="C70" s="65"/>
      <c r="D70" s="50">
        <v>2030</v>
      </c>
      <c r="E70" s="46" t="s">
        <v>85</v>
      </c>
      <c r="F70" s="47">
        <v>25872</v>
      </c>
      <c r="G70" s="77"/>
      <c r="H70" s="20">
        <f>F70+G70</f>
        <v>25872</v>
      </c>
      <c r="I70" s="78"/>
    </row>
    <row r="71" spans="2:9" s="63" customFormat="1" ht="24.75" customHeight="1">
      <c r="B71" s="73"/>
      <c r="C71" s="52">
        <v>85216</v>
      </c>
      <c r="D71" s="50"/>
      <c r="E71" s="292" t="s">
        <v>262</v>
      </c>
      <c r="F71" s="293">
        <f>F72</f>
        <v>51374</v>
      </c>
      <c r="G71" s="293">
        <f>G72</f>
        <v>0</v>
      </c>
      <c r="H71" s="293">
        <f>H72</f>
        <v>51374</v>
      </c>
      <c r="I71" s="78"/>
    </row>
    <row r="72" spans="2:9" s="63" customFormat="1" ht="24.75" customHeight="1">
      <c r="B72" s="73"/>
      <c r="C72" s="65"/>
      <c r="D72" s="50">
        <v>2030</v>
      </c>
      <c r="E72" s="46" t="s">
        <v>85</v>
      </c>
      <c r="F72" s="47">
        <v>51374</v>
      </c>
      <c r="G72" s="98"/>
      <c r="H72" s="20">
        <f>F72+G72</f>
        <v>51374</v>
      </c>
      <c r="I72" s="78"/>
    </row>
    <row r="73" spans="2:9" ht="15" customHeight="1">
      <c r="B73" s="68"/>
      <c r="C73" s="52">
        <v>85219</v>
      </c>
      <c r="D73" s="53"/>
      <c r="E73" s="54" t="s">
        <v>91</v>
      </c>
      <c r="F73" s="55">
        <f>F74+F75</f>
        <v>55671</v>
      </c>
      <c r="G73" s="55">
        <f>G74+G75</f>
        <v>4005</v>
      </c>
      <c r="H73" s="55">
        <f>H74+H75</f>
        <v>59676</v>
      </c>
      <c r="I73" s="88"/>
    </row>
    <row r="74" spans="2:9" ht="24">
      <c r="B74" s="68"/>
      <c r="C74" s="52"/>
      <c r="D74" s="45" t="s">
        <v>33</v>
      </c>
      <c r="E74" s="46" t="s">
        <v>34</v>
      </c>
      <c r="F74" s="47">
        <v>6000</v>
      </c>
      <c r="G74" s="100"/>
      <c r="H74" s="20">
        <f>F74+G74</f>
        <v>6000</v>
      </c>
      <c r="I74" s="88"/>
    </row>
    <row r="75" spans="2:9" ht="35.25" customHeight="1">
      <c r="B75" s="68"/>
      <c r="C75" s="69"/>
      <c r="D75" s="50">
        <v>2030</v>
      </c>
      <c r="E75" s="46" t="s">
        <v>85</v>
      </c>
      <c r="F75" s="47">
        <v>49671</v>
      </c>
      <c r="G75" s="101">
        <v>4005</v>
      </c>
      <c r="H75" s="20">
        <f>F75+G75</f>
        <v>53676</v>
      </c>
      <c r="I75" s="102" t="s">
        <v>398</v>
      </c>
    </row>
    <row r="76" spans="2:9" ht="15" customHeight="1">
      <c r="B76" s="68"/>
      <c r="C76" s="52">
        <v>85295</v>
      </c>
      <c r="D76" s="53"/>
      <c r="E76" s="54" t="s">
        <v>11</v>
      </c>
      <c r="F76" s="320">
        <f>F77</f>
        <v>27300</v>
      </c>
      <c r="G76" s="320">
        <f>G77</f>
        <v>0</v>
      </c>
      <c r="H76" s="320">
        <f>H77</f>
        <v>27300</v>
      </c>
      <c r="I76" s="102"/>
    </row>
    <row r="77" spans="2:9" ht="37.5" customHeight="1" thickBot="1">
      <c r="B77" s="317"/>
      <c r="C77" s="319"/>
      <c r="D77" s="58">
        <v>2030</v>
      </c>
      <c r="E77" s="37" t="s">
        <v>292</v>
      </c>
      <c r="F77" s="318">
        <v>27300</v>
      </c>
      <c r="G77" s="183"/>
      <c r="H77" s="20">
        <f>F77+G77</f>
        <v>27300</v>
      </c>
      <c r="I77" s="103" t="s">
        <v>298</v>
      </c>
    </row>
    <row r="78" spans="2:9" s="63" customFormat="1" ht="26.25" customHeight="1" thickBot="1">
      <c r="B78" s="42">
        <v>853</v>
      </c>
      <c r="C78" s="104"/>
      <c r="D78" s="105"/>
      <c r="E78" s="106" t="s">
        <v>92</v>
      </c>
      <c r="F78" s="107">
        <f>F79</f>
        <v>1353789.25</v>
      </c>
      <c r="G78" s="107">
        <f>G79</f>
        <v>0</v>
      </c>
      <c r="H78" s="107">
        <f>H79</f>
        <v>1353789.25</v>
      </c>
      <c r="I78" s="96"/>
    </row>
    <row r="79" spans="2:9" s="63" customFormat="1" ht="14.25" customHeight="1">
      <c r="B79" s="108"/>
      <c r="C79" s="21">
        <v>85395</v>
      </c>
      <c r="D79" s="22"/>
      <c r="E79" s="109" t="s">
        <v>11</v>
      </c>
      <c r="F79" s="95">
        <f>SUM(F80:F86)</f>
        <v>1353789.25</v>
      </c>
      <c r="G79" s="95">
        <f>SUM(G80:G86)</f>
        <v>0</v>
      </c>
      <c r="H79" s="95">
        <f>SUM(H80:H86)</f>
        <v>1353789.25</v>
      </c>
      <c r="I79" s="110"/>
    </row>
    <row r="80" spans="2:9" s="63" customFormat="1" ht="15.75" customHeight="1">
      <c r="B80" s="64"/>
      <c r="C80" s="65"/>
      <c r="D80" s="50">
        <v>2008</v>
      </c>
      <c r="E80" s="46" t="s">
        <v>94</v>
      </c>
      <c r="F80" s="47">
        <v>758785.65</v>
      </c>
      <c r="G80" s="111"/>
      <c r="H80" s="20">
        <f aca="true" t="shared" si="3" ref="H80:H86">F80+G80</f>
        <v>758785.65</v>
      </c>
      <c r="I80" s="103" t="s">
        <v>95</v>
      </c>
    </row>
    <row r="81" spans="2:9" s="63" customFormat="1" ht="15.75" customHeight="1">
      <c r="B81" s="64"/>
      <c r="C81" s="65"/>
      <c r="D81" s="50">
        <v>2009</v>
      </c>
      <c r="E81" s="46" t="s">
        <v>94</v>
      </c>
      <c r="F81" s="47">
        <v>133903.35</v>
      </c>
      <c r="G81" s="111"/>
      <c r="H81" s="20">
        <f t="shared" si="3"/>
        <v>133903.35</v>
      </c>
      <c r="I81" s="103" t="s">
        <v>95</v>
      </c>
    </row>
    <row r="82" spans="2:9" s="63" customFormat="1" ht="15.75" customHeight="1">
      <c r="B82" s="64"/>
      <c r="C82" s="65"/>
      <c r="D82" s="50">
        <v>2008</v>
      </c>
      <c r="E82" s="46" t="s">
        <v>96</v>
      </c>
      <c r="F82" s="47">
        <v>0</v>
      </c>
      <c r="G82" s="112"/>
      <c r="H82" s="20">
        <f t="shared" si="3"/>
        <v>0</v>
      </c>
      <c r="I82" s="103" t="s">
        <v>97</v>
      </c>
    </row>
    <row r="83" spans="2:9" s="63" customFormat="1" ht="15.75" customHeight="1">
      <c r="B83" s="64"/>
      <c r="C83" s="65"/>
      <c r="D83" s="50">
        <v>2009</v>
      </c>
      <c r="E83" s="46" t="s">
        <v>96</v>
      </c>
      <c r="F83" s="47">
        <v>0</v>
      </c>
      <c r="G83" s="112"/>
      <c r="H83" s="20">
        <f t="shared" si="3"/>
        <v>0</v>
      </c>
      <c r="I83" s="103" t="s">
        <v>97</v>
      </c>
    </row>
    <row r="84" spans="2:9" s="63" customFormat="1" ht="15.75" customHeight="1">
      <c r="B84" s="64"/>
      <c r="C84" s="65"/>
      <c r="D84" s="50">
        <v>6208</v>
      </c>
      <c r="E84" s="46" t="s">
        <v>96</v>
      </c>
      <c r="F84" s="47">
        <v>0</v>
      </c>
      <c r="G84" s="113"/>
      <c r="H84" s="114">
        <f t="shared" si="3"/>
        <v>0</v>
      </c>
      <c r="I84" s="103" t="s">
        <v>97</v>
      </c>
    </row>
    <row r="85" spans="2:9" s="63" customFormat="1" ht="15.75" customHeight="1">
      <c r="B85" s="64"/>
      <c r="C85" s="65"/>
      <c r="D85" s="50">
        <v>6209</v>
      </c>
      <c r="E85" s="46" t="s">
        <v>96</v>
      </c>
      <c r="F85" s="47">
        <v>0</v>
      </c>
      <c r="G85" s="113"/>
      <c r="H85" s="114">
        <f t="shared" si="3"/>
        <v>0</v>
      </c>
      <c r="I85" s="103" t="s">
        <v>97</v>
      </c>
    </row>
    <row r="86" spans="2:9" s="63" customFormat="1" ht="15.75" customHeight="1" thickBot="1">
      <c r="B86" s="341"/>
      <c r="C86" s="319"/>
      <c r="D86" s="58">
        <v>2008</v>
      </c>
      <c r="E86" s="37" t="s">
        <v>257</v>
      </c>
      <c r="F86" s="38">
        <v>461100.25</v>
      </c>
      <c r="G86" s="342"/>
      <c r="H86" s="343">
        <f t="shared" si="3"/>
        <v>461100.25</v>
      </c>
      <c r="I86" s="344" t="s">
        <v>93</v>
      </c>
    </row>
    <row r="87" spans="2:9" s="63" customFormat="1" ht="15.75" customHeight="1" thickBot="1">
      <c r="B87" s="115" t="s">
        <v>98</v>
      </c>
      <c r="C87" s="116"/>
      <c r="D87" s="116"/>
      <c r="E87" s="117" t="s">
        <v>99</v>
      </c>
      <c r="F87" s="339">
        <f aca="true" t="shared" si="4" ref="F87:H88">F88</f>
        <v>0</v>
      </c>
      <c r="G87" s="339">
        <f t="shared" si="4"/>
        <v>17234</v>
      </c>
      <c r="H87" s="339">
        <f t="shared" si="4"/>
        <v>17234</v>
      </c>
      <c r="I87" s="347"/>
    </row>
    <row r="88" spans="2:9" s="63" customFormat="1" ht="15.75" customHeight="1">
      <c r="B88" s="108"/>
      <c r="C88" s="338" t="s">
        <v>301</v>
      </c>
      <c r="D88" s="22"/>
      <c r="E88" s="109" t="s">
        <v>302</v>
      </c>
      <c r="F88" s="345">
        <f t="shared" si="4"/>
        <v>0</v>
      </c>
      <c r="G88" s="345">
        <f t="shared" si="4"/>
        <v>17234</v>
      </c>
      <c r="H88" s="345">
        <f t="shared" si="4"/>
        <v>17234</v>
      </c>
      <c r="I88" s="346"/>
    </row>
    <row r="89" spans="2:9" s="63" customFormat="1" ht="45.75" thickBot="1">
      <c r="B89" s="333"/>
      <c r="C89" s="334"/>
      <c r="D89" s="335">
        <v>2030</v>
      </c>
      <c r="E89" s="336" t="s">
        <v>303</v>
      </c>
      <c r="F89" s="318">
        <v>0</v>
      </c>
      <c r="G89" s="337">
        <v>17234</v>
      </c>
      <c r="H89" s="114">
        <f>F89+G89</f>
        <v>17234</v>
      </c>
      <c r="I89" s="340" t="s">
        <v>304</v>
      </c>
    </row>
    <row r="90" spans="2:9" ht="27" customHeight="1" thickBot="1">
      <c r="B90" s="42">
        <v>900</v>
      </c>
      <c r="C90" s="16"/>
      <c r="D90" s="16"/>
      <c r="E90" s="56" t="s">
        <v>100</v>
      </c>
      <c r="F90" s="339">
        <f>F91+F94</f>
        <v>452126</v>
      </c>
      <c r="G90" s="26">
        <f>G91+G94</f>
        <v>0</v>
      </c>
      <c r="H90" s="26">
        <f>H91+H94</f>
        <v>452126</v>
      </c>
      <c r="I90" s="83"/>
    </row>
    <row r="91" spans="2:9" ht="38.25">
      <c r="B91" s="321"/>
      <c r="C91" s="21">
        <v>90019</v>
      </c>
      <c r="D91" s="322"/>
      <c r="E91" s="328" t="s">
        <v>295</v>
      </c>
      <c r="F91" s="329">
        <f>F92+F93</f>
        <v>448126</v>
      </c>
      <c r="G91" s="329">
        <f>G92+G93</f>
        <v>0</v>
      </c>
      <c r="H91" s="329">
        <f>H92+H93</f>
        <v>448126</v>
      </c>
      <c r="I91" s="314"/>
    </row>
    <row r="92" spans="2:9" ht="14.25">
      <c r="B92" s="323"/>
      <c r="C92" s="324"/>
      <c r="D92" s="45" t="s">
        <v>31</v>
      </c>
      <c r="E92" s="46" t="s">
        <v>293</v>
      </c>
      <c r="F92" s="98">
        <v>320263</v>
      </c>
      <c r="G92" s="98"/>
      <c r="H92" s="20">
        <f>F92+G92</f>
        <v>320263</v>
      </c>
      <c r="I92" s="330"/>
    </row>
    <row r="93" spans="2:9" ht="14.25">
      <c r="B93" s="323"/>
      <c r="C93" s="324"/>
      <c r="D93" s="19" t="s">
        <v>294</v>
      </c>
      <c r="E93" s="306" t="s">
        <v>296</v>
      </c>
      <c r="F93" s="98">
        <v>127863</v>
      </c>
      <c r="G93" s="98"/>
      <c r="H93" s="20">
        <f>F93+G93</f>
        <v>127863</v>
      </c>
      <c r="I93" s="330"/>
    </row>
    <row r="94" spans="2:9" s="63" customFormat="1" ht="24" customHeight="1">
      <c r="B94" s="73"/>
      <c r="C94" s="52">
        <v>90020</v>
      </c>
      <c r="D94" s="53"/>
      <c r="E94" s="74" t="s">
        <v>101</v>
      </c>
      <c r="F94" s="55">
        <f>F95</f>
        <v>4000</v>
      </c>
      <c r="G94" s="55">
        <f>G95</f>
        <v>0</v>
      </c>
      <c r="H94" s="55">
        <f>H95</f>
        <v>4000</v>
      </c>
      <c r="I94" s="76"/>
    </row>
    <row r="95" spans="2:9" ht="14.25" customHeight="1">
      <c r="B95" s="79"/>
      <c r="C95" s="80"/>
      <c r="D95" s="19" t="s">
        <v>102</v>
      </c>
      <c r="E95" s="325" t="s">
        <v>103</v>
      </c>
      <c r="F95" s="296">
        <v>4000</v>
      </c>
      <c r="G95" s="297"/>
      <c r="H95" s="20">
        <f>F95+G95</f>
        <v>4000</v>
      </c>
      <c r="I95" s="88"/>
    </row>
    <row r="96" spans="2:9" s="63" customFormat="1" ht="4.5" customHeight="1" thickBot="1">
      <c r="B96" s="123"/>
      <c r="C96" s="124"/>
      <c r="D96" s="125"/>
      <c r="E96" s="125"/>
      <c r="F96" s="294"/>
      <c r="G96" s="295"/>
      <c r="H96" s="295"/>
      <c r="I96" s="126"/>
    </row>
    <row r="97" spans="2:9" s="63" customFormat="1" ht="19.5" customHeight="1" thickBot="1">
      <c r="B97" s="127" t="s">
        <v>107</v>
      </c>
      <c r="C97" s="128"/>
      <c r="D97" s="129"/>
      <c r="E97" s="130"/>
      <c r="F97" s="131">
        <f>F10+F13+F18+F25+F28+F51+F56+F63+F78+F87+F90</f>
        <v>20500456.25</v>
      </c>
      <c r="G97" s="131">
        <f>G10+G13+G18+G25+G28+G51+G56+G63+G78+G87+G90</f>
        <v>21239</v>
      </c>
      <c r="H97" s="131">
        <f>H10+H13+H18+H25+H28+H51+H56+H63+H78+H87+H90</f>
        <v>20521695.25</v>
      </c>
      <c r="I97" s="96"/>
    </row>
    <row r="98" spans="3:6" ht="14.25">
      <c r="C98" s="132"/>
      <c r="D98" s="133"/>
      <c r="E98" s="132"/>
      <c r="F98" s="132"/>
    </row>
    <row r="99" spans="2:6" ht="14.25">
      <c r="B99" s="134"/>
      <c r="C99" s="132"/>
      <c r="D99" s="133"/>
      <c r="E99" s="132"/>
      <c r="F99" s="132"/>
    </row>
    <row r="100" spans="3:6" ht="14.25">
      <c r="C100" s="135"/>
      <c r="D100" s="133"/>
      <c r="E100" s="132"/>
      <c r="F100" s="132"/>
    </row>
    <row r="101" spans="3:6" ht="14.25">
      <c r="C101" s="132"/>
      <c r="D101" s="133"/>
      <c r="E101" s="132"/>
      <c r="F101" s="132"/>
    </row>
    <row r="102" spans="3:6" ht="14.25">
      <c r="C102" s="132"/>
      <c r="D102" s="133"/>
      <c r="E102" s="132"/>
      <c r="F102" s="132"/>
    </row>
    <row r="103" spans="3:6" ht="14.25">
      <c r="C103" s="132"/>
      <c r="D103" s="133"/>
      <c r="E103" s="132"/>
      <c r="F103" s="132"/>
    </row>
    <row r="104" spans="3:6" ht="14.25">
      <c r="C104" s="132"/>
      <c r="D104" s="133"/>
      <c r="E104" s="132"/>
      <c r="F104" s="132"/>
    </row>
    <row r="105" spans="3:6" ht="14.25">
      <c r="C105" s="132"/>
      <c r="D105" s="133"/>
      <c r="E105" s="132"/>
      <c r="F105" s="132"/>
    </row>
    <row r="106" spans="3:6" ht="14.25">
      <c r="C106" s="132"/>
      <c r="D106" s="133"/>
      <c r="E106" s="132"/>
      <c r="F106" s="132"/>
    </row>
    <row r="107" spans="3:6" ht="14.25">
      <c r="C107" s="132"/>
      <c r="D107" s="133"/>
      <c r="E107" s="132"/>
      <c r="F107" s="132"/>
    </row>
    <row r="108" spans="3:6" ht="14.25">
      <c r="C108" s="132"/>
      <c r="D108" s="133"/>
      <c r="E108" s="132"/>
      <c r="F108" s="132"/>
    </row>
    <row r="109" spans="3:6" ht="14.25">
      <c r="C109" s="132"/>
      <c r="D109" s="133"/>
      <c r="E109" s="132"/>
      <c r="F109" s="132"/>
    </row>
    <row r="110" spans="3:6" ht="14.25">
      <c r="C110" s="132"/>
      <c r="D110" s="133"/>
      <c r="E110" s="132"/>
      <c r="F110" s="132"/>
    </row>
    <row r="111" spans="3:6" ht="14.25">
      <c r="C111" s="132"/>
      <c r="D111" s="133"/>
      <c r="E111" s="132"/>
      <c r="F111" s="132"/>
    </row>
    <row r="112" spans="3:6" ht="14.25">
      <c r="C112" s="132"/>
      <c r="D112" s="133"/>
      <c r="E112" s="132"/>
      <c r="F112" s="132"/>
    </row>
    <row r="113" spans="3:6" ht="14.25">
      <c r="C113" s="132"/>
      <c r="D113" s="133"/>
      <c r="E113" s="132"/>
      <c r="F113" s="132"/>
    </row>
    <row r="114" spans="3:6" ht="14.25">
      <c r="C114" s="132"/>
      <c r="D114" s="133"/>
      <c r="E114" s="132"/>
      <c r="F114" s="132"/>
    </row>
    <row r="115" spans="3:6" ht="14.25">
      <c r="C115" s="132"/>
      <c r="D115" s="133"/>
      <c r="E115" s="132"/>
      <c r="F115" s="132"/>
    </row>
    <row r="116" spans="3:6" ht="14.25">
      <c r="C116" s="132"/>
      <c r="D116" s="133"/>
      <c r="E116" s="132"/>
      <c r="F116" s="132"/>
    </row>
    <row r="117" spans="3:6" ht="14.25">
      <c r="C117" s="132"/>
      <c r="D117" s="133"/>
      <c r="E117" s="132"/>
      <c r="F117" s="132"/>
    </row>
    <row r="118" spans="3:6" ht="14.25">
      <c r="C118" s="132"/>
      <c r="D118" s="133"/>
      <c r="E118" s="132"/>
      <c r="F118" s="132"/>
    </row>
    <row r="119" spans="3:6" ht="14.25">
      <c r="C119" s="132"/>
      <c r="D119" s="133"/>
      <c r="E119" s="132"/>
      <c r="F119" s="132"/>
    </row>
    <row r="120" spans="3:6" ht="14.25">
      <c r="C120" s="132"/>
      <c r="D120" s="133"/>
      <c r="E120" s="132"/>
      <c r="F120" s="132"/>
    </row>
    <row r="121" spans="3:6" ht="14.25">
      <c r="C121" s="132"/>
      <c r="D121" s="133"/>
      <c r="E121" s="132"/>
      <c r="F121" s="132"/>
    </row>
    <row r="122" spans="3:6" ht="14.25">
      <c r="C122" s="132"/>
      <c r="D122" s="133"/>
      <c r="E122" s="132"/>
      <c r="F122" s="132"/>
    </row>
    <row r="123" spans="3:6" ht="14.25">
      <c r="C123" s="132"/>
      <c r="D123" s="133"/>
      <c r="E123" s="132"/>
      <c r="F123" s="132"/>
    </row>
    <row r="124" spans="3:6" ht="14.25">
      <c r="C124" s="132"/>
      <c r="D124" s="133"/>
      <c r="E124" s="132"/>
      <c r="F124" s="132"/>
    </row>
    <row r="125" spans="3:6" ht="14.25">
      <c r="C125" s="132"/>
      <c r="D125" s="133"/>
      <c r="E125" s="132"/>
      <c r="F125" s="132"/>
    </row>
    <row r="126" spans="3:6" ht="14.25">
      <c r="C126" s="132"/>
      <c r="D126" s="133"/>
      <c r="E126" s="132"/>
      <c r="F126" s="132"/>
    </row>
    <row r="127" spans="3:6" ht="14.25">
      <c r="C127" s="132"/>
      <c r="D127" s="133"/>
      <c r="E127" s="132"/>
      <c r="F127" s="132"/>
    </row>
    <row r="128" spans="3:6" ht="14.25">
      <c r="C128" s="132"/>
      <c r="D128" s="133"/>
      <c r="E128" s="132"/>
      <c r="F128" s="132"/>
    </row>
    <row r="129" spans="3:6" ht="14.25">
      <c r="C129" s="132"/>
      <c r="D129" s="133"/>
      <c r="E129" s="132"/>
      <c r="F129" s="132"/>
    </row>
    <row r="130" spans="3:6" ht="14.25">
      <c r="C130" s="132"/>
      <c r="D130" s="133"/>
      <c r="E130" s="132"/>
      <c r="F130" s="132"/>
    </row>
    <row r="131" spans="3:6" ht="14.25">
      <c r="C131" s="132"/>
      <c r="D131" s="133"/>
      <c r="E131" s="132"/>
      <c r="F131" s="132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6"/>
  <sheetViews>
    <sheetView tabSelected="1" zoomScalePageLayoutView="0" workbookViewId="0" topLeftCell="A364">
      <selection activeCell="H2" sqref="H2:H3"/>
    </sheetView>
  </sheetViews>
  <sheetFormatPr defaultColWidth="8.796875" defaultRowHeight="14.25"/>
  <cols>
    <col min="1" max="1" width="4.3984375" style="132" customWidth="1"/>
    <col min="2" max="2" width="6.19921875" style="132" customWidth="1"/>
    <col min="3" max="3" width="5.3984375" style="132" customWidth="1"/>
    <col min="4" max="4" width="37.5" style="132" customWidth="1"/>
    <col min="5" max="5" width="16.19921875" style="132" customWidth="1"/>
    <col min="6" max="6" width="13.09765625" style="132" customWidth="1"/>
    <col min="7" max="7" width="16.19921875" style="132" customWidth="1"/>
    <col min="8" max="8" width="37" style="132" customWidth="1"/>
    <col min="9" max="9" width="0.59375" style="132" customWidth="1"/>
    <col min="10" max="16384" width="9" style="132" customWidth="1"/>
  </cols>
  <sheetData>
    <row r="1" ht="14.25">
      <c r="G1" t="s">
        <v>108</v>
      </c>
    </row>
    <row r="2" spans="2:7" ht="14.25">
      <c r="B2" s="136"/>
      <c r="G2" t="s">
        <v>434</v>
      </c>
    </row>
    <row r="3" spans="2:7" ht="14.25">
      <c r="B3" s="136"/>
      <c r="G3" t="s">
        <v>435</v>
      </c>
    </row>
    <row r="4" ht="18.75">
      <c r="D4" s="3"/>
    </row>
    <row r="5" ht="13.5" customHeight="1">
      <c r="D5" s="3"/>
    </row>
    <row r="6" spans="4:5" ht="18">
      <c r="D6" s="407" t="s">
        <v>305</v>
      </c>
      <c r="E6" s="407"/>
    </row>
    <row r="7" ht="10.5" customHeight="1" thickBot="1">
      <c r="G7" s="7" t="s">
        <v>1</v>
      </c>
    </row>
    <row r="8" spans="1:11" ht="25.5" customHeight="1" thickBot="1">
      <c r="A8" s="137" t="s">
        <v>2</v>
      </c>
      <c r="B8" s="138" t="s">
        <v>3</v>
      </c>
      <c r="C8" s="139" t="s">
        <v>4</v>
      </c>
      <c r="D8" s="140" t="s">
        <v>109</v>
      </c>
      <c r="E8" s="141" t="s">
        <v>261</v>
      </c>
      <c r="F8" s="289" t="s">
        <v>6</v>
      </c>
      <c r="G8" s="316" t="s">
        <v>260</v>
      </c>
      <c r="H8" s="290" t="s">
        <v>7</v>
      </c>
      <c r="I8" s="142"/>
      <c r="J8" s="142"/>
      <c r="K8" s="142"/>
    </row>
    <row r="9" spans="1:11" ht="8.25" customHeight="1" thickBot="1">
      <c r="A9" s="143">
        <v>1</v>
      </c>
      <c r="B9" s="144">
        <v>2</v>
      </c>
      <c r="C9" s="145">
        <v>3</v>
      </c>
      <c r="D9" s="146">
        <v>4</v>
      </c>
      <c r="E9" s="147">
        <v>5</v>
      </c>
      <c r="F9" s="148">
        <v>6</v>
      </c>
      <c r="G9" s="291">
        <v>7</v>
      </c>
      <c r="H9" s="149">
        <v>8</v>
      </c>
      <c r="I9" s="142"/>
      <c r="J9" s="142"/>
      <c r="K9" s="142"/>
    </row>
    <row r="10" spans="1:11" ht="15.75" customHeight="1" thickBot="1">
      <c r="A10" s="118" t="s">
        <v>8</v>
      </c>
      <c r="B10" s="119"/>
      <c r="C10" s="119"/>
      <c r="D10" s="120" t="s">
        <v>9</v>
      </c>
      <c r="E10" s="150">
        <f>E11+E13+E15+E17</f>
        <v>1358000</v>
      </c>
      <c r="F10" s="150">
        <f>F11+F13+F15+F17</f>
        <v>0</v>
      </c>
      <c r="G10" s="150">
        <f>G11+G13+G15+G17</f>
        <v>1358000</v>
      </c>
      <c r="H10" s="151"/>
      <c r="I10" s="142"/>
      <c r="J10" s="142"/>
      <c r="K10" s="142"/>
    </row>
    <row r="11" spans="1:11" ht="14.25" customHeight="1">
      <c r="A11" s="152"/>
      <c r="B11" s="153" t="s">
        <v>110</v>
      </c>
      <c r="C11" s="121"/>
      <c r="D11" s="109" t="s">
        <v>306</v>
      </c>
      <c r="E11" s="154">
        <f>E12</f>
        <v>15000</v>
      </c>
      <c r="F11" s="154">
        <f>F12</f>
        <v>0</v>
      </c>
      <c r="G11" s="154">
        <f>G12</f>
        <v>15000</v>
      </c>
      <c r="H11" s="155"/>
      <c r="I11" s="142"/>
      <c r="J11" s="142"/>
      <c r="K11" s="142"/>
    </row>
    <row r="12" spans="1:11" ht="14.25" customHeight="1">
      <c r="A12" s="156"/>
      <c r="B12" s="157"/>
      <c r="C12" s="158" t="s">
        <v>111</v>
      </c>
      <c r="D12" s="97" t="s">
        <v>112</v>
      </c>
      <c r="E12" s="159">
        <v>15000</v>
      </c>
      <c r="F12" s="101"/>
      <c r="G12" s="101">
        <f>E12+F12</f>
        <v>15000</v>
      </c>
      <c r="H12" s="160"/>
      <c r="I12" s="142"/>
      <c r="J12" s="142"/>
      <c r="K12" s="142"/>
    </row>
    <row r="13" spans="1:11" ht="14.25" customHeight="1">
      <c r="A13" s="161"/>
      <c r="B13" s="122" t="s">
        <v>113</v>
      </c>
      <c r="C13" s="162"/>
      <c r="D13" s="109" t="s">
        <v>307</v>
      </c>
      <c r="E13" s="163">
        <f>E14</f>
        <v>15000</v>
      </c>
      <c r="F13" s="163">
        <f>F14</f>
        <v>0</v>
      </c>
      <c r="G13" s="163">
        <f>G14</f>
        <v>15000</v>
      </c>
      <c r="H13" s="160"/>
      <c r="I13" s="142"/>
      <c r="J13" s="142"/>
      <c r="K13" s="142"/>
    </row>
    <row r="14" spans="1:11" ht="14.25" customHeight="1">
      <c r="A14" s="164"/>
      <c r="B14" s="165"/>
      <c r="C14" s="158" t="s">
        <v>111</v>
      </c>
      <c r="D14" s="97" t="s">
        <v>112</v>
      </c>
      <c r="E14" s="166">
        <v>15000</v>
      </c>
      <c r="F14" s="101"/>
      <c r="G14" s="101">
        <f>E14+F14</f>
        <v>15000</v>
      </c>
      <c r="H14" s="160"/>
      <c r="I14" s="142"/>
      <c r="J14" s="142"/>
      <c r="K14" s="142"/>
    </row>
    <row r="15" spans="1:11" ht="14.25" customHeight="1">
      <c r="A15" s="167"/>
      <c r="B15" s="168" t="s">
        <v>10</v>
      </c>
      <c r="C15" s="169"/>
      <c r="D15" s="18" t="s">
        <v>308</v>
      </c>
      <c r="E15" s="170">
        <f>E16</f>
        <v>1310000</v>
      </c>
      <c r="F15" s="170">
        <f>F16</f>
        <v>0</v>
      </c>
      <c r="G15" s="170">
        <f>G16</f>
        <v>1310000</v>
      </c>
      <c r="H15" s="160"/>
      <c r="I15" s="142"/>
      <c r="J15" s="142"/>
      <c r="K15" s="142"/>
    </row>
    <row r="16" spans="1:11" ht="14.25" customHeight="1">
      <c r="A16" s="164"/>
      <c r="B16" s="165"/>
      <c r="C16" s="158" t="s">
        <v>114</v>
      </c>
      <c r="D16" s="97" t="s">
        <v>115</v>
      </c>
      <c r="E16" s="171">
        <v>1310000</v>
      </c>
      <c r="F16" s="172"/>
      <c r="G16" s="101">
        <f>E16+F16</f>
        <v>1310000</v>
      </c>
      <c r="H16" s="202"/>
      <c r="I16" s="142"/>
      <c r="J16" s="142"/>
      <c r="K16" s="142"/>
    </row>
    <row r="17" spans="1:11" ht="14.25" customHeight="1">
      <c r="A17" s="167"/>
      <c r="B17" s="169" t="s">
        <v>116</v>
      </c>
      <c r="C17" s="169"/>
      <c r="D17" s="18" t="s">
        <v>309</v>
      </c>
      <c r="E17" s="174">
        <f>E18</f>
        <v>18000</v>
      </c>
      <c r="F17" s="174">
        <f>F18</f>
        <v>0</v>
      </c>
      <c r="G17" s="174">
        <f>G18</f>
        <v>18000</v>
      </c>
      <c r="H17" s="160"/>
      <c r="I17" s="142"/>
      <c r="J17" s="142"/>
      <c r="K17" s="142"/>
    </row>
    <row r="18" spans="1:11" ht="24.75" customHeight="1" thickBot="1">
      <c r="A18" s="175"/>
      <c r="B18" s="165"/>
      <c r="C18" s="165">
        <v>2850</v>
      </c>
      <c r="D18" s="97" t="s">
        <v>117</v>
      </c>
      <c r="E18" s="176">
        <v>18000</v>
      </c>
      <c r="F18" s="177"/>
      <c r="G18" s="177">
        <f>E18+F18</f>
        <v>18000</v>
      </c>
      <c r="H18" s="178"/>
      <c r="I18" s="142"/>
      <c r="J18" s="142"/>
      <c r="K18" s="142"/>
    </row>
    <row r="19" spans="1:11" ht="15.75" customHeight="1" thickBot="1">
      <c r="A19" s="118" t="s">
        <v>120</v>
      </c>
      <c r="B19" s="119"/>
      <c r="C19" s="119"/>
      <c r="D19" s="120" t="s">
        <v>121</v>
      </c>
      <c r="E19" s="184">
        <f>E20+E22+E24+E26</f>
        <v>1519000</v>
      </c>
      <c r="F19" s="184">
        <f>F20+F22+F24+F26</f>
        <v>0</v>
      </c>
      <c r="G19" s="184">
        <f>G20+G22+G24+G26</f>
        <v>1519000</v>
      </c>
      <c r="H19" s="151"/>
      <c r="I19" s="142"/>
      <c r="J19" s="142"/>
      <c r="K19" s="142"/>
    </row>
    <row r="20" spans="1:11" ht="14.25" customHeight="1">
      <c r="A20" s="161"/>
      <c r="B20" s="122" t="s">
        <v>122</v>
      </c>
      <c r="C20" s="121"/>
      <c r="D20" s="109" t="s">
        <v>310</v>
      </c>
      <c r="E20" s="185">
        <f>E21</f>
        <v>295000</v>
      </c>
      <c r="F20" s="185">
        <f>F21</f>
        <v>0</v>
      </c>
      <c r="G20" s="185">
        <f>G21</f>
        <v>295000</v>
      </c>
      <c r="H20" s="155"/>
      <c r="I20" s="142"/>
      <c r="J20" s="142"/>
      <c r="K20" s="142"/>
    </row>
    <row r="21" spans="1:11" ht="14.25" customHeight="1">
      <c r="A21" s="167"/>
      <c r="B21" s="165"/>
      <c r="C21" s="158" t="s">
        <v>111</v>
      </c>
      <c r="D21" s="97" t="s">
        <v>112</v>
      </c>
      <c r="E21" s="171">
        <v>295000</v>
      </c>
      <c r="F21" s="101"/>
      <c r="G21" s="101">
        <f>E21+F21</f>
        <v>295000</v>
      </c>
      <c r="H21" s="160"/>
      <c r="I21" s="142"/>
      <c r="J21" s="142"/>
      <c r="K21" s="142"/>
    </row>
    <row r="22" spans="1:11" ht="14.25" customHeight="1">
      <c r="A22" s="167"/>
      <c r="B22" s="169" t="s">
        <v>265</v>
      </c>
      <c r="C22" s="158"/>
      <c r="D22" s="18" t="s">
        <v>311</v>
      </c>
      <c r="E22" s="298">
        <f>E23</f>
        <v>100000</v>
      </c>
      <c r="F22" s="298">
        <f>F23</f>
        <v>0</v>
      </c>
      <c r="G22" s="298">
        <f>G23</f>
        <v>100000</v>
      </c>
      <c r="H22" s="160"/>
      <c r="I22" s="142"/>
      <c r="J22" s="142"/>
      <c r="K22" s="142"/>
    </row>
    <row r="23" spans="1:11" ht="48">
      <c r="A23" s="167"/>
      <c r="B23" s="165"/>
      <c r="C23" s="186" t="s">
        <v>124</v>
      </c>
      <c r="D23" s="187" t="s">
        <v>125</v>
      </c>
      <c r="E23" s="171">
        <v>100000</v>
      </c>
      <c r="F23" s="179"/>
      <c r="G23" s="101">
        <f>E23+F23</f>
        <v>100000</v>
      </c>
      <c r="H23" s="160"/>
      <c r="I23" s="142"/>
      <c r="J23" s="142"/>
      <c r="K23" s="142"/>
    </row>
    <row r="24" spans="1:11" ht="14.25" customHeight="1">
      <c r="A24" s="167"/>
      <c r="B24" s="169" t="s">
        <v>123</v>
      </c>
      <c r="C24" s="168"/>
      <c r="D24" s="18" t="s">
        <v>312</v>
      </c>
      <c r="E24" s="174">
        <f>E25</f>
        <v>400000</v>
      </c>
      <c r="F24" s="174">
        <f>F25</f>
        <v>0</v>
      </c>
      <c r="G24" s="174">
        <f>G25</f>
        <v>400000</v>
      </c>
      <c r="H24" s="160"/>
      <c r="I24" s="142"/>
      <c r="J24" s="142"/>
      <c r="K24" s="142"/>
    </row>
    <row r="25" spans="1:11" ht="48">
      <c r="A25" s="167"/>
      <c r="B25" s="165"/>
      <c r="C25" s="186" t="s">
        <v>124</v>
      </c>
      <c r="D25" s="187" t="s">
        <v>125</v>
      </c>
      <c r="E25" s="171">
        <v>400000</v>
      </c>
      <c r="F25" s="101"/>
      <c r="G25" s="101">
        <f>E25+F25</f>
        <v>400000</v>
      </c>
      <c r="H25" s="202"/>
      <c r="I25" s="142"/>
      <c r="J25" s="142"/>
      <c r="K25" s="142"/>
    </row>
    <row r="26" spans="1:11" ht="17.25" customHeight="1">
      <c r="A26" s="167"/>
      <c r="B26" s="168" t="s">
        <v>126</v>
      </c>
      <c r="C26" s="169"/>
      <c r="D26" s="18" t="s">
        <v>313</v>
      </c>
      <c r="E26" s="174">
        <f>E27+E28+E29+E30</f>
        <v>724000</v>
      </c>
      <c r="F26" s="174">
        <f>F27+F28+F29+F30</f>
        <v>0</v>
      </c>
      <c r="G26" s="174">
        <f>G27+G28+G29+G30</f>
        <v>724000</v>
      </c>
      <c r="H26" s="160"/>
      <c r="I26" s="142"/>
      <c r="J26" s="142"/>
      <c r="K26" s="142"/>
    </row>
    <row r="27" spans="1:11" ht="15" customHeight="1">
      <c r="A27" s="167"/>
      <c r="B27" s="188"/>
      <c r="C27" s="158" t="s">
        <v>127</v>
      </c>
      <c r="D27" s="97" t="s">
        <v>128</v>
      </c>
      <c r="E27" s="189">
        <v>105000</v>
      </c>
      <c r="F27" s="101"/>
      <c r="G27" s="101">
        <f>E27+F27</f>
        <v>105000</v>
      </c>
      <c r="H27" s="202"/>
      <c r="I27" s="142"/>
      <c r="J27" s="142"/>
      <c r="K27" s="142"/>
    </row>
    <row r="28" spans="1:11" ht="15" customHeight="1">
      <c r="A28" s="167"/>
      <c r="B28" s="188"/>
      <c r="C28" s="158" t="s">
        <v>111</v>
      </c>
      <c r="D28" s="97" t="s">
        <v>112</v>
      </c>
      <c r="E28" s="189">
        <v>140000</v>
      </c>
      <c r="F28" s="101"/>
      <c r="G28" s="101">
        <f>E28+F28</f>
        <v>140000</v>
      </c>
      <c r="H28" s="202"/>
      <c r="I28" s="142"/>
      <c r="J28" s="142"/>
      <c r="K28" s="142"/>
    </row>
    <row r="29" spans="1:11" ht="15" customHeight="1">
      <c r="A29" s="164"/>
      <c r="B29" s="165"/>
      <c r="C29" s="158" t="s">
        <v>118</v>
      </c>
      <c r="D29" s="97" t="s">
        <v>119</v>
      </c>
      <c r="E29" s="171">
        <v>39000</v>
      </c>
      <c r="F29" s="101"/>
      <c r="G29" s="101">
        <f>E29+F29</f>
        <v>39000</v>
      </c>
      <c r="H29" s="160"/>
      <c r="I29" s="142"/>
      <c r="J29" s="142"/>
      <c r="K29" s="142"/>
    </row>
    <row r="30" spans="1:11" ht="15" customHeight="1" thickBot="1">
      <c r="A30" s="180"/>
      <c r="B30" s="181"/>
      <c r="C30" s="190" t="s">
        <v>114</v>
      </c>
      <c r="D30" s="59" t="s">
        <v>115</v>
      </c>
      <c r="E30" s="182">
        <v>440000</v>
      </c>
      <c r="F30" s="177"/>
      <c r="G30" s="177">
        <f>E30+F30</f>
        <v>440000</v>
      </c>
      <c r="H30" s="191"/>
      <c r="I30" s="142"/>
      <c r="J30" s="142"/>
      <c r="K30" s="142"/>
    </row>
    <row r="31" spans="1:11" ht="15.75" customHeight="1" thickBot="1">
      <c r="A31" s="118" t="s">
        <v>129</v>
      </c>
      <c r="B31" s="119"/>
      <c r="C31" s="119"/>
      <c r="D31" s="25" t="s">
        <v>18</v>
      </c>
      <c r="E31" s="184">
        <f>E32</f>
        <v>190000</v>
      </c>
      <c r="F31" s="184">
        <f>F32</f>
        <v>0</v>
      </c>
      <c r="G31" s="184">
        <f>G32</f>
        <v>190000</v>
      </c>
      <c r="H31" s="151"/>
      <c r="I31" s="142"/>
      <c r="J31" s="142"/>
      <c r="K31" s="142"/>
    </row>
    <row r="32" spans="1:11" ht="16.5" customHeight="1">
      <c r="A32" s="161"/>
      <c r="B32" s="122" t="s">
        <v>130</v>
      </c>
      <c r="C32" s="121"/>
      <c r="D32" s="109" t="s">
        <v>19</v>
      </c>
      <c r="E32" s="185">
        <f>SUM(E33:E34)</f>
        <v>190000</v>
      </c>
      <c r="F32" s="185">
        <f>SUM(F33:F34)</f>
        <v>0</v>
      </c>
      <c r="G32" s="185">
        <f>SUM(G33:G34)</f>
        <v>190000</v>
      </c>
      <c r="H32" s="155"/>
      <c r="I32" s="142"/>
      <c r="J32" s="142"/>
      <c r="K32" s="142"/>
    </row>
    <row r="33" spans="1:11" ht="15" customHeight="1">
      <c r="A33" s="167"/>
      <c r="B33" s="194"/>
      <c r="C33" s="158" t="s">
        <v>131</v>
      </c>
      <c r="D33" s="97" t="s">
        <v>132</v>
      </c>
      <c r="E33" s="189">
        <v>70000</v>
      </c>
      <c r="F33" s="101"/>
      <c r="G33" s="101">
        <f>E33+F33</f>
        <v>70000</v>
      </c>
      <c r="H33" s="160"/>
      <c r="I33" s="142"/>
      <c r="J33" s="142"/>
      <c r="K33" s="142"/>
    </row>
    <row r="34" spans="1:11" ht="15" customHeight="1" thickBot="1">
      <c r="A34" s="164"/>
      <c r="B34" s="165"/>
      <c r="C34" s="158" t="s">
        <v>111</v>
      </c>
      <c r="D34" s="97" t="s">
        <v>112</v>
      </c>
      <c r="E34" s="189">
        <v>120000</v>
      </c>
      <c r="F34" s="101"/>
      <c r="G34" s="101">
        <f>E34+F34</f>
        <v>120000</v>
      </c>
      <c r="H34" s="160"/>
      <c r="I34" s="142"/>
      <c r="J34" s="142"/>
      <c r="K34" s="142"/>
    </row>
    <row r="35" spans="1:11" ht="15.75" customHeight="1" thickBot="1">
      <c r="A35" s="118" t="s">
        <v>133</v>
      </c>
      <c r="B35" s="196"/>
      <c r="C35" s="197"/>
      <c r="D35" s="198" t="s">
        <v>134</v>
      </c>
      <c r="E35" s="184">
        <f aca="true" t="shared" si="0" ref="E35:G36">E36</f>
        <v>90000</v>
      </c>
      <c r="F35" s="184">
        <f t="shared" si="0"/>
        <v>0</v>
      </c>
      <c r="G35" s="184">
        <f t="shared" si="0"/>
        <v>90000</v>
      </c>
      <c r="H35" s="151"/>
      <c r="I35" s="142"/>
      <c r="J35" s="142"/>
      <c r="K35" s="142"/>
    </row>
    <row r="36" spans="1:11" ht="17.25" customHeight="1">
      <c r="A36" s="161"/>
      <c r="B36" s="122" t="s">
        <v>135</v>
      </c>
      <c r="C36" s="121"/>
      <c r="D36" s="109" t="s">
        <v>314</v>
      </c>
      <c r="E36" s="185">
        <f t="shared" si="0"/>
        <v>90000</v>
      </c>
      <c r="F36" s="185">
        <f t="shared" si="0"/>
        <v>0</v>
      </c>
      <c r="G36" s="185">
        <f t="shared" si="0"/>
        <v>90000</v>
      </c>
      <c r="H36" s="155"/>
      <c r="I36" s="142"/>
      <c r="J36" s="142"/>
      <c r="K36" s="142"/>
    </row>
    <row r="37" spans="1:11" ht="15" customHeight="1" thickBot="1">
      <c r="A37" s="175"/>
      <c r="B37" s="186"/>
      <c r="C37" s="190" t="s">
        <v>111</v>
      </c>
      <c r="D37" s="59" t="s">
        <v>112</v>
      </c>
      <c r="E37" s="176">
        <v>90000</v>
      </c>
      <c r="F37" s="199"/>
      <c r="G37" s="177">
        <f>E37+F37</f>
        <v>90000</v>
      </c>
      <c r="H37" s="191"/>
      <c r="I37" s="142"/>
      <c r="J37" s="142"/>
      <c r="K37" s="142"/>
    </row>
    <row r="38" spans="1:11" ht="15.75" customHeight="1" thickBot="1">
      <c r="A38" s="118" t="s">
        <v>136</v>
      </c>
      <c r="B38" s="119"/>
      <c r="C38" s="119"/>
      <c r="D38" s="25" t="s">
        <v>25</v>
      </c>
      <c r="E38" s="184">
        <f>E39+E43+E50+E75</f>
        <v>2296809</v>
      </c>
      <c r="F38" s="184">
        <f>F39+F43+F50+F75</f>
        <v>25910</v>
      </c>
      <c r="G38" s="184">
        <f>G39+G43+G50+G75</f>
        <v>2322719</v>
      </c>
      <c r="H38" s="151"/>
      <c r="I38" s="142"/>
      <c r="J38" s="142"/>
      <c r="K38" s="142"/>
    </row>
    <row r="39" spans="1:11" ht="15" customHeight="1">
      <c r="A39" s="161"/>
      <c r="B39" s="122" t="s">
        <v>137</v>
      </c>
      <c r="C39" s="121"/>
      <c r="D39" s="109" t="s">
        <v>315</v>
      </c>
      <c r="E39" s="185">
        <f>SUM(E40:E42)</f>
        <v>66200</v>
      </c>
      <c r="F39" s="185">
        <f>SUM(F40:F42)</f>
        <v>0</v>
      </c>
      <c r="G39" s="185">
        <f>SUM(G40:G42)</f>
        <v>66200</v>
      </c>
      <c r="H39" s="155"/>
      <c r="I39" s="142"/>
      <c r="J39" s="142"/>
      <c r="K39" s="142"/>
    </row>
    <row r="40" spans="1:11" ht="15" customHeight="1">
      <c r="A40" s="164"/>
      <c r="B40" s="165"/>
      <c r="C40" s="158" t="s">
        <v>138</v>
      </c>
      <c r="D40" s="97" t="s">
        <v>139</v>
      </c>
      <c r="E40" s="200">
        <v>55200</v>
      </c>
      <c r="F40" s="101"/>
      <c r="G40" s="101">
        <f>E40+F40</f>
        <v>55200</v>
      </c>
      <c r="H40" s="160"/>
      <c r="I40" s="142"/>
      <c r="J40" s="142"/>
      <c r="K40" s="142"/>
    </row>
    <row r="41" spans="1:11" ht="15" customHeight="1">
      <c r="A41" s="164"/>
      <c r="B41" s="165"/>
      <c r="C41" s="158" t="s">
        <v>140</v>
      </c>
      <c r="D41" s="97" t="s">
        <v>141</v>
      </c>
      <c r="E41" s="200">
        <v>9600</v>
      </c>
      <c r="F41" s="101"/>
      <c r="G41" s="101">
        <f>E41+F41</f>
        <v>9600</v>
      </c>
      <c r="H41" s="160"/>
      <c r="I41" s="142"/>
      <c r="J41" s="142"/>
      <c r="K41" s="142"/>
    </row>
    <row r="42" spans="1:11" ht="15" customHeight="1">
      <c r="A42" s="164"/>
      <c r="B42" s="165"/>
      <c r="C42" s="158" t="s">
        <v>142</v>
      </c>
      <c r="D42" s="97" t="s">
        <v>143</v>
      </c>
      <c r="E42" s="200">
        <v>1400</v>
      </c>
      <c r="F42" s="101"/>
      <c r="G42" s="101">
        <f>E42+F42</f>
        <v>1400</v>
      </c>
      <c r="H42" s="160"/>
      <c r="I42" s="142"/>
      <c r="J42" s="142"/>
      <c r="K42" s="142"/>
    </row>
    <row r="43" spans="1:11" ht="15" customHeight="1">
      <c r="A43" s="167"/>
      <c r="B43" s="168" t="s">
        <v>144</v>
      </c>
      <c r="C43" s="169"/>
      <c r="D43" s="18" t="s">
        <v>316</v>
      </c>
      <c r="E43" s="174">
        <f>SUM(E44:E49)</f>
        <v>202702</v>
      </c>
      <c r="F43" s="174">
        <f>SUM(F44:F49)</f>
        <v>0</v>
      </c>
      <c r="G43" s="174">
        <f>SUM(G44:G49)</f>
        <v>202702</v>
      </c>
      <c r="H43" s="160"/>
      <c r="I43" s="142"/>
      <c r="J43" s="142"/>
      <c r="K43" s="142"/>
    </row>
    <row r="44" spans="1:11" ht="15" customHeight="1">
      <c r="A44" s="164"/>
      <c r="B44" s="165"/>
      <c r="C44" s="158" t="s">
        <v>131</v>
      </c>
      <c r="D44" s="97" t="s">
        <v>132</v>
      </c>
      <c r="E44" s="171">
        <v>170000</v>
      </c>
      <c r="F44" s="101"/>
      <c r="G44" s="101">
        <f aca="true" t="shared" si="1" ref="G44:G49">E44+F44</f>
        <v>170000</v>
      </c>
      <c r="H44" s="160"/>
      <c r="I44" s="142"/>
      <c r="J44" s="142"/>
      <c r="K44" s="142"/>
    </row>
    <row r="45" spans="1:11" ht="15" customHeight="1">
      <c r="A45" s="164"/>
      <c r="B45" s="165"/>
      <c r="C45" s="158" t="s">
        <v>127</v>
      </c>
      <c r="D45" s="97" t="s">
        <v>128</v>
      </c>
      <c r="E45" s="171">
        <v>12202</v>
      </c>
      <c r="F45" s="101"/>
      <c r="G45" s="101">
        <f t="shared" si="1"/>
        <v>12202</v>
      </c>
      <c r="H45" s="160"/>
      <c r="I45" s="142"/>
      <c r="J45" s="142"/>
      <c r="K45" s="142"/>
    </row>
    <row r="46" spans="1:11" ht="15" customHeight="1">
      <c r="A46" s="164"/>
      <c r="B46" s="165"/>
      <c r="C46" s="158" t="s">
        <v>111</v>
      </c>
      <c r="D46" s="97" t="s">
        <v>112</v>
      </c>
      <c r="E46" s="171">
        <v>10500</v>
      </c>
      <c r="F46" s="101"/>
      <c r="G46" s="101">
        <f t="shared" si="1"/>
        <v>10500</v>
      </c>
      <c r="H46" s="160"/>
      <c r="I46" s="142"/>
      <c r="J46" s="142"/>
      <c r="K46" s="142"/>
    </row>
    <row r="47" spans="1:11" ht="15" customHeight="1">
      <c r="A47" s="164"/>
      <c r="B47" s="165"/>
      <c r="C47" s="158" t="s">
        <v>145</v>
      </c>
      <c r="D47" s="97" t="s">
        <v>146</v>
      </c>
      <c r="E47" s="171">
        <v>1000</v>
      </c>
      <c r="F47" s="101"/>
      <c r="G47" s="101">
        <f t="shared" si="1"/>
        <v>1000</v>
      </c>
      <c r="H47" s="160"/>
      <c r="I47" s="142"/>
      <c r="J47" s="142"/>
      <c r="K47" s="142"/>
    </row>
    <row r="48" spans="1:11" ht="15" customHeight="1">
      <c r="A48" s="164"/>
      <c r="B48" s="165"/>
      <c r="C48" s="201">
        <v>4420</v>
      </c>
      <c r="D48" s="97" t="s">
        <v>147</v>
      </c>
      <c r="E48" s="171">
        <v>4000</v>
      </c>
      <c r="F48" s="101"/>
      <c r="G48" s="101">
        <f t="shared" si="1"/>
        <v>4000</v>
      </c>
      <c r="H48" s="160"/>
      <c r="I48" s="142"/>
      <c r="J48" s="142"/>
      <c r="K48" s="142"/>
    </row>
    <row r="49" spans="1:11" ht="14.25">
      <c r="A49" s="164"/>
      <c r="B49" s="165"/>
      <c r="C49" s="201">
        <v>4700</v>
      </c>
      <c r="D49" s="97" t="s">
        <v>148</v>
      </c>
      <c r="E49" s="171">
        <v>5000</v>
      </c>
      <c r="F49" s="101"/>
      <c r="G49" s="101">
        <f t="shared" si="1"/>
        <v>5000</v>
      </c>
      <c r="H49" s="160"/>
      <c r="I49" s="142"/>
      <c r="J49" s="142"/>
      <c r="K49" s="142"/>
    </row>
    <row r="50" spans="1:11" ht="15" customHeight="1">
      <c r="A50" s="167"/>
      <c r="B50" s="168" t="s">
        <v>149</v>
      </c>
      <c r="C50" s="169"/>
      <c r="D50" s="18" t="s">
        <v>317</v>
      </c>
      <c r="E50" s="174">
        <f>SUM(E51:E74)</f>
        <v>1960267</v>
      </c>
      <c r="F50" s="174">
        <f>SUM(F51:F74)</f>
        <v>8000</v>
      </c>
      <c r="G50" s="174">
        <f>SUM(G51:G74)</f>
        <v>1968267</v>
      </c>
      <c r="H50" s="160"/>
      <c r="I50" s="142"/>
      <c r="J50" s="142"/>
      <c r="K50" s="142"/>
    </row>
    <row r="51" spans="1:11" ht="14.25" customHeight="1">
      <c r="A51" s="164"/>
      <c r="B51" s="165"/>
      <c r="C51" s="165">
        <v>3020</v>
      </c>
      <c r="D51" s="97" t="s">
        <v>150</v>
      </c>
      <c r="E51" s="171">
        <v>56000</v>
      </c>
      <c r="F51" s="101"/>
      <c r="G51" s="101">
        <f aca="true" t="shared" si="2" ref="G51:G74">E51+F51</f>
        <v>56000</v>
      </c>
      <c r="H51" s="202"/>
      <c r="I51" s="142"/>
      <c r="J51" s="142"/>
      <c r="K51" s="142"/>
    </row>
    <row r="52" spans="1:11" ht="14.25" customHeight="1">
      <c r="A52" s="164"/>
      <c r="B52" s="165"/>
      <c r="C52" s="158" t="s">
        <v>138</v>
      </c>
      <c r="D52" s="97" t="s">
        <v>139</v>
      </c>
      <c r="E52" s="171">
        <v>1050000</v>
      </c>
      <c r="F52" s="101"/>
      <c r="G52" s="101">
        <f t="shared" si="2"/>
        <v>1050000</v>
      </c>
      <c r="H52" s="160"/>
      <c r="I52" s="142"/>
      <c r="J52" s="142"/>
      <c r="K52" s="142"/>
    </row>
    <row r="53" spans="1:11" ht="14.25" customHeight="1">
      <c r="A53" s="164"/>
      <c r="B53" s="165"/>
      <c r="C53" s="158" t="s">
        <v>151</v>
      </c>
      <c r="D53" s="97" t="s">
        <v>152</v>
      </c>
      <c r="E53" s="171">
        <v>76000</v>
      </c>
      <c r="F53" s="101"/>
      <c r="G53" s="101">
        <f t="shared" si="2"/>
        <v>76000</v>
      </c>
      <c r="H53" s="202"/>
      <c r="I53" s="142"/>
      <c r="J53" s="142"/>
      <c r="K53" s="142"/>
    </row>
    <row r="54" spans="1:11" ht="14.25" customHeight="1">
      <c r="A54" s="164"/>
      <c r="B54" s="165"/>
      <c r="C54" s="158" t="s">
        <v>140</v>
      </c>
      <c r="D54" s="97" t="s">
        <v>141</v>
      </c>
      <c r="E54" s="171">
        <v>170000</v>
      </c>
      <c r="F54" s="101"/>
      <c r="G54" s="101">
        <f t="shared" si="2"/>
        <v>170000</v>
      </c>
      <c r="H54" s="160"/>
      <c r="I54" s="142"/>
      <c r="J54" s="142"/>
      <c r="K54" s="142"/>
    </row>
    <row r="55" spans="1:11" ht="14.25" customHeight="1">
      <c r="A55" s="164"/>
      <c r="B55" s="165"/>
      <c r="C55" s="158" t="s">
        <v>142</v>
      </c>
      <c r="D55" s="97" t="s">
        <v>143</v>
      </c>
      <c r="E55" s="171">
        <v>28000</v>
      </c>
      <c r="F55" s="101"/>
      <c r="G55" s="101">
        <f t="shared" si="2"/>
        <v>28000</v>
      </c>
      <c r="H55" s="160"/>
      <c r="I55" s="142"/>
      <c r="J55" s="142"/>
      <c r="K55" s="142"/>
    </row>
    <row r="56" spans="1:11" ht="14.25" customHeight="1">
      <c r="A56" s="164"/>
      <c r="B56" s="165"/>
      <c r="C56" s="165">
        <v>4170</v>
      </c>
      <c r="D56" s="97" t="s">
        <v>153</v>
      </c>
      <c r="E56" s="171">
        <v>15000</v>
      </c>
      <c r="F56" s="101"/>
      <c r="G56" s="101">
        <f t="shared" si="2"/>
        <v>15000</v>
      </c>
      <c r="H56" s="202"/>
      <c r="I56" s="142"/>
      <c r="J56" s="142"/>
      <c r="K56" s="142"/>
    </row>
    <row r="57" spans="1:11" ht="14.25" customHeight="1">
      <c r="A57" s="164"/>
      <c r="B57" s="165"/>
      <c r="C57" s="158" t="s">
        <v>127</v>
      </c>
      <c r="D57" s="97" t="s">
        <v>128</v>
      </c>
      <c r="E57" s="171">
        <v>108467</v>
      </c>
      <c r="F57" s="101"/>
      <c r="G57" s="101">
        <f t="shared" si="2"/>
        <v>108467</v>
      </c>
      <c r="H57" s="202"/>
      <c r="I57" s="142"/>
      <c r="J57" s="142"/>
      <c r="K57" s="142"/>
    </row>
    <row r="58" spans="1:11" ht="14.25" customHeight="1">
      <c r="A58" s="164"/>
      <c r="B58" s="165"/>
      <c r="C58" s="158" t="s">
        <v>154</v>
      </c>
      <c r="D58" s="97" t="s">
        <v>155</v>
      </c>
      <c r="E58" s="171">
        <v>33000</v>
      </c>
      <c r="F58" s="101"/>
      <c r="G58" s="101">
        <f t="shared" si="2"/>
        <v>33000</v>
      </c>
      <c r="H58" s="160"/>
      <c r="I58" s="142"/>
      <c r="J58" s="142"/>
      <c r="K58" s="142"/>
    </row>
    <row r="59" spans="1:11" ht="14.25" customHeight="1">
      <c r="A59" s="164"/>
      <c r="B59" s="165"/>
      <c r="C59" s="158" t="s">
        <v>156</v>
      </c>
      <c r="D59" s="97" t="s">
        <v>157</v>
      </c>
      <c r="E59" s="171">
        <v>10000</v>
      </c>
      <c r="F59" s="101"/>
      <c r="G59" s="101">
        <f t="shared" si="2"/>
        <v>10000</v>
      </c>
      <c r="H59" s="160"/>
      <c r="I59" s="142"/>
      <c r="J59" s="142"/>
      <c r="K59" s="142"/>
    </row>
    <row r="60" spans="1:11" ht="14.25" customHeight="1">
      <c r="A60" s="164"/>
      <c r="B60" s="165"/>
      <c r="C60" s="165" t="s">
        <v>210</v>
      </c>
      <c r="D60" s="97" t="s">
        <v>211</v>
      </c>
      <c r="E60" s="171">
        <v>2000</v>
      </c>
      <c r="F60" s="101"/>
      <c r="G60" s="101">
        <f t="shared" si="2"/>
        <v>2000</v>
      </c>
      <c r="H60" s="202"/>
      <c r="I60" s="142"/>
      <c r="J60" s="142"/>
      <c r="K60" s="142"/>
    </row>
    <row r="61" spans="1:11" ht="14.25" customHeight="1">
      <c r="A61" s="164"/>
      <c r="B61" s="165"/>
      <c r="C61" s="158" t="s">
        <v>111</v>
      </c>
      <c r="D61" s="97" t="s">
        <v>112</v>
      </c>
      <c r="E61" s="171">
        <v>176800</v>
      </c>
      <c r="F61" s="172"/>
      <c r="G61" s="172">
        <f t="shared" si="2"/>
        <v>176800</v>
      </c>
      <c r="H61" s="285"/>
      <c r="I61" s="142"/>
      <c r="J61" s="142"/>
      <c r="K61" s="142"/>
    </row>
    <row r="62" spans="1:11" ht="14.25" customHeight="1">
      <c r="A62" s="164"/>
      <c r="B62" s="203"/>
      <c r="C62" s="204">
        <v>4350</v>
      </c>
      <c r="D62" s="205" t="s">
        <v>158</v>
      </c>
      <c r="E62" s="206">
        <v>12000</v>
      </c>
      <c r="F62" s="207"/>
      <c r="G62" s="207">
        <f t="shared" si="2"/>
        <v>12000</v>
      </c>
      <c r="H62" s="155"/>
      <c r="I62" s="142"/>
      <c r="J62" s="142"/>
      <c r="K62" s="142"/>
    </row>
    <row r="63" spans="1:11" ht="14.25" customHeight="1">
      <c r="A63" s="164"/>
      <c r="B63" s="165"/>
      <c r="C63" s="201">
        <v>4360</v>
      </c>
      <c r="D63" s="97" t="s">
        <v>159</v>
      </c>
      <c r="E63" s="171">
        <v>19000</v>
      </c>
      <c r="F63" s="101"/>
      <c r="G63" s="101">
        <f t="shared" si="2"/>
        <v>19000</v>
      </c>
      <c r="H63" s="160"/>
      <c r="I63" s="142"/>
      <c r="J63" s="142"/>
      <c r="K63" s="142"/>
    </row>
    <row r="64" spans="1:11" ht="14.25" customHeight="1">
      <c r="A64" s="164"/>
      <c r="B64" s="165"/>
      <c r="C64" s="201">
        <v>4370</v>
      </c>
      <c r="D64" s="97" t="s">
        <v>160</v>
      </c>
      <c r="E64" s="171">
        <v>10000</v>
      </c>
      <c r="F64" s="101"/>
      <c r="G64" s="101">
        <f t="shared" si="2"/>
        <v>10000</v>
      </c>
      <c r="H64" s="160"/>
      <c r="I64" s="142"/>
      <c r="J64" s="142"/>
      <c r="K64" s="142"/>
    </row>
    <row r="65" spans="1:11" ht="14.25" customHeight="1">
      <c r="A65" s="164"/>
      <c r="B65" s="165"/>
      <c r="C65" s="201">
        <v>4390</v>
      </c>
      <c r="D65" s="97" t="s">
        <v>399</v>
      </c>
      <c r="E65" s="171">
        <v>0</v>
      </c>
      <c r="F65" s="101">
        <v>8000</v>
      </c>
      <c r="G65" s="101">
        <f t="shared" si="2"/>
        <v>8000</v>
      </c>
      <c r="H65" s="202" t="s">
        <v>351</v>
      </c>
      <c r="I65" s="142"/>
      <c r="J65" s="142"/>
      <c r="K65" s="142"/>
    </row>
    <row r="66" spans="1:11" ht="14.25" customHeight="1">
      <c r="A66" s="164"/>
      <c r="B66" s="165"/>
      <c r="C66" s="158" t="s">
        <v>145</v>
      </c>
      <c r="D66" s="97" t="s">
        <v>146</v>
      </c>
      <c r="E66" s="171">
        <v>12000</v>
      </c>
      <c r="F66" s="101"/>
      <c r="G66" s="101">
        <f t="shared" si="2"/>
        <v>12000</v>
      </c>
      <c r="H66" s="202"/>
      <c r="I66" s="142"/>
      <c r="J66" s="142"/>
      <c r="K66" s="142"/>
    </row>
    <row r="67" spans="1:11" ht="14.25" customHeight="1">
      <c r="A67" s="164"/>
      <c r="B67" s="165"/>
      <c r="C67" s="201">
        <v>4420</v>
      </c>
      <c r="D67" s="97" t="s">
        <v>147</v>
      </c>
      <c r="E67" s="171">
        <v>6000</v>
      </c>
      <c r="F67" s="101"/>
      <c r="G67" s="101">
        <f t="shared" si="2"/>
        <v>6000</v>
      </c>
      <c r="H67" s="202"/>
      <c r="I67" s="142"/>
      <c r="J67" s="142"/>
      <c r="K67" s="142"/>
    </row>
    <row r="68" spans="1:11" ht="14.25" customHeight="1">
      <c r="A68" s="164"/>
      <c r="B68" s="165"/>
      <c r="C68" s="158" t="s">
        <v>118</v>
      </c>
      <c r="D68" s="97" t="s">
        <v>119</v>
      </c>
      <c r="E68" s="171">
        <v>34000</v>
      </c>
      <c r="F68" s="101"/>
      <c r="G68" s="101">
        <f t="shared" si="2"/>
        <v>34000</v>
      </c>
      <c r="H68" s="202"/>
      <c r="I68" s="142"/>
      <c r="J68" s="142"/>
      <c r="K68" s="142"/>
    </row>
    <row r="69" spans="1:11" ht="14.25" customHeight="1">
      <c r="A69" s="208"/>
      <c r="B69" s="165"/>
      <c r="C69" s="158" t="s">
        <v>161</v>
      </c>
      <c r="D69" s="97" t="s">
        <v>162</v>
      </c>
      <c r="E69" s="171">
        <v>23000</v>
      </c>
      <c r="F69" s="101"/>
      <c r="G69" s="101">
        <f t="shared" si="2"/>
        <v>23000</v>
      </c>
      <c r="H69" s="160"/>
      <c r="I69" s="142"/>
      <c r="J69" s="142"/>
      <c r="K69" s="142"/>
    </row>
    <row r="70" spans="1:11" ht="14.25" customHeight="1">
      <c r="A70" s="164"/>
      <c r="B70" s="165"/>
      <c r="C70" s="201">
        <v>4610</v>
      </c>
      <c r="D70" s="97" t="s">
        <v>163</v>
      </c>
      <c r="E70" s="171">
        <v>1000</v>
      </c>
      <c r="F70" s="101"/>
      <c r="G70" s="101">
        <f t="shared" si="2"/>
        <v>1000</v>
      </c>
      <c r="H70" s="160"/>
      <c r="I70" s="142"/>
      <c r="J70" s="142"/>
      <c r="K70" s="142"/>
    </row>
    <row r="71" spans="1:11" ht="14.25" customHeight="1">
      <c r="A71" s="164"/>
      <c r="B71" s="165"/>
      <c r="C71" s="201">
        <v>4700</v>
      </c>
      <c r="D71" s="97" t="s">
        <v>164</v>
      </c>
      <c r="E71" s="171">
        <v>13000</v>
      </c>
      <c r="F71" s="101"/>
      <c r="G71" s="101">
        <f t="shared" si="2"/>
        <v>13000</v>
      </c>
      <c r="H71" s="160"/>
      <c r="I71" s="142"/>
      <c r="J71" s="142"/>
      <c r="K71" s="142"/>
    </row>
    <row r="72" spans="1:11" ht="14.25" customHeight="1">
      <c r="A72" s="164"/>
      <c r="B72" s="165"/>
      <c r="C72" s="165" t="s">
        <v>165</v>
      </c>
      <c r="D72" s="97" t="s">
        <v>166</v>
      </c>
      <c r="E72" s="171">
        <v>5000</v>
      </c>
      <c r="F72" s="101"/>
      <c r="G72" s="101">
        <f t="shared" si="2"/>
        <v>5000</v>
      </c>
      <c r="H72" s="160"/>
      <c r="I72" s="142"/>
      <c r="J72" s="142"/>
      <c r="K72" s="142"/>
    </row>
    <row r="73" spans="1:11" ht="14.25" customHeight="1">
      <c r="A73" s="164"/>
      <c r="B73" s="165"/>
      <c r="C73" s="201">
        <v>4750</v>
      </c>
      <c r="D73" s="97" t="s">
        <v>167</v>
      </c>
      <c r="E73" s="171">
        <v>45000</v>
      </c>
      <c r="F73" s="101"/>
      <c r="G73" s="101">
        <f t="shared" si="2"/>
        <v>45000</v>
      </c>
      <c r="H73" s="160"/>
      <c r="I73" s="142"/>
      <c r="J73" s="142"/>
      <c r="K73" s="142"/>
    </row>
    <row r="74" spans="1:11" ht="14.25" customHeight="1">
      <c r="A74" s="164"/>
      <c r="B74" s="165"/>
      <c r="C74" s="201">
        <v>6060</v>
      </c>
      <c r="D74" s="97" t="s">
        <v>168</v>
      </c>
      <c r="E74" s="171">
        <v>55000</v>
      </c>
      <c r="F74" s="101"/>
      <c r="G74" s="101">
        <f t="shared" si="2"/>
        <v>55000</v>
      </c>
      <c r="H74" s="160"/>
      <c r="I74" s="142"/>
      <c r="J74" s="142"/>
      <c r="K74" s="142"/>
    </row>
    <row r="75" spans="1:11" ht="15" customHeight="1">
      <c r="A75" s="164"/>
      <c r="B75" s="169" t="s">
        <v>169</v>
      </c>
      <c r="C75" s="168"/>
      <c r="D75" s="18" t="s">
        <v>318</v>
      </c>
      <c r="E75" s="174">
        <f>E76+E77+E78</f>
        <v>67640</v>
      </c>
      <c r="F75" s="174">
        <f>F76+F77+F78</f>
        <v>17910</v>
      </c>
      <c r="G75" s="174">
        <f>G76+G77+G78</f>
        <v>85550</v>
      </c>
      <c r="H75" s="160"/>
      <c r="I75" s="142"/>
      <c r="J75" s="142"/>
      <c r="K75" s="142"/>
    </row>
    <row r="76" spans="1:11" ht="15" customHeight="1">
      <c r="A76" s="164"/>
      <c r="B76" s="169"/>
      <c r="C76" s="165">
        <v>4170</v>
      </c>
      <c r="D76" s="97" t="s">
        <v>153</v>
      </c>
      <c r="E76" s="189">
        <v>2640</v>
      </c>
      <c r="F76" s="101"/>
      <c r="G76" s="101">
        <f>E76+F76</f>
        <v>2640</v>
      </c>
      <c r="H76" s="160"/>
      <c r="I76" s="142"/>
      <c r="J76" s="142"/>
      <c r="K76" s="142"/>
    </row>
    <row r="77" spans="1:11" ht="15" customHeight="1">
      <c r="A77" s="164"/>
      <c r="B77" s="165"/>
      <c r="C77" s="201">
        <v>4210</v>
      </c>
      <c r="D77" s="97" t="s">
        <v>128</v>
      </c>
      <c r="E77" s="171">
        <v>20000</v>
      </c>
      <c r="F77" s="172"/>
      <c r="G77" s="101">
        <f>E77+F77</f>
        <v>20000</v>
      </c>
      <c r="H77" s="202"/>
      <c r="I77" s="142"/>
      <c r="J77" s="142"/>
      <c r="K77" s="142"/>
    </row>
    <row r="78" spans="1:11" ht="15" customHeight="1" thickBot="1">
      <c r="A78" s="175"/>
      <c r="B78" s="186"/>
      <c r="C78" s="209">
        <v>4300</v>
      </c>
      <c r="D78" s="59" t="s">
        <v>112</v>
      </c>
      <c r="E78" s="176">
        <v>45000</v>
      </c>
      <c r="F78" s="199">
        <v>17910</v>
      </c>
      <c r="G78" s="177">
        <f>E78+F78</f>
        <v>62910</v>
      </c>
      <c r="H78" s="202" t="s">
        <v>430</v>
      </c>
      <c r="I78" s="142"/>
      <c r="J78" s="142"/>
      <c r="K78" s="142"/>
    </row>
    <row r="79" spans="1:11" ht="29.25" customHeight="1" thickBot="1">
      <c r="A79" s="118" t="s">
        <v>170</v>
      </c>
      <c r="B79" s="119"/>
      <c r="C79" s="119"/>
      <c r="D79" s="56" t="s">
        <v>35</v>
      </c>
      <c r="E79" s="184">
        <f>E80</f>
        <v>1248</v>
      </c>
      <c r="F79" s="184">
        <f>F80</f>
        <v>0</v>
      </c>
      <c r="G79" s="184">
        <f>G80</f>
        <v>1248</v>
      </c>
      <c r="H79" s="151"/>
      <c r="I79" s="142"/>
      <c r="J79" s="142"/>
      <c r="K79" s="142"/>
    </row>
    <row r="80" spans="1:11" ht="26.25" customHeight="1">
      <c r="A80" s="161"/>
      <c r="B80" s="122" t="s">
        <v>171</v>
      </c>
      <c r="C80" s="121"/>
      <c r="D80" s="109" t="s">
        <v>319</v>
      </c>
      <c r="E80" s="185">
        <f>SUM(E81:E81)</f>
        <v>1248</v>
      </c>
      <c r="F80" s="185">
        <f>SUM(F81:F81)</f>
        <v>0</v>
      </c>
      <c r="G80" s="185">
        <f>SUM(G81:G81)</f>
        <v>1248</v>
      </c>
      <c r="H80" s="155"/>
      <c r="I80" s="142"/>
      <c r="J80" s="142"/>
      <c r="K80" s="142"/>
    </row>
    <row r="81" spans="1:11" ht="15" customHeight="1" thickBot="1">
      <c r="A81" s="175"/>
      <c r="B81" s="186"/>
      <c r="C81" s="210" t="s">
        <v>111</v>
      </c>
      <c r="D81" s="211" t="s">
        <v>172</v>
      </c>
      <c r="E81" s="212">
        <v>1248</v>
      </c>
      <c r="F81" s="177"/>
      <c r="G81" s="177">
        <f>E81+F81</f>
        <v>1248</v>
      </c>
      <c r="H81" s="178"/>
      <c r="I81" s="142"/>
      <c r="J81" s="142"/>
      <c r="K81" s="142"/>
    </row>
    <row r="82" spans="1:11" ht="27.75" customHeight="1" thickBot="1">
      <c r="A82" s="276" t="s">
        <v>173</v>
      </c>
      <c r="B82" s="214"/>
      <c r="C82" s="277"/>
      <c r="D82" s="278" t="s">
        <v>174</v>
      </c>
      <c r="E82" s="279">
        <f>E83</f>
        <v>120000</v>
      </c>
      <c r="F82" s="300">
        <f>F83</f>
        <v>53287</v>
      </c>
      <c r="G82" s="279">
        <f>G83</f>
        <v>173287</v>
      </c>
      <c r="H82" s="151"/>
      <c r="I82" s="142"/>
      <c r="J82" s="142"/>
      <c r="K82" s="142"/>
    </row>
    <row r="83" spans="1:11" ht="15" customHeight="1">
      <c r="A83" s="161"/>
      <c r="B83" s="122" t="s">
        <v>175</v>
      </c>
      <c r="C83" s="121"/>
      <c r="D83" s="272" t="s">
        <v>320</v>
      </c>
      <c r="E83" s="185">
        <f>SUM(E84:E91)</f>
        <v>120000</v>
      </c>
      <c r="F83" s="185">
        <f>SUM(F84:F91)</f>
        <v>53287</v>
      </c>
      <c r="G83" s="185">
        <f>SUM(G84:G91)</f>
        <v>173287</v>
      </c>
      <c r="H83" s="155"/>
      <c r="I83" s="142"/>
      <c r="J83" s="142"/>
      <c r="K83" s="142"/>
    </row>
    <row r="84" spans="1:11" ht="36">
      <c r="A84" s="161"/>
      <c r="B84" s="122"/>
      <c r="C84" s="165" t="s">
        <v>176</v>
      </c>
      <c r="D84" s="97" t="s">
        <v>177</v>
      </c>
      <c r="E84" s="206">
        <v>3000</v>
      </c>
      <c r="F84" s="206">
        <v>37000</v>
      </c>
      <c r="G84" s="101">
        <f aca="true" t="shared" si="3" ref="G84:G91">E84+F84</f>
        <v>40000</v>
      </c>
      <c r="H84" s="173" t="s">
        <v>432</v>
      </c>
      <c r="I84" s="142"/>
      <c r="J84" s="142"/>
      <c r="K84" s="142"/>
    </row>
    <row r="85" spans="1:11" ht="14.25">
      <c r="A85" s="161"/>
      <c r="B85" s="122"/>
      <c r="C85" s="215" t="s">
        <v>178</v>
      </c>
      <c r="D85" s="216" t="s">
        <v>150</v>
      </c>
      <c r="E85" s="206">
        <v>18000</v>
      </c>
      <c r="F85" s="172"/>
      <c r="G85" s="101">
        <f t="shared" si="3"/>
        <v>18000</v>
      </c>
      <c r="H85" s="173"/>
      <c r="I85" s="142"/>
      <c r="J85" s="142"/>
      <c r="K85" s="142"/>
    </row>
    <row r="86" spans="1:11" ht="15.75" customHeight="1">
      <c r="A86" s="164"/>
      <c r="B86" s="165"/>
      <c r="C86" s="158" t="s">
        <v>127</v>
      </c>
      <c r="D86" s="97" t="s">
        <v>128</v>
      </c>
      <c r="E86" s="171">
        <v>28000</v>
      </c>
      <c r="F86" s="172">
        <v>7869</v>
      </c>
      <c r="G86" s="101">
        <f t="shared" si="3"/>
        <v>35869</v>
      </c>
      <c r="H86" s="202" t="s">
        <v>431</v>
      </c>
      <c r="I86" s="142"/>
      <c r="J86" s="142"/>
      <c r="K86" s="142"/>
    </row>
    <row r="87" spans="1:11" ht="15.75" customHeight="1">
      <c r="A87" s="164"/>
      <c r="B87" s="165"/>
      <c r="C87" s="158" t="s">
        <v>154</v>
      </c>
      <c r="D87" s="97" t="s">
        <v>155</v>
      </c>
      <c r="E87" s="171">
        <v>23000</v>
      </c>
      <c r="F87" s="172"/>
      <c r="G87" s="101">
        <f t="shared" si="3"/>
        <v>23000</v>
      </c>
      <c r="H87" s="202"/>
      <c r="I87" s="142"/>
      <c r="J87" s="142"/>
      <c r="K87" s="142"/>
    </row>
    <row r="88" spans="1:11" ht="15.75" customHeight="1">
      <c r="A88" s="164"/>
      <c r="B88" s="165"/>
      <c r="C88" s="158" t="s">
        <v>156</v>
      </c>
      <c r="D88" s="97" t="s">
        <v>157</v>
      </c>
      <c r="E88" s="171">
        <v>20000</v>
      </c>
      <c r="F88" s="172"/>
      <c r="G88" s="101">
        <f t="shared" si="3"/>
        <v>20000</v>
      </c>
      <c r="H88" s="202"/>
      <c r="I88" s="142"/>
      <c r="J88" s="142"/>
      <c r="K88" s="142"/>
    </row>
    <row r="89" spans="1:11" ht="15.75" customHeight="1">
      <c r="A89" s="164"/>
      <c r="B89" s="165"/>
      <c r="C89" s="158" t="s">
        <v>111</v>
      </c>
      <c r="D89" s="97" t="s">
        <v>112</v>
      </c>
      <c r="E89" s="171">
        <v>5000</v>
      </c>
      <c r="F89" s="172">
        <v>8418</v>
      </c>
      <c r="G89" s="101">
        <f t="shared" si="3"/>
        <v>13418</v>
      </c>
      <c r="H89" s="202" t="s">
        <v>431</v>
      </c>
      <c r="I89" s="142"/>
      <c r="J89" s="142"/>
      <c r="K89" s="142"/>
    </row>
    <row r="90" spans="1:11" ht="15.75" customHeight="1">
      <c r="A90" s="164"/>
      <c r="B90" s="165"/>
      <c r="C90" s="158" t="s">
        <v>118</v>
      </c>
      <c r="D90" s="97" t="s">
        <v>119</v>
      </c>
      <c r="E90" s="171">
        <v>13000</v>
      </c>
      <c r="F90" s="172"/>
      <c r="G90" s="101">
        <f t="shared" si="3"/>
        <v>13000</v>
      </c>
      <c r="H90" s="202"/>
      <c r="I90" s="142"/>
      <c r="J90" s="142"/>
      <c r="K90" s="142"/>
    </row>
    <row r="91" spans="1:11" ht="15.75" customHeight="1" thickBot="1">
      <c r="A91" s="180"/>
      <c r="B91" s="181"/>
      <c r="C91" s="190" t="s">
        <v>114</v>
      </c>
      <c r="D91" s="59" t="s">
        <v>115</v>
      </c>
      <c r="E91" s="182">
        <v>10000</v>
      </c>
      <c r="F91" s="217"/>
      <c r="G91" s="183">
        <f t="shared" si="3"/>
        <v>10000</v>
      </c>
      <c r="H91" s="173"/>
      <c r="I91" s="142"/>
      <c r="J91" s="142"/>
      <c r="K91" s="142"/>
    </row>
    <row r="92" spans="1:11" ht="16.5" customHeight="1" thickBot="1">
      <c r="A92" s="118" t="s">
        <v>179</v>
      </c>
      <c r="B92" s="119"/>
      <c r="C92" s="119"/>
      <c r="D92" s="120" t="s">
        <v>180</v>
      </c>
      <c r="E92" s="184">
        <f aca="true" t="shared" si="4" ref="E92:G93">E93</f>
        <v>120000</v>
      </c>
      <c r="F92" s="184">
        <f t="shared" si="4"/>
        <v>0</v>
      </c>
      <c r="G92" s="184">
        <f t="shared" si="4"/>
        <v>120000</v>
      </c>
      <c r="H92" s="151"/>
      <c r="I92" s="142"/>
      <c r="J92" s="142"/>
      <c r="K92" s="142"/>
    </row>
    <row r="93" spans="1:11" ht="27.75" customHeight="1">
      <c r="A93" s="161"/>
      <c r="B93" s="122" t="s">
        <v>181</v>
      </c>
      <c r="C93" s="121"/>
      <c r="D93" s="109" t="s">
        <v>321</v>
      </c>
      <c r="E93" s="185">
        <f t="shared" si="4"/>
        <v>120000</v>
      </c>
      <c r="F93" s="185">
        <f t="shared" si="4"/>
        <v>0</v>
      </c>
      <c r="G93" s="185">
        <f t="shared" si="4"/>
        <v>120000</v>
      </c>
      <c r="H93" s="155"/>
      <c r="I93" s="142"/>
      <c r="J93" s="142"/>
      <c r="K93" s="142"/>
    </row>
    <row r="94" spans="1:11" ht="24" customHeight="1">
      <c r="A94" s="164"/>
      <c r="B94" s="165"/>
      <c r="C94" s="165">
        <v>8070</v>
      </c>
      <c r="D94" s="97" t="s">
        <v>182</v>
      </c>
      <c r="E94" s="171">
        <v>120000</v>
      </c>
      <c r="F94" s="101"/>
      <c r="G94" s="101">
        <f>E94+F94</f>
        <v>120000</v>
      </c>
      <c r="H94" s="202"/>
      <c r="I94" s="142"/>
      <c r="J94" s="142"/>
      <c r="K94" s="142"/>
    </row>
    <row r="95" spans="1:11" ht="1.5" customHeight="1" thickBot="1">
      <c r="A95" s="180"/>
      <c r="B95" s="181"/>
      <c r="C95" s="181"/>
      <c r="D95" s="218"/>
      <c r="E95" s="182"/>
      <c r="F95" s="177"/>
      <c r="G95" s="177"/>
      <c r="H95" s="178"/>
      <c r="I95" s="142"/>
      <c r="J95" s="142"/>
      <c r="K95" s="142"/>
    </row>
    <row r="96" spans="1:11" ht="15.75" customHeight="1" thickBot="1">
      <c r="A96" s="118" t="s">
        <v>183</v>
      </c>
      <c r="B96" s="119"/>
      <c r="C96" s="119"/>
      <c r="D96" s="25" t="s">
        <v>73</v>
      </c>
      <c r="E96" s="184">
        <f>E97+E99</f>
        <v>382299</v>
      </c>
      <c r="F96" s="184">
        <f>F97+F99</f>
        <v>0</v>
      </c>
      <c r="G96" s="184">
        <f>G97+G99</f>
        <v>382299</v>
      </c>
      <c r="H96" s="151"/>
      <c r="I96" s="142"/>
      <c r="J96" s="142"/>
      <c r="K96" s="142"/>
    </row>
    <row r="97" spans="1:11" ht="15.75" customHeight="1">
      <c r="A97" s="301"/>
      <c r="B97" s="21">
        <v>75801</v>
      </c>
      <c r="C97" s="29"/>
      <c r="D97" s="30" t="s">
        <v>74</v>
      </c>
      <c r="E97" s="305">
        <f>E98</f>
        <v>310299</v>
      </c>
      <c r="F97" s="305">
        <f>F98</f>
        <v>0</v>
      </c>
      <c r="G97" s="305">
        <f>G98</f>
        <v>310299</v>
      </c>
      <c r="H97" s="229"/>
      <c r="I97" s="142"/>
      <c r="J97" s="142"/>
      <c r="K97" s="142"/>
    </row>
    <row r="98" spans="1:11" ht="24">
      <c r="A98" s="280"/>
      <c r="B98" s="275"/>
      <c r="C98" s="302" t="s">
        <v>290</v>
      </c>
      <c r="D98" s="306" t="s">
        <v>291</v>
      </c>
      <c r="E98" s="303">
        <v>310299</v>
      </c>
      <c r="F98" s="303"/>
      <c r="G98" s="101">
        <f>E98+F98</f>
        <v>310299</v>
      </c>
      <c r="H98" s="202"/>
      <c r="I98" s="142"/>
      <c r="J98" s="142"/>
      <c r="K98" s="142"/>
    </row>
    <row r="99" spans="1:11" ht="17.25" customHeight="1">
      <c r="A99" s="161"/>
      <c r="B99" s="122" t="s">
        <v>184</v>
      </c>
      <c r="C99" s="121"/>
      <c r="D99" s="109" t="s">
        <v>322</v>
      </c>
      <c r="E99" s="304">
        <f>E100</f>
        <v>72000</v>
      </c>
      <c r="F99" s="304">
        <f>F100</f>
        <v>0</v>
      </c>
      <c r="G99" s="304">
        <f>G100</f>
        <v>72000</v>
      </c>
      <c r="H99" s="155"/>
      <c r="I99" s="142"/>
      <c r="J99" s="142"/>
      <c r="K99" s="142"/>
    </row>
    <row r="100" spans="1:11" ht="15" thickBot="1">
      <c r="A100" s="175"/>
      <c r="B100" s="186"/>
      <c r="C100" s="190" t="s">
        <v>185</v>
      </c>
      <c r="D100" s="59" t="s">
        <v>186</v>
      </c>
      <c r="E100" s="176">
        <v>72000</v>
      </c>
      <c r="F100" s="177"/>
      <c r="G100" s="101">
        <f>E100+F100</f>
        <v>72000</v>
      </c>
      <c r="H100" s="178"/>
      <c r="I100" s="142"/>
      <c r="J100" s="142"/>
      <c r="K100" s="142"/>
    </row>
    <row r="101" spans="1:11" ht="15.75" customHeight="1" thickBot="1">
      <c r="A101" s="118" t="s">
        <v>187</v>
      </c>
      <c r="B101" s="119"/>
      <c r="C101" s="214"/>
      <c r="D101" s="25" t="s">
        <v>78</v>
      </c>
      <c r="E101" s="184">
        <f>E102+E125+E141+E162+E185+E199+E217+E219</f>
        <v>8280118.85</v>
      </c>
      <c r="F101" s="184">
        <f>F102+F125+F141+F162+F185+F199+F217+F219</f>
        <v>0</v>
      </c>
      <c r="G101" s="184">
        <f>G102+G125+G141+G162+G185+G199+G217+G219</f>
        <v>8280118.85</v>
      </c>
      <c r="H101" s="151"/>
      <c r="I101" s="142"/>
      <c r="J101" s="142"/>
      <c r="K101" s="142"/>
    </row>
    <row r="102" spans="1:11" ht="16.5" customHeight="1">
      <c r="A102" s="161"/>
      <c r="B102" s="121" t="s">
        <v>188</v>
      </c>
      <c r="C102" s="219"/>
      <c r="D102" s="109" t="s">
        <v>79</v>
      </c>
      <c r="E102" s="185">
        <f>SUM(E103:E124)</f>
        <v>4071700</v>
      </c>
      <c r="F102" s="185">
        <f>SUM(F103:F124)</f>
        <v>0</v>
      </c>
      <c r="G102" s="185">
        <f>SUM(G103:G124)</f>
        <v>4071700</v>
      </c>
      <c r="H102" s="155"/>
      <c r="I102" s="142"/>
      <c r="J102" s="142"/>
      <c r="K102" s="142"/>
    </row>
    <row r="103" spans="1:11" ht="14.25" customHeight="1">
      <c r="A103" s="164"/>
      <c r="B103" s="165"/>
      <c r="C103" s="158" t="s">
        <v>178</v>
      </c>
      <c r="D103" s="97" t="s">
        <v>150</v>
      </c>
      <c r="E103" s="171">
        <v>157700</v>
      </c>
      <c r="F103" s="101"/>
      <c r="G103" s="101">
        <f aca="true" t="shared" si="5" ref="G103:G124">E103+F103</f>
        <v>157700</v>
      </c>
      <c r="H103" s="202"/>
      <c r="I103" s="142"/>
      <c r="J103" s="142"/>
      <c r="K103" s="142"/>
    </row>
    <row r="104" spans="1:11" ht="14.25" customHeight="1">
      <c r="A104" s="164"/>
      <c r="B104" s="165"/>
      <c r="C104" s="158" t="s">
        <v>138</v>
      </c>
      <c r="D104" s="97" t="s">
        <v>139</v>
      </c>
      <c r="E104" s="171">
        <v>2079500</v>
      </c>
      <c r="F104" s="172"/>
      <c r="G104" s="101">
        <f t="shared" si="5"/>
        <v>2079500</v>
      </c>
      <c r="H104" s="202"/>
      <c r="I104" s="142"/>
      <c r="J104" s="142"/>
      <c r="K104" s="142"/>
    </row>
    <row r="105" spans="1:11" ht="14.25" customHeight="1">
      <c r="A105" s="164"/>
      <c r="B105" s="165"/>
      <c r="C105" s="158" t="s">
        <v>151</v>
      </c>
      <c r="D105" s="97" t="s">
        <v>152</v>
      </c>
      <c r="E105" s="171">
        <v>166200</v>
      </c>
      <c r="F105" s="101"/>
      <c r="G105" s="101">
        <f t="shared" si="5"/>
        <v>166200</v>
      </c>
      <c r="H105" s="202"/>
      <c r="I105" s="142"/>
      <c r="J105" s="142"/>
      <c r="K105" s="142"/>
    </row>
    <row r="106" spans="1:11" ht="14.25" customHeight="1">
      <c r="A106" s="164"/>
      <c r="B106" s="165"/>
      <c r="C106" s="158" t="s">
        <v>140</v>
      </c>
      <c r="D106" s="97" t="s">
        <v>141</v>
      </c>
      <c r="E106" s="171">
        <v>362600</v>
      </c>
      <c r="F106" s="101"/>
      <c r="G106" s="101">
        <f t="shared" si="5"/>
        <v>362600</v>
      </c>
      <c r="H106" s="202"/>
      <c r="I106" s="142"/>
      <c r="J106" s="142"/>
      <c r="K106" s="142"/>
    </row>
    <row r="107" spans="1:11" ht="14.25" customHeight="1">
      <c r="A107" s="164"/>
      <c r="B107" s="165"/>
      <c r="C107" s="158" t="s">
        <v>142</v>
      </c>
      <c r="D107" s="97" t="s">
        <v>143</v>
      </c>
      <c r="E107" s="171">
        <v>58000</v>
      </c>
      <c r="F107" s="101"/>
      <c r="G107" s="101">
        <f t="shared" si="5"/>
        <v>58000</v>
      </c>
      <c r="H107" s="202"/>
      <c r="I107" s="142"/>
      <c r="J107" s="142"/>
      <c r="K107" s="142"/>
    </row>
    <row r="108" spans="1:11" ht="14.25" customHeight="1">
      <c r="A108" s="164"/>
      <c r="B108" s="165"/>
      <c r="C108" s="165">
        <v>4170</v>
      </c>
      <c r="D108" s="97" t="s">
        <v>153</v>
      </c>
      <c r="E108" s="171">
        <v>19000</v>
      </c>
      <c r="F108" s="101"/>
      <c r="G108" s="101">
        <f t="shared" si="5"/>
        <v>19000</v>
      </c>
      <c r="H108" s="202"/>
      <c r="I108" s="142"/>
      <c r="J108" s="142"/>
      <c r="K108" s="142"/>
    </row>
    <row r="109" spans="1:11" ht="14.25" customHeight="1">
      <c r="A109" s="164"/>
      <c r="B109" s="165"/>
      <c r="C109" s="158" t="s">
        <v>127</v>
      </c>
      <c r="D109" s="97" t="s">
        <v>128</v>
      </c>
      <c r="E109" s="171">
        <v>69900</v>
      </c>
      <c r="F109" s="101"/>
      <c r="G109" s="101">
        <f t="shared" si="5"/>
        <v>69900</v>
      </c>
      <c r="H109" s="202"/>
      <c r="I109" s="142"/>
      <c r="J109" s="142"/>
      <c r="K109" s="142"/>
    </row>
    <row r="110" spans="1:11" ht="14.25" customHeight="1">
      <c r="A110" s="164"/>
      <c r="B110" s="165"/>
      <c r="C110" s="158" t="s">
        <v>189</v>
      </c>
      <c r="D110" s="97" t="s">
        <v>190</v>
      </c>
      <c r="E110" s="171">
        <v>9000</v>
      </c>
      <c r="F110" s="101"/>
      <c r="G110" s="101">
        <f t="shared" si="5"/>
        <v>9000</v>
      </c>
      <c r="H110" s="202"/>
      <c r="I110" s="142"/>
      <c r="J110" s="142"/>
      <c r="K110" s="142"/>
    </row>
    <row r="111" spans="1:11" ht="14.25" customHeight="1">
      <c r="A111" s="164"/>
      <c r="B111" s="165"/>
      <c r="C111" s="158" t="s">
        <v>154</v>
      </c>
      <c r="D111" s="97" t="s">
        <v>155</v>
      </c>
      <c r="E111" s="171">
        <v>129300</v>
      </c>
      <c r="F111" s="101"/>
      <c r="G111" s="101">
        <f t="shared" si="5"/>
        <v>129300</v>
      </c>
      <c r="H111" s="202"/>
      <c r="I111" s="142"/>
      <c r="J111" s="142"/>
      <c r="K111" s="142"/>
    </row>
    <row r="112" spans="1:11" ht="14.25" customHeight="1">
      <c r="A112" s="164"/>
      <c r="B112" s="165"/>
      <c r="C112" s="158" t="s">
        <v>156</v>
      </c>
      <c r="D112" s="97" t="s">
        <v>157</v>
      </c>
      <c r="E112" s="171">
        <v>55000</v>
      </c>
      <c r="F112" s="101"/>
      <c r="G112" s="101">
        <f t="shared" si="5"/>
        <v>55000</v>
      </c>
      <c r="H112" s="202"/>
      <c r="I112" s="142"/>
      <c r="J112" s="142"/>
      <c r="K112" s="142"/>
    </row>
    <row r="113" spans="1:11" ht="14.25" customHeight="1">
      <c r="A113" s="164"/>
      <c r="B113" s="165"/>
      <c r="C113" s="165" t="s">
        <v>210</v>
      </c>
      <c r="D113" s="97" t="s">
        <v>211</v>
      </c>
      <c r="E113" s="171">
        <v>2800</v>
      </c>
      <c r="F113" s="101"/>
      <c r="G113" s="101">
        <f t="shared" si="5"/>
        <v>2800</v>
      </c>
      <c r="H113" s="202"/>
      <c r="I113" s="142"/>
      <c r="J113" s="142"/>
      <c r="K113" s="142"/>
    </row>
    <row r="114" spans="1:11" ht="14.25" customHeight="1">
      <c r="A114" s="164"/>
      <c r="B114" s="165"/>
      <c r="C114" s="158" t="s">
        <v>111</v>
      </c>
      <c r="D114" s="97" t="s">
        <v>112</v>
      </c>
      <c r="E114" s="171">
        <v>27300</v>
      </c>
      <c r="F114" s="101"/>
      <c r="G114" s="101">
        <f t="shared" si="5"/>
        <v>27300</v>
      </c>
      <c r="H114" s="202"/>
      <c r="I114" s="142"/>
      <c r="J114" s="142"/>
      <c r="K114" s="142"/>
    </row>
    <row r="115" spans="1:11" ht="14.25" customHeight="1">
      <c r="A115" s="164"/>
      <c r="B115" s="165"/>
      <c r="C115" s="201">
        <v>4350</v>
      </c>
      <c r="D115" s="97" t="s">
        <v>158</v>
      </c>
      <c r="E115" s="171">
        <v>900</v>
      </c>
      <c r="F115" s="101"/>
      <c r="G115" s="101">
        <f t="shared" si="5"/>
        <v>900</v>
      </c>
      <c r="H115" s="202"/>
      <c r="I115" s="142"/>
      <c r="J115" s="142"/>
      <c r="K115" s="142"/>
    </row>
    <row r="116" spans="1:11" ht="14.25" customHeight="1">
      <c r="A116" s="164"/>
      <c r="B116" s="165"/>
      <c r="C116" s="201">
        <v>4360</v>
      </c>
      <c r="D116" s="97" t="s">
        <v>159</v>
      </c>
      <c r="E116" s="171">
        <v>4200</v>
      </c>
      <c r="F116" s="101"/>
      <c r="G116" s="101">
        <f t="shared" si="5"/>
        <v>4200</v>
      </c>
      <c r="H116" s="160"/>
      <c r="I116" s="142"/>
      <c r="J116" s="142"/>
      <c r="K116" s="142"/>
    </row>
    <row r="117" spans="1:11" ht="14.25" customHeight="1">
      <c r="A117" s="164"/>
      <c r="B117" s="165"/>
      <c r="C117" s="201">
        <v>4370</v>
      </c>
      <c r="D117" s="97" t="s">
        <v>160</v>
      </c>
      <c r="E117" s="171">
        <v>5300</v>
      </c>
      <c r="F117" s="101"/>
      <c r="G117" s="101">
        <f t="shared" si="5"/>
        <v>5300</v>
      </c>
      <c r="H117" s="202"/>
      <c r="I117" s="142"/>
      <c r="J117" s="142"/>
      <c r="K117" s="142"/>
    </row>
    <row r="118" spans="1:11" ht="14.25" customHeight="1">
      <c r="A118" s="164"/>
      <c r="B118" s="165"/>
      <c r="C118" s="158" t="s">
        <v>145</v>
      </c>
      <c r="D118" s="97" t="s">
        <v>146</v>
      </c>
      <c r="E118" s="171">
        <v>3000</v>
      </c>
      <c r="F118" s="101"/>
      <c r="G118" s="101">
        <f t="shared" si="5"/>
        <v>3000</v>
      </c>
      <c r="H118" s="202"/>
      <c r="I118" s="142"/>
      <c r="J118" s="142"/>
      <c r="K118" s="142"/>
    </row>
    <row r="119" spans="1:11" ht="14.25" customHeight="1">
      <c r="A119" s="164"/>
      <c r="B119" s="165"/>
      <c r="C119" s="158" t="s">
        <v>118</v>
      </c>
      <c r="D119" s="97" t="s">
        <v>119</v>
      </c>
      <c r="E119" s="171">
        <v>5900</v>
      </c>
      <c r="F119" s="101"/>
      <c r="G119" s="101">
        <f t="shared" si="5"/>
        <v>5900</v>
      </c>
      <c r="H119" s="202"/>
      <c r="I119" s="142"/>
      <c r="J119" s="142"/>
      <c r="K119" s="142"/>
    </row>
    <row r="120" spans="1:11" ht="14.25" customHeight="1">
      <c r="A120" s="164"/>
      <c r="B120" s="165"/>
      <c r="C120" s="158" t="s">
        <v>161</v>
      </c>
      <c r="D120" s="97" t="s">
        <v>162</v>
      </c>
      <c r="E120" s="171">
        <v>135600</v>
      </c>
      <c r="F120" s="101"/>
      <c r="G120" s="101">
        <f t="shared" si="5"/>
        <v>135600</v>
      </c>
      <c r="H120" s="202"/>
      <c r="I120" s="142"/>
      <c r="J120" s="142"/>
      <c r="K120" s="142"/>
    </row>
    <row r="121" spans="1:11" ht="14.25" customHeight="1">
      <c r="A121" s="164"/>
      <c r="B121" s="165"/>
      <c r="C121" s="165" t="s">
        <v>165</v>
      </c>
      <c r="D121" s="97" t="s">
        <v>166</v>
      </c>
      <c r="E121" s="171">
        <v>3500</v>
      </c>
      <c r="F121" s="101"/>
      <c r="G121" s="101">
        <f t="shared" si="5"/>
        <v>3500</v>
      </c>
      <c r="H121" s="160"/>
      <c r="I121" s="142"/>
      <c r="J121" s="142"/>
      <c r="K121" s="142"/>
    </row>
    <row r="122" spans="1:11" ht="14.25" customHeight="1">
      <c r="A122" s="164"/>
      <c r="B122" s="165"/>
      <c r="C122" s="201">
        <v>4750</v>
      </c>
      <c r="D122" s="97" t="s">
        <v>167</v>
      </c>
      <c r="E122" s="171">
        <v>7000</v>
      </c>
      <c r="F122" s="101"/>
      <c r="G122" s="101">
        <f t="shared" si="5"/>
        <v>7000</v>
      </c>
      <c r="H122" s="160"/>
      <c r="I122" s="142"/>
      <c r="J122" s="142"/>
      <c r="K122" s="142"/>
    </row>
    <row r="123" spans="1:11" ht="14.25" customHeight="1">
      <c r="A123" s="164"/>
      <c r="B123" s="165"/>
      <c r="C123" s="186">
        <v>6050</v>
      </c>
      <c r="D123" s="59" t="s">
        <v>115</v>
      </c>
      <c r="E123" s="171">
        <v>760000</v>
      </c>
      <c r="F123" s="101"/>
      <c r="G123" s="101">
        <f t="shared" si="5"/>
        <v>760000</v>
      </c>
      <c r="H123" s="160"/>
      <c r="I123" s="142"/>
      <c r="J123" s="142"/>
      <c r="K123" s="142"/>
    </row>
    <row r="124" spans="1:11" ht="14.25" customHeight="1">
      <c r="A124" s="164"/>
      <c r="B124" s="165"/>
      <c r="C124" s="201">
        <v>6060</v>
      </c>
      <c r="D124" s="97" t="s">
        <v>168</v>
      </c>
      <c r="E124" s="171">
        <v>10000</v>
      </c>
      <c r="F124" s="179"/>
      <c r="G124" s="179">
        <f t="shared" si="5"/>
        <v>10000</v>
      </c>
      <c r="H124" s="160"/>
      <c r="I124" s="142"/>
      <c r="J124" s="142"/>
      <c r="K124" s="142"/>
    </row>
    <row r="125" spans="1:11" ht="16.5" customHeight="1">
      <c r="A125" s="164"/>
      <c r="B125" s="169" t="s">
        <v>191</v>
      </c>
      <c r="C125" s="168"/>
      <c r="D125" s="18" t="s">
        <v>323</v>
      </c>
      <c r="E125" s="174">
        <f>SUM(E126:E140)</f>
        <v>292100</v>
      </c>
      <c r="F125" s="174">
        <f>SUM(F126:F140)</f>
        <v>0</v>
      </c>
      <c r="G125" s="174">
        <f>SUM(G126:G140)</f>
        <v>292100</v>
      </c>
      <c r="H125" s="160"/>
      <c r="I125" s="142"/>
      <c r="J125" s="142"/>
      <c r="K125" s="142"/>
    </row>
    <row r="126" spans="1:11" ht="14.25" customHeight="1">
      <c r="A126" s="164"/>
      <c r="B126" s="165"/>
      <c r="C126" s="158" t="s">
        <v>178</v>
      </c>
      <c r="D126" s="97" t="s">
        <v>150</v>
      </c>
      <c r="E126" s="171">
        <v>12200</v>
      </c>
      <c r="F126" s="101"/>
      <c r="G126" s="101">
        <f aca="true" t="shared" si="6" ref="G126:G140">E126+F126</f>
        <v>12200</v>
      </c>
      <c r="H126" s="202"/>
      <c r="I126" s="142"/>
      <c r="J126" s="142"/>
      <c r="K126" s="142"/>
    </row>
    <row r="127" spans="1:11" ht="14.25" customHeight="1">
      <c r="A127" s="164"/>
      <c r="B127" s="165"/>
      <c r="C127" s="158" t="s">
        <v>138</v>
      </c>
      <c r="D127" s="97" t="s">
        <v>139</v>
      </c>
      <c r="E127" s="171">
        <v>180000</v>
      </c>
      <c r="F127" s="101"/>
      <c r="G127" s="101">
        <f t="shared" si="6"/>
        <v>180000</v>
      </c>
      <c r="H127" s="202"/>
      <c r="I127" s="142"/>
      <c r="J127" s="142"/>
      <c r="K127" s="142"/>
    </row>
    <row r="128" spans="1:11" ht="14.25" customHeight="1">
      <c r="A128" s="164"/>
      <c r="B128" s="165"/>
      <c r="C128" s="158" t="s">
        <v>151</v>
      </c>
      <c r="D128" s="97" t="s">
        <v>152</v>
      </c>
      <c r="E128" s="171">
        <v>15000</v>
      </c>
      <c r="F128" s="101"/>
      <c r="G128" s="101">
        <f t="shared" si="6"/>
        <v>15000</v>
      </c>
      <c r="H128" s="202"/>
      <c r="I128" s="142"/>
      <c r="J128" s="142"/>
      <c r="K128" s="142"/>
    </row>
    <row r="129" spans="1:11" ht="14.25" customHeight="1">
      <c r="A129" s="164"/>
      <c r="B129" s="165"/>
      <c r="C129" s="158" t="s">
        <v>140</v>
      </c>
      <c r="D129" s="97" t="s">
        <v>141</v>
      </c>
      <c r="E129" s="171">
        <v>31800</v>
      </c>
      <c r="F129" s="101"/>
      <c r="G129" s="101">
        <f t="shared" si="6"/>
        <v>31800</v>
      </c>
      <c r="H129" s="202"/>
      <c r="I129" s="142"/>
      <c r="J129" s="142"/>
      <c r="K129" s="142"/>
    </row>
    <row r="130" spans="1:11" ht="14.25" customHeight="1">
      <c r="A130" s="164"/>
      <c r="B130" s="165"/>
      <c r="C130" s="158" t="s">
        <v>142</v>
      </c>
      <c r="D130" s="97" t="s">
        <v>143</v>
      </c>
      <c r="E130" s="171">
        <v>5200</v>
      </c>
      <c r="F130" s="101"/>
      <c r="G130" s="101">
        <f t="shared" si="6"/>
        <v>5200</v>
      </c>
      <c r="H130" s="160"/>
      <c r="I130" s="142"/>
      <c r="J130" s="142"/>
      <c r="K130" s="142"/>
    </row>
    <row r="131" spans="1:11" ht="14.25" customHeight="1">
      <c r="A131" s="164"/>
      <c r="B131" s="165"/>
      <c r="C131" s="165">
        <v>4170</v>
      </c>
      <c r="D131" s="97" t="s">
        <v>153</v>
      </c>
      <c r="E131" s="171">
        <v>2500</v>
      </c>
      <c r="F131" s="101"/>
      <c r="G131" s="101">
        <f t="shared" si="6"/>
        <v>2500</v>
      </c>
      <c r="H131" s="202"/>
      <c r="I131" s="142"/>
      <c r="J131" s="142"/>
      <c r="K131" s="142"/>
    </row>
    <row r="132" spans="1:11" ht="14.25" customHeight="1">
      <c r="A132" s="164"/>
      <c r="B132" s="165"/>
      <c r="C132" s="158" t="s">
        <v>127</v>
      </c>
      <c r="D132" s="97" t="s">
        <v>128</v>
      </c>
      <c r="E132" s="171">
        <v>3200</v>
      </c>
      <c r="F132" s="101"/>
      <c r="G132" s="101">
        <f t="shared" si="6"/>
        <v>3200</v>
      </c>
      <c r="H132" s="202"/>
      <c r="I132" s="142"/>
      <c r="J132" s="142"/>
      <c r="K132" s="142"/>
    </row>
    <row r="133" spans="1:11" ht="14.25" customHeight="1">
      <c r="A133" s="164"/>
      <c r="B133" s="165"/>
      <c r="C133" s="158" t="s">
        <v>189</v>
      </c>
      <c r="D133" s="97" t="s">
        <v>190</v>
      </c>
      <c r="E133" s="171">
        <v>1000</v>
      </c>
      <c r="F133" s="101"/>
      <c r="G133" s="101">
        <f t="shared" si="6"/>
        <v>1000</v>
      </c>
      <c r="H133" s="160"/>
      <c r="I133" s="142"/>
      <c r="J133" s="142"/>
      <c r="K133" s="142"/>
    </row>
    <row r="134" spans="1:11" ht="14.25" customHeight="1">
      <c r="A134" s="164"/>
      <c r="B134" s="165"/>
      <c r="C134" s="158" t="s">
        <v>154</v>
      </c>
      <c r="D134" s="97" t="s">
        <v>155</v>
      </c>
      <c r="E134" s="171">
        <v>15600</v>
      </c>
      <c r="F134" s="101"/>
      <c r="G134" s="101">
        <f t="shared" si="6"/>
        <v>15600</v>
      </c>
      <c r="H134" s="202"/>
      <c r="I134" s="142"/>
      <c r="J134" s="142"/>
      <c r="K134" s="142"/>
    </row>
    <row r="135" spans="1:11" ht="14.25" customHeight="1">
      <c r="A135" s="164"/>
      <c r="B135" s="165"/>
      <c r="C135" s="158" t="s">
        <v>156</v>
      </c>
      <c r="D135" s="97" t="s">
        <v>157</v>
      </c>
      <c r="E135" s="171">
        <v>5000</v>
      </c>
      <c r="F135" s="101"/>
      <c r="G135" s="101">
        <f t="shared" si="6"/>
        <v>5000</v>
      </c>
      <c r="H135" s="160"/>
      <c r="I135" s="142"/>
      <c r="J135" s="142"/>
      <c r="K135" s="142"/>
    </row>
    <row r="136" spans="1:11" ht="14.25" customHeight="1">
      <c r="A136" s="164"/>
      <c r="B136" s="165"/>
      <c r="C136" s="165" t="s">
        <v>210</v>
      </c>
      <c r="D136" s="97" t="s">
        <v>211</v>
      </c>
      <c r="E136" s="171">
        <v>400</v>
      </c>
      <c r="F136" s="101"/>
      <c r="G136" s="101">
        <f t="shared" si="6"/>
        <v>400</v>
      </c>
      <c r="H136" s="202"/>
      <c r="I136" s="142"/>
      <c r="J136" s="142"/>
      <c r="K136" s="142"/>
    </row>
    <row r="137" spans="1:11" ht="14.25" customHeight="1">
      <c r="A137" s="164"/>
      <c r="B137" s="165"/>
      <c r="C137" s="158" t="s">
        <v>111</v>
      </c>
      <c r="D137" s="97" t="s">
        <v>112</v>
      </c>
      <c r="E137" s="171">
        <v>3200</v>
      </c>
      <c r="F137" s="101"/>
      <c r="G137" s="101">
        <f t="shared" si="6"/>
        <v>3200</v>
      </c>
      <c r="H137" s="202"/>
      <c r="I137" s="142"/>
      <c r="J137" s="142"/>
      <c r="K137" s="142"/>
    </row>
    <row r="138" spans="1:11" ht="14.25" customHeight="1">
      <c r="A138" s="164"/>
      <c r="B138" s="165"/>
      <c r="C138" s="201">
        <v>4370</v>
      </c>
      <c r="D138" s="97" t="s">
        <v>160</v>
      </c>
      <c r="E138" s="171">
        <v>2000</v>
      </c>
      <c r="F138" s="101"/>
      <c r="G138" s="101">
        <f t="shared" si="6"/>
        <v>2000</v>
      </c>
      <c r="H138" s="160"/>
      <c r="I138" s="142"/>
      <c r="J138" s="142"/>
      <c r="K138" s="142"/>
    </row>
    <row r="139" spans="1:11" ht="14.25" customHeight="1">
      <c r="A139" s="164"/>
      <c r="B139" s="165"/>
      <c r="C139" s="158" t="s">
        <v>118</v>
      </c>
      <c r="D139" s="97" t="s">
        <v>119</v>
      </c>
      <c r="E139" s="171">
        <v>400</v>
      </c>
      <c r="F139" s="101"/>
      <c r="G139" s="101">
        <f t="shared" si="6"/>
        <v>400</v>
      </c>
      <c r="H139" s="202"/>
      <c r="I139" s="142"/>
      <c r="J139" s="142"/>
      <c r="K139" s="142"/>
    </row>
    <row r="140" spans="1:11" ht="14.25" customHeight="1">
      <c r="A140" s="164"/>
      <c r="B140" s="165"/>
      <c r="C140" s="158" t="s">
        <v>161</v>
      </c>
      <c r="D140" s="97" t="s">
        <v>162</v>
      </c>
      <c r="E140" s="171">
        <v>14600</v>
      </c>
      <c r="F140" s="101"/>
      <c r="G140" s="101">
        <f t="shared" si="6"/>
        <v>14600</v>
      </c>
      <c r="H140" s="202"/>
      <c r="I140" s="142"/>
      <c r="J140" s="142"/>
      <c r="K140" s="142"/>
    </row>
    <row r="141" spans="1:11" ht="15" customHeight="1">
      <c r="A141" s="167"/>
      <c r="B141" s="169" t="s">
        <v>192</v>
      </c>
      <c r="C141" s="168"/>
      <c r="D141" s="18" t="s">
        <v>324</v>
      </c>
      <c r="E141" s="174">
        <f>SUM(E142:E161)</f>
        <v>908900.85</v>
      </c>
      <c r="F141" s="174">
        <f>SUM(F142:F161)</f>
        <v>0</v>
      </c>
      <c r="G141" s="174">
        <f>SUM(G142:G161)</f>
        <v>908900.85</v>
      </c>
      <c r="H141" s="160"/>
      <c r="I141" s="142"/>
      <c r="J141" s="142"/>
      <c r="K141" s="142"/>
    </row>
    <row r="142" spans="1:11" ht="22.5" customHeight="1">
      <c r="A142" s="167"/>
      <c r="B142" s="169"/>
      <c r="C142" s="220">
        <v>2900</v>
      </c>
      <c r="D142" s="216" t="s">
        <v>193</v>
      </c>
      <c r="E142" s="189">
        <v>18000</v>
      </c>
      <c r="F142" s="101"/>
      <c r="G142" s="101">
        <f aca="true" t="shared" si="7" ref="G142:G161">E142+F142</f>
        <v>18000</v>
      </c>
      <c r="H142" s="160"/>
      <c r="I142" s="142"/>
      <c r="J142" s="142"/>
      <c r="K142" s="142"/>
    </row>
    <row r="143" spans="1:11" ht="14.25" customHeight="1">
      <c r="A143" s="164"/>
      <c r="B143" s="165"/>
      <c r="C143" s="158" t="s">
        <v>178</v>
      </c>
      <c r="D143" s="97" t="s">
        <v>150</v>
      </c>
      <c r="E143" s="171">
        <v>34800</v>
      </c>
      <c r="F143" s="101"/>
      <c r="G143" s="101">
        <f t="shared" si="7"/>
        <v>34800</v>
      </c>
      <c r="H143" s="160"/>
      <c r="I143" s="142"/>
      <c r="J143" s="142"/>
      <c r="K143" s="142"/>
    </row>
    <row r="144" spans="1:11" ht="14.25" customHeight="1">
      <c r="A144" s="164"/>
      <c r="B144" s="165"/>
      <c r="C144" s="158" t="s">
        <v>138</v>
      </c>
      <c r="D144" s="97" t="s">
        <v>139</v>
      </c>
      <c r="E144" s="171">
        <v>496000</v>
      </c>
      <c r="F144" s="172"/>
      <c r="G144" s="101">
        <f t="shared" si="7"/>
        <v>496000</v>
      </c>
      <c r="H144" s="202"/>
      <c r="I144" s="142"/>
      <c r="J144" s="142"/>
      <c r="K144" s="142"/>
    </row>
    <row r="145" spans="1:11" ht="14.25" customHeight="1">
      <c r="A145" s="164"/>
      <c r="B145" s="165"/>
      <c r="C145" s="158" t="s">
        <v>151</v>
      </c>
      <c r="D145" s="97" t="s">
        <v>152</v>
      </c>
      <c r="E145" s="171">
        <v>45000</v>
      </c>
      <c r="F145" s="172"/>
      <c r="G145" s="101">
        <f t="shared" si="7"/>
        <v>45000</v>
      </c>
      <c r="H145" s="202"/>
      <c r="I145" s="142"/>
      <c r="J145" s="142"/>
      <c r="K145" s="142"/>
    </row>
    <row r="146" spans="1:11" ht="14.25" customHeight="1">
      <c r="A146" s="164"/>
      <c r="B146" s="165"/>
      <c r="C146" s="158" t="s">
        <v>140</v>
      </c>
      <c r="D146" s="97" t="s">
        <v>141</v>
      </c>
      <c r="E146" s="171">
        <v>86200</v>
      </c>
      <c r="F146" s="172"/>
      <c r="G146" s="101">
        <f t="shared" si="7"/>
        <v>86200</v>
      </c>
      <c r="H146" s="202"/>
      <c r="I146" s="142"/>
      <c r="J146" s="142"/>
      <c r="K146" s="142"/>
    </row>
    <row r="147" spans="1:11" ht="14.25" customHeight="1">
      <c r="A147" s="164"/>
      <c r="B147" s="165"/>
      <c r="C147" s="158" t="s">
        <v>142</v>
      </c>
      <c r="D147" s="97" t="s">
        <v>143</v>
      </c>
      <c r="E147" s="171">
        <v>13900</v>
      </c>
      <c r="F147" s="172"/>
      <c r="G147" s="101">
        <f t="shared" si="7"/>
        <v>13900</v>
      </c>
      <c r="H147" s="202"/>
      <c r="I147" s="142"/>
      <c r="J147" s="142"/>
      <c r="K147" s="142"/>
    </row>
    <row r="148" spans="1:11" ht="14.25" customHeight="1">
      <c r="A148" s="164"/>
      <c r="B148" s="165"/>
      <c r="C148" s="165">
        <v>4170</v>
      </c>
      <c r="D148" s="97" t="s">
        <v>153</v>
      </c>
      <c r="E148" s="171">
        <v>15300</v>
      </c>
      <c r="F148" s="172"/>
      <c r="G148" s="101">
        <f t="shared" si="7"/>
        <v>15300</v>
      </c>
      <c r="H148" s="202"/>
      <c r="I148" s="142"/>
      <c r="J148" s="142"/>
      <c r="K148" s="142"/>
    </row>
    <row r="149" spans="1:11" ht="14.25" customHeight="1">
      <c r="A149" s="164"/>
      <c r="B149" s="165"/>
      <c r="C149" s="158" t="s">
        <v>127</v>
      </c>
      <c r="D149" s="97" t="s">
        <v>128</v>
      </c>
      <c r="E149" s="171">
        <v>9100</v>
      </c>
      <c r="F149" s="172"/>
      <c r="G149" s="101">
        <f t="shared" si="7"/>
        <v>9100</v>
      </c>
      <c r="H149" s="202"/>
      <c r="I149" s="142"/>
      <c r="J149" s="142"/>
      <c r="K149" s="142"/>
    </row>
    <row r="150" spans="1:11" ht="14.25" customHeight="1">
      <c r="A150" s="164"/>
      <c r="B150" s="165"/>
      <c r="C150" s="158" t="s">
        <v>189</v>
      </c>
      <c r="D150" s="97" t="s">
        <v>190</v>
      </c>
      <c r="E150" s="171">
        <v>3000</v>
      </c>
      <c r="F150" s="172"/>
      <c r="G150" s="101">
        <f t="shared" si="7"/>
        <v>3000</v>
      </c>
      <c r="H150" s="202"/>
      <c r="I150" s="142"/>
      <c r="J150" s="142"/>
      <c r="K150" s="142"/>
    </row>
    <row r="151" spans="1:11" ht="14.25" customHeight="1">
      <c r="A151" s="164"/>
      <c r="B151" s="165"/>
      <c r="C151" s="158" t="s">
        <v>154</v>
      </c>
      <c r="D151" s="97" t="s">
        <v>155</v>
      </c>
      <c r="E151" s="171">
        <v>56000</v>
      </c>
      <c r="F151" s="172"/>
      <c r="G151" s="101">
        <f t="shared" si="7"/>
        <v>56000</v>
      </c>
      <c r="H151" s="202"/>
      <c r="I151" s="142"/>
      <c r="J151" s="142"/>
      <c r="K151" s="142"/>
    </row>
    <row r="152" spans="1:11" ht="14.25" customHeight="1">
      <c r="A152" s="164"/>
      <c r="B152" s="165"/>
      <c r="C152" s="158" t="s">
        <v>156</v>
      </c>
      <c r="D152" s="97" t="s">
        <v>157</v>
      </c>
      <c r="E152" s="171">
        <v>7000</v>
      </c>
      <c r="F152" s="172"/>
      <c r="G152" s="101">
        <f t="shared" si="7"/>
        <v>7000</v>
      </c>
      <c r="H152" s="202"/>
      <c r="I152" s="142"/>
      <c r="J152" s="142"/>
      <c r="K152" s="142"/>
    </row>
    <row r="153" spans="1:11" ht="14.25" customHeight="1">
      <c r="A153" s="164"/>
      <c r="B153" s="165"/>
      <c r="C153" s="165" t="s">
        <v>210</v>
      </c>
      <c r="D153" s="97" t="s">
        <v>211</v>
      </c>
      <c r="E153" s="171">
        <v>900</v>
      </c>
      <c r="F153" s="172"/>
      <c r="G153" s="101">
        <f t="shared" si="7"/>
        <v>900</v>
      </c>
      <c r="H153" s="202"/>
      <c r="I153" s="142"/>
      <c r="J153" s="142"/>
      <c r="K153" s="142"/>
    </row>
    <row r="154" spans="1:11" ht="14.25" customHeight="1">
      <c r="A154" s="164"/>
      <c r="B154" s="165"/>
      <c r="C154" s="158" t="s">
        <v>111</v>
      </c>
      <c r="D154" s="97" t="s">
        <v>112</v>
      </c>
      <c r="E154" s="171">
        <v>10600.85</v>
      </c>
      <c r="F154" s="172"/>
      <c r="G154" s="101">
        <f t="shared" si="7"/>
        <v>10600.85</v>
      </c>
      <c r="H154" s="202"/>
      <c r="I154" s="142"/>
      <c r="J154" s="142"/>
      <c r="K154" s="142"/>
    </row>
    <row r="155" spans="1:11" ht="14.25" customHeight="1">
      <c r="A155" s="164"/>
      <c r="B155" s="165"/>
      <c r="C155" s="201">
        <v>4350</v>
      </c>
      <c r="D155" s="97" t="s">
        <v>158</v>
      </c>
      <c r="E155" s="171">
        <v>400</v>
      </c>
      <c r="F155" s="101"/>
      <c r="G155" s="101">
        <f t="shared" si="7"/>
        <v>400</v>
      </c>
      <c r="H155" s="202"/>
      <c r="I155" s="142"/>
      <c r="J155" s="142"/>
      <c r="K155" s="142"/>
    </row>
    <row r="156" spans="1:11" ht="14.25" customHeight="1">
      <c r="A156" s="164"/>
      <c r="B156" s="165"/>
      <c r="C156" s="201">
        <v>4360</v>
      </c>
      <c r="D156" s="97" t="s">
        <v>159</v>
      </c>
      <c r="E156" s="171">
        <v>1400</v>
      </c>
      <c r="F156" s="101"/>
      <c r="G156" s="101">
        <f t="shared" si="7"/>
        <v>1400</v>
      </c>
      <c r="H156" s="202"/>
      <c r="I156" s="142"/>
      <c r="J156" s="142"/>
      <c r="K156" s="142"/>
    </row>
    <row r="157" spans="1:11" ht="14.25" customHeight="1">
      <c r="A157" s="164"/>
      <c r="B157" s="165"/>
      <c r="C157" s="201">
        <v>4370</v>
      </c>
      <c r="D157" s="97" t="s">
        <v>160</v>
      </c>
      <c r="E157" s="171">
        <v>5000</v>
      </c>
      <c r="F157" s="101"/>
      <c r="G157" s="101">
        <f t="shared" si="7"/>
        <v>5000</v>
      </c>
      <c r="H157" s="202"/>
      <c r="I157" s="142"/>
      <c r="J157" s="142"/>
      <c r="K157" s="142"/>
    </row>
    <row r="158" spans="1:11" ht="14.25" customHeight="1">
      <c r="A158" s="164"/>
      <c r="B158" s="165"/>
      <c r="C158" s="158" t="s">
        <v>145</v>
      </c>
      <c r="D158" s="97" t="s">
        <v>146</v>
      </c>
      <c r="E158" s="171">
        <v>2000</v>
      </c>
      <c r="F158" s="101"/>
      <c r="G158" s="101">
        <f t="shared" si="7"/>
        <v>2000</v>
      </c>
      <c r="H158" s="160"/>
      <c r="I158" s="142"/>
      <c r="J158" s="142"/>
      <c r="K158" s="142"/>
    </row>
    <row r="159" spans="1:11" ht="14.25" customHeight="1">
      <c r="A159" s="164"/>
      <c r="B159" s="165"/>
      <c r="C159" s="165">
        <v>4430</v>
      </c>
      <c r="D159" s="97" t="s">
        <v>119</v>
      </c>
      <c r="E159" s="171">
        <v>1300</v>
      </c>
      <c r="F159" s="101"/>
      <c r="G159" s="101">
        <f t="shared" si="7"/>
        <v>1300</v>
      </c>
      <c r="H159" s="160"/>
      <c r="I159" s="142"/>
      <c r="J159" s="142"/>
      <c r="K159" s="142"/>
    </row>
    <row r="160" spans="1:11" ht="14.25" customHeight="1">
      <c r="A160" s="164"/>
      <c r="B160" s="165"/>
      <c r="C160" s="158" t="s">
        <v>161</v>
      </c>
      <c r="D160" s="97" t="s">
        <v>162</v>
      </c>
      <c r="E160" s="171">
        <v>33000</v>
      </c>
      <c r="F160" s="101"/>
      <c r="G160" s="101">
        <f t="shared" si="7"/>
        <v>33000</v>
      </c>
      <c r="H160" s="202"/>
      <c r="I160" s="142"/>
      <c r="J160" s="142"/>
      <c r="K160" s="142"/>
    </row>
    <row r="161" spans="1:11" ht="14.25" customHeight="1">
      <c r="A161" s="164"/>
      <c r="B161" s="165"/>
      <c r="C161" s="186">
        <v>6050</v>
      </c>
      <c r="D161" s="59" t="s">
        <v>115</v>
      </c>
      <c r="E161" s="171">
        <v>70000</v>
      </c>
      <c r="F161" s="179"/>
      <c r="G161" s="101">
        <f t="shared" si="7"/>
        <v>70000</v>
      </c>
      <c r="H161" s="202"/>
      <c r="I161" s="142"/>
      <c r="J161" s="142"/>
      <c r="K161" s="142"/>
    </row>
    <row r="162" spans="1:11" ht="15" customHeight="1">
      <c r="A162" s="167"/>
      <c r="B162" s="169" t="s">
        <v>194</v>
      </c>
      <c r="C162" s="168"/>
      <c r="D162" s="18" t="s">
        <v>325</v>
      </c>
      <c r="E162" s="174">
        <f>SUM(E163:E184)</f>
        <v>2193598</v>
      </c>
      <c r="F162" s="174">
        <f>SUM(F163:F184)</f>
        <v>0</v>
      </c>
      <c r="G162" s="174">
        <f>SUM(G163:G184)</f>
        <v>2193598</v>
      </c>
      <c r="H162" s="160"/>
      <c r="I162" s="142"/>
      <c r="J162" s="142"/>
      <c r="K162" s="142"/>
    </row>
    <row r="163" spans="1:11" ht="14.25" customHeight="1">
      <c r="A163" s="164"/>
      <c r="B163" s="165"/>
      <c r="C163" s="158" t="s">
        <v>178</v>
      </c>
      <c r="D163" s="97" t="s">
        <v>150</v>
      </c>
      <c r="E163" s="171">
        <v>110400</v>
      </c>
      <c r="F163" s="101"/>
      <c r="G163" s="101">
        <f aca="true" t="shared" si="8" ref="G163:G184">E163+F163</f>
        <v>110400</v>
      </c>
      <c r="H163" s="202"/>
      <c r="I163" s="142"/>
      <c r="J163" s="142"/>
      <c r="K163" s="142"/>
    </row>
    <row r="164" spans="1:11" ht="14.25" customHeight="1">
      <c r="A164" s="164"/>
      <c r="B164" s="165"/>
      <c r="C164" s="158" t="s">
        <v>138</v>
      </c>
      <c r="D164" s="97" t="s">
        <v>139</v>
      </c>
      <c r="E164" s="171">
        <v>1220800</v>
      </c>
      <c r="F164" s="101"/>
      <c r="G164" s="101">
        <f t="shared" si="8"/>
        <v>1220800</v>
      </c>
      <c r="H164" s="202"/>
      <c r="I164" s="142"/>
      <c r="J164" s="142"/>
      <c r="K164" s="142"/>
    </row>
    <row r="165" spans="1:11" ht="14.25" customHeight="1">
      <c r="A165" s="164"/>
      <c r="B165" s="165"/>
      <c r="C165" s="158" t="s">
        <v>151</v>
      </c>
      <c r="D165" s="97" t="s">
        <v>152</v>
      </c>
      <c r="E165" s="171">
        <v>85698</v>
      </c>
      <c r="F165" s="101"/>
      <c r="G165" s="101">
        <f t="shared" si="8"/>
        <v>85698</v>
      </c>
      <c r="H165" s="202"/>
      <c r="I165" s="142"/>
      <c r="J165" s="142"/>
      <c r="K165" s="142"/>
    </row>
    <row r="166" spans="1:11" ht="14.25" customHeight="1">
      <c r="A166" s="164"/>
      <c r="B166" s="165"/>
      <c r="C166" s="158" t="s">
        <v>140</v>
      </c>
      <c r="D166" s="97" t="s">
        <v>141</v>
      </c>
      <c r="E166" s="171">
        <v>213900</v>
      </c>
      <c r="F166" s="101"/>
      <c r="G166" s="101">
        <f t="shared" si="8"/>
        <v>213900</v>
      </c>
      <c r="H166" s="202"/>
      <c r="I166" s="142"/>
      <c r="J166" s="142"/>
      <c r="K166" s="142"/>
    </row>
    <row r="167" spans="1:11" ht="14.25" customHeight="1">
      <c r="A167" s="164"/>
      <c r="B167" s="165"/>
      <c r="C167" s="158" t="s">
        <v>142</v>
      </c>
      <c r="D167" s="97" t="s">
        <v>143</v>
      </c>
      <c r="E167" s="171">
        <v>34200</v>
      </c>
      <c r="F167" s="101"/>
      <c r="G167" s="101">
        <f t="shared" si="8"/>
        <v>34200</v>
      </c>
      <c r="H167" s="202"/>
      <c r="I167" s="142"/>
      <c r="J167" s="142"/>
      <c r="K167" s="142"/>
    </row>
    <row r="168" spans="1:11" ht="14.25" customHeight="1">
      <c r="A168" s="164"/>
      <c r="B168" s="165"/>
      <c r="C168" s="165">
        <v>4170</v>
      </c>
      <c r="D168" s="97" t="s">
        <v>153</v>
      </c>
      <c r="E168" s="171">
        <v>5600</v>
      </c>
      <c r="F168" s="101"/>
      <c r="G168" s="101">
        <f t="shared" si="8"/>
        <v>5600</v>
      </c>
      <c r="H168" s="202"/>
      <c r="I168" s="142"/>
      <c r="J168" s="142"/>
      <c r="K168" s="142"/>
    </row>
    <row r="169" spans="1:11" ht="14.25" customHeight="1">
      <c r="A169" s="164"/>
      <c r="B169" s="165"/>
      <c r="C169" s="158" t="s">
        <v>127</v>
      </c>
      <c r="D169" s="97" t="s">
        <v>128</v>
      </c>
      <c r="E169" s="171">
        <v>24300</v>
      </c>
      <c r="F169" s="101"/>
      <c r="G169" s="101">
        <f t="shared" si="8"/>
        <v>24300</v>
      </c>
      <c r="H169" s="202"/>
      <c r="I169" s="142"/>
      <c r="J169" s="142"/>
      <c r="K169" s="142"/>
    </row>
    <row r="170" spans="1:11" ht="14.25" customHeight="1">
      <c r="A170" s="164"/>
      <c r="B170" s="165"/>
      <c r="C170" s="158" t="s">
        <v>189</v>
      </c>
      <c r="D170" s="97" t="s">
        <v>190</v>
      </c>
      <c r="E170" s="171">
        <v>5200</v>
      </c>
      <c r="F170" s="101"/>
      <c r="G170" s="101">
        <f t="shared" si="8"/>
        <v>5200</v>
      </c>
      <c r="H170" s="202"/>
      <c r="I170" s="142"/>
      <c r="J170" s="142"/>
      <c r="K170" s="142"/>
    </row>
    <row r="171" spans="1:11" ht="14.25" customHeight="1">
      <c r="A171" s="164"/>
      <c r="B171" s="165"/>
      <c r="C171" s="158" t="s">
        <v>154</v>
      </c>
      <c r="D171" s="97" t="s">
        <v>155</v>
      </c>
      <c r="E171" s="171">
        <v>99000</v>
      </c>
      <c r="F171" s="101"/>
      <c r="G171" s="101">
        <f t="shared" si="8"/>
        <v>99000</v>
      </c>
      <c r="H171" s="202"/>
      <c r="I171" s="142"/>
      <c r="J171" s="142"/>
      <c r="K171" s="142"/>
    </row>
    <row r="172" spans="1:11" ht="14.25" customHeight="1">
      <c r="A172" s="164"/>
      <c r="B172" s="165"/>
      <c r="C172" s="158" t="s">
        <v>156</v>
      </c>
      <c r="D172" s="97" t="s">
        <v>157</v>
      </c>
      <c r="E172" s="171">
        <v>15000</v>
      </c>
      <c r="F172" s="101"/>
      <c r="G172" s="101">
        <f t="shared" si="8"/>
        <v>15000</v>
      </c>
      <c r="H172" s="202"/>
      <c r="I172" s="142"/>
      <c r="J172" s="142"/>
      <c r="K172" s="142"/>
    </row>
    <row r="173" spans="1:11" ht="14.25" customHeight="1">
      <c r="A173" s="164"/>
      <c r="B173" s="165"/>
      <c r="C173" s="165" t="s">
        <v>210</v>
      </c>
      <c r="D173" s="97" t="s">
        <v>211</v>
      </c>
      <c r="E173" s="171">
        <v>1600</v>
      </c>
      <c r="F173" s="101"/>
      <c r="G173" s="101">
        <f t="shared" si="8"/>
        <v>1600</v>
      </c>
      <c r="H173" s="202"/>
      <c r="I173" s="142"/>
      <c r="J173" s="142"/>
      <c r="K173" s="142"/>
    </row>
    <row r="174" spans="1:11" ht="14.25" customHeight="1">
      <c r="A174" s="164"/>
      <c r="B174" s="165"/>
      <c r="C174" s="158" t="s">
        <v>111</v>
      </c>
      <c r="D174" s="97" t="s">
        <v>112</v>
      </c>
      <c r="E174" s="171">
        <v>20200</v>
      </c>
      <c r="F174" s="101"/>
      <c r="G174" s="101">
        <f t="shared" si="8"/>
        <v>20200</v>
      </c>
      <c r="H174" s="202"/>
      <c r="I174" s="142"/>
      <c r="J174" s="142"/>
      <c r="K174" s="142"/>
    </row>
    <row r="175" spans="1:11" ht="14.25" customHeight="1">
      <c r="A175" s="164"/>
      <c r="B175" s="165"/>
      <c r="C175" s="201">
        <v>4350</v>
      </c>
      <c r="D175" s="97" t="s">
        <v>158</v>
      </c>
      <c r="E175" s="171">
        <v>700</v>
      </c>
      <c r="F175" s="101"/>
      <c r="G175" s="101">
        <f t="shared" si="8"/>
        <v>700</v>
      </c>
      <c r="H175" s="202"/>
      <c r="I175" s="142"/>
      <c r="J175" s="142"/>
      <c r="K175" s="142"/>
    </row>
    <row r="176" spans="1:11" ht="14.25" customHeight="1">
      <c r="A176" s="164"/>
      <c r="B176" s="165"/>
      <c r="C176" s="201">
        <v>4360</v>
      </c>
      <c r="D176" s="97" t="s">
        <v>159</v>
      </c>
      <c r="E176" s="171">
        <v>2800</v>
      </c>
      <c r="F176" s="101"/>
      <c r="G176" s="101">
        <f t="shared" si="8"/>
        <v>2800</v>
      </c>
      <c r="H176" s="160"/>
      <c r="I176" s="142"/>
      <c r="J176" s="142"/>
      <c r="K176" s="142"/>
    </row>
    <row r="177" spans="1:11" ht="14.25" customHeight="1">
      <c r="A177" s="164"/>
      <c r="B177" s="165"/>
      <c r="C177" s="201">
        <v>4370</v>
      </c>
      <c r="D177" s="97" t="s">
        <v>160</v>
      </c>
      <c r="E177" s="171">
        <v>4200</v>
      </c>
      <c r="F177" s="101"/>
      <c r="G177" s="101">
        <f t="shared" si="8"/>
        <v>4200</v>
      </c>
      <c r="H177" s="160"/>
      <c r="I177" s="142"/>
      <c r="J177" s="142"/>
      <c r="K177" s="142"/>
    </row>
    <row r="178" spans="1:11" ht="14.25" customHeight="1">
      <c r="A178" s="164"/>
      <c r="B178" s="165"/>
      <c r="C178" s="158" t="s">
        <v>145</v>
      </c>
      <c r="D178" s="97" t="s">
        <v>146</v>
      </c>
      <c r="E178" s="171">
        <v>11000</v>
      </c>
      <c r="F178" s="101"/>
      <c r="G178" s="101">
        <f t="shared" si="8"/>
        <v>11000</v>
      </c>
      <c r="H178" s="202"/>
      <c r="I178" s="142"/>
      <c r="J178" s="142"/>
      <c r="K178" s="142"/>
    </row>
    <row r="179" spans="1:11" ht="14.25" customHeight="1">
      <c r="A179" s="164"/>
      <c r="B179" s="165"/>
      <c r="C179" s="201">
        <v>4420</v>
      </c>
      <c r="D179" s="97" t="s">
        <v>147</v>
      </c>
      <c r="E179" s="171">
        <v>0</v>
      </c>
      <c r="F179" s="101"/>
      <c r="G179" s="101">
        <f t="shared" si="8"/>
        <v>0</v>
      </c>
      <c r="H179" s="202"/>
      <c r="I179" s="142"/>
      <c r="J179" s="142"/>
      <c r="K179" s="142"/>
    </row>
    <row r="180" spans="1:11" ht="14.25" customHeight="1">
      <c r="A180" s="164"/>
      <c r="B180" s="165"/>
      <c r="C180" s="158" t="s">
        <v>118</v>
      </c>
      <c r="D180" s="97" t="s">
        <v>119</v>
      </c>
      <c r="E180" s="171">
        <v>3800</v>
      </c>
      <c r="F180" s="101"/>
      <c r="G180" s="101">
        <f t="shared" si="8"/>
        <v>3800</v>
      </c>
      <c r="H180" s="202"/>
      <c r="I180" s="142"/>
      <c r="J180" s="142"/>
      <c r="K180" s="142"/>
    </row>
    <row r="181" spans="1:11" ht="14.25" customHeight="1">
      <c r="A181" s="164"/>
      <c r="B181" s="165"/>
      <c r="C181" s="158" t="s">
        <v>161</v>
      </c>
      <c r="D181" s="97" t="s">
        <v>162</v>
      </c>
      <c r="E181" s="171">
        <v>75700</v>
      </c>
      <c r="F181" s="101"/>
      <c r="G181" s="101">
        <f t="shared" si="8"/>
        <v>75700</v>
      </c>
      <c r="H181" s="202"/>
      <c r="I181" s="142"/>
      <c r="J181" s="142"/>
      <c r="K181" s="142"/>
    </row>
    <row r="182" spans="1:11" ht="14.25" customHeight="1">
      <c r="A182" s="164"/>
      <c r="B182" s="165"/>
      <c r="C182" s="165" t="s">
        <v>165</v>
      </c>
      <c r="D182" s="97" t="s">
        <v>166</v>
      </c>
      <c r="E182" s="171">
        <v>4000</v>
      </c>
      <c r="F182" s="101"/>
      <c r="G182" s="101">
        <f t="shared" si="8"/>
        <v>4000</v>
      </c>
      <c r="H182" s="202"/>
      <c r="I182" s="142"/>
      <c r="J182" s="142"/>
      <c r="K182" s="142"/>
    </row>
    <row r="183" spans="1:11" ht="14.25" customHeight="1">
      <c r="A183" s="164"/>
      <c r="B183" s="165"/>
      <c r="C183" s="201">
        <v>4750</v>
      </c>
      <c r="D183" s="97" t="s">
        <v>167</v>
      </c>
      <c r="E183" s="171">
        <v>10500</v>
      </c>
      <c r="F183" s="101"/>
      <c r="G183" s="101">
        <f t="shared" si="8"/>
        <v>10500</v>
      </c>
      <c r="H183" s="202"/>
      <c r="I183" s="142"/>
      <c r="J183" s="142"/>
      <c r="K183" s="142"/>
    </row>
    <row r="184" spans="1:11" ht="14.25" customHeight="1">
      <c r="A184" s="164"/>
      <c r="B184" s="165"/>
      <c r="C184" s="165">
        <v>6050</v>
      </c>
      <c r="D184" s="97" t="s">
        <v>115</v>
      </c>
      <c r="E184" s="171">
        <v>245000</v>
      </c>
      <c r="F184" s="101"/>
      <c r="G184" s="101">
        <f t="shared" si="8"/>
        <v>245000</v>
      </c>
      <c r="H184" s="160"/>
      <c r="I184" s="142"/>
      <c r="J184" s="142"/>
      <c r="K184" s="142"/>
    </row>
    <row r="185" spans="1:11" ht="15" customHeight="1">
      <c r="A185" s="167"/>
      <c r="B185" s="169" t="s">
        <v>196</v>
      </c>
      <c r="C185" s="168"/>
      <c r="D185" s="18" t="s">
        <v>326</v>
      </c>
      <c r="E185" s="174">
        <f>SUM(E186:E198)</f>
        <v>437900</v>
      </c>
      <c r="F185" s="174">
        <f>SUM(F186:F198)</f>
        <v>0</v>
      </c>
      <c r="G185" s="174">
        <f>SUM(G186:G198)</f>
        <v>437900</v>
      </c>
      <c r="H185" s="160"/>
      <c r="I185" s="142"/>
      <c r="J185" s="142"/>
      <c r="K185" s="142"/>
    </row>
    <row r="186" spans="1:11" ht="14.25" customHeight="1">
      <c r="A186" s="167"/>
      <c r="B186" s="221"/>
      <c r="C186" s="158" t="s">
        <v>178</v>
      </c>
      <c r="D186" s="97" t="s">
        <v>150</v>
      </c>
      <c r="E186" s="189">
        <v>5200</v>
      </c>
      <c r="F186" s="101"/>
      <c r="G186" s="101">
        <f aca="true" t="shared" si="9" ref="G186:G198">E186+F186</f>
        <v>5200</v>
      </c>
      <c r="H186" s="160"/>
      <c r="I186" s="142"/>
      <c r="J186" s="142"/>
      <c r="K186" s="142"/>
    </row>
    <row r="187" spans="1:11" ht="14.25" customHeight="1">
      <c r="A187" s="167"/>
      <c r="B187" s="221"/>
      <c r="C187" s="158" t="s">
        <v>138</v>
      </c>
      <c r="D187" s="97" t="s">
        <v>139</v>
      </c>
      <c r="E187" s="189">
        <v>80000</v>
      </c>
      <c r="F187" s="101"/>
      <c r="G187" s="101">
        <f t="shared" si="9"/>
        <v>80000</v>
      </c>
      <c r="H187" s="160"/>
      <c r="I187" s="142"/>
      <c r="J187" s="142"/>
      <c r="K187" s="142"/>
    </row>
    <row r="188" spans="1:11" ht="14.25" customHeight="1">
      <c r="A188" s="167"/>
      <c r="B188" s="221"/>
      <c r="C188" s="158" t="s">
        <v>151</v>
      </c>
      <c r="D188" s="97" t="s">
        <v>152</v>
      </c>
      <c r="E188" s="189">
        <v>6500</v>
      </c>
      <c r="F188" s="101"/>
      <c r="G188" s="101">
        <f t="shared" si="9"/>
        <v>6500</v>
      </c>
      <c r="H188" s="160"/>
      <c r="I188" s="142"/>
      <c r="J188" s="142"/>
      <c r="K188" s="142"/>
    </row>
    <row r="189" spans="1:11" ht="14.25" customHeight="1">
      <c r="A189" s="164"/>
      <c r="B189" s="165"/>
      <c r="C189" s="158" t="s">
        <v>140</v>
      </c>
      <c r="D189" s="97" t="s">
        <v>141</v>
      </c>
      <c r="E189" s="171">
        <v>13000</v>
      </c>
      <c r="F189" s="101"/>
      <c r="G189" s="101">
        <f t="shared" si="9"/>
        <v>13000</v>
      </c>
      <c r="H189" s="160"/>
      <c r="I189" s="142"/>
      <c r="J189" s="142"/>
      <c r="K189" s="142"/>
    </row>
    <row r="190" spans="1:11" ht="14.25" customHeight="1">
      <c r="A190" s="164"/>
      <c r="B190" s="165"/>
      <c r="C190" s="158" t="s">
        <v>142</v>
      </c>
      <c r="D190" s="97" t="s">
        <v>143</v>
      </c>
      <c r="E190" s="171">
        <v>2100</v>
      </c>
      <c r="F190" s="101"/>
      <c r="G190" s="101">
        <f t="shared" si="9"/>
        <v>2100</v>
      </c>
      <c r="H190" s="160"/>
      <c r="I190" s="142"/>
      <c r="J190" s="142"/>
      <c r="K190" s="142"/>
    </row>
    <row r="191" spans="1:11" ht="14.25" customHeight="1">
      <c r="A191" s="164"/>
      <c r="B191" s="165"/>
      <c r="C191" s="165">
        <v>4170</v>
      </c>
      <c r="D191" s="97" t="s">
        <v>153</v>
      </c>
      <c r="E191" s="171">
        <v>3000</v>
      </c>
      <c r="F191" s="101"/>
      <c r="G191" s="101">
        <f t="shared" si="9"/>
        <v>3000</v>
      </c>
      <c r="H191" s="160"/>
      <c r="I191" s="142"/>
      <c r="J191" s="142"/>
      <c r="K191" s="142"/>
    </row>
    <row r="192" spans="1:11" ht="14.25" customHeight="1">
      <c r="A192" s="164"/>
      <c r="B192" s="165"/>
      <c r="C192" s="165" t="s">
        <v>127</v>
      </c>
      <c r="D192" s="97" t="s">
        <v>128</v>
      </c>
      <c r="E192" s="171">
        <v>54100</v>
      </c>
      <c r="F192" s="101"/>
      <c r="G192" s="101">
        <f t="shared" si="9"/>
        <v>54100</v>
      </c>
      <c r="H192" s="202"/>
      <c r="I192" s="142"/>
      <c r="J192" s="142"/>
      <c r="K192" s="142"/>
    </row>
    <row r="193" spans="1:11" ht="14.25" customHeight="1">
      <c r="A193" s="164"/>
      <c r="B193" s="165"/>
      <c r="C193" s="158" t="s">
        <v>156</v>
      </c>
      <c r="D193" s="97" t="s">
        <v>157</v>
      </c>
      <c r="E193" s="171">
        <v>20000</v>
      </c>
      <c r="F193" s="101"/>
      <c r="G193" s="101">
        <f t="shared" si="9"/>
        <v>20000</v>
      </c>
      <c r="H193" s="160"/>
      <c r="I193" s="142"/>
      <c r="J193" s="142"/>
      <c r="K193" s="142"/>
    </row>
    <row r="194" spans="1:11" ht="14.25" customHeight="1">
      <c r="A194" s="164"/>
      <c r="B194" s="165"/>
      <c r="C194" s="165" t="s">
        <v>210</v>
      </c>
      <c r="D194" s="97" t="s">
        <v>211</v>
      </c>
      <c r="E194" s="171">
        <v>400</v>
      </c>
      <c r="F194" s="101"/>
      <c r="G194" s="101">
        <f t="shared" si="9"/>
        <v>400</v>
      </c>
      <c r="H194" s="160"/>
      <c r="I194" s="142"/>
      <c r="J194" s="142"/>
      <c r="K194" s="142"/>
    </row>
    <row r="195" spans="1:11" ht="14.25" customHeight="1">
      <c r="A195" s="164"/>
      <c r="B195" s="165"/>
      <c r="C195" s="158" t="s">
        <v>111</v>
      </c>
      <c r="D195" s="97" t="s">
        <v>112</v>
      </c>
      <c r="E195" s="171">
        <v>241500</v>
      </c>
      <c r="F195" s="101"/>
      <c r="G195" s="101">
        <f t="shared" si="9"/>
        <v>241500</v>
      </c>
      <c r="H195" s="160"/>
      <c r="I195" s="142"/>
      <c r="J195" s="142"/>
      <c r="K195" s="142"/>
    </row>
    <row r="196" spans="1:11" ht="14.25" customHeight="1">
      <c r="A196" s="164"/>
      <c r="B196" s="165"/>
      <c r="C196" s="158" t="s">
        <v>118</v>
      </c>
      <c r="D196" s="97" t="s">
        <v>119</v>
      </c>
      <c r="E196" s="171">
        <v>7000</v>
      </c>
      <c r="F196" s="101"/>
      <c r="G196" s="101">
        <f t="shared" si="9"/>
        <v>7000</v>
      </c>
      <c r="H196" s="160"/>
      <c r="I196" s="142"/>
      <c r="J196" s="142"/>
      <c r="K196" s="142"/>
    </row>
    <row r="197" spans="1:11" ht="14.25" customHeight="1">
      <c r="A197" s="164"/>
      <c r="B197" s="165"/>
      <c r="C197" s="158" t="s">
        <v>161</v>
      </c>
      <c r="D197" s="97" t="s">
        <v>162</v>
      </c>
      <c r="E197" s="171">
        <v>3200</v>
      </c>
      <c r="F197" s="101"/>
      <c r="G197" s="101">
        <f t="shared" si="9"/>
        <v>3200</v>
      </c>
      <c r="H197" s="160"/>
      <c r="I197" s="142"/>
      <c r="J197" s="142"/>
      <c r="K197" s="142"/>
    </row>
    <row r="198" spans="1:11" ht="14.25" customHeight="1">
      <c r="A198" s="164"/>
      <c r="B198" s="165"/>
      <c r="C198" s="239">
        <v>4500</v>
      </c>
      <c r="D198" s="97" t="s">
        <v>297</v>
      </c>
      <c r="E198" s="171">
        <v>1900</v>
      </c>
      <c r="F198" s="179"/>
      <c r="G198" s="179">
        <f t="shared" si="9"/>
        <v>1900</v>
      </c>
      <c r="H198" s="202"/>
      <c r="I198" s="142"/>
      <c r="J198" s="142"/>
      <c r="K198" s="142"/>
    </row>
    <row r="199" spans="1:11" ht="27" customHeight="1">
      <c r="A199" s="167"/>
      <c r="B199" s="169" t="s">
        <v>197</v>
      </c>
      <c r="C199" s="168"/>
      <c r="D199" s="18" t="s">
        <v>327</v>
      </c>
      <c r="E199" s="174">
        <f>SUM(E200:E216)</f>
        <v>288220</v>
      </c>
      <c r="F199" s="174">
        <f>SUM(F200:F216)</f>
        <v>0</v>
      </c>
      <c r="G199" s="174">
        <f>SUM(G200:G216)</f>
        <v>288220</v>
      </c>
      <c r="H199" s="160"/>
      <c r="I199" s="142"/>
      <c r="J199" s="142"/>
      <c r="K199" s="142"/>
    </row>
    <row r="200" spans="1:11" ht="14.25" customHeight="1">
      <c r="A200" s="164"/>
      <c r="B200" s="165"/>
      <c r="C200" s="158" t="s">
        <v>178</v>
      </c>
      <c r="D200" s="97" t="s">
        <v>150</v>
      </c>
      <c r="E200" s="171">
        <v>12400</v>
      </c>
      <c r="F200" s="101"/>
      <c r="G200" s="101">
        <f aca="true" t="shared" si="10" ref="G200:G216">E200+F200</f>
        <v>12400</v>
      </c>
      <c r="H200" s="202"/>
      <c r="I200" s="142"/>
      <c r="J200" s="142"/>
      <c r="K200" s="142"/>
    </row>
    <row r="201" spans="1:11" ht="14.25" customHeight="1">
      <c r="A201" s="164"/>
      <c r="B201" s="165"/>
      <c r="C201" s="158" t="s">
        <v>138</v>
      </c>
      <c r="D201" s="97" t="s">
        <v>139</v>
      </c>
      <c r="E201" s="171">
        <v>165000</v>
      </c>
      <c r="F201" s="101"/>
      <c r="G201" s="101">
        <f t="shared" si="10"/>
        <v>165000</v>
      </c>
      <c r="H201" s="160"/>
      <c r="I201" s="142"/>
      <c r="J201" s="142"/>
      <c r="K201" s="142"/>
    </row>
    <row r="202" spans="1:11" ht="14.25" customHeight="1">
      <c r="A202" s="164"/>
      <c r="B202" s="165"/>
      <c r="C202" s="158" t="s">
        <v>151</v>
      </c>
      <c r="D202" s="97" t="s">
        <v>152</v>
      </c>
      <c r="E202" s="171">
        <v>13820</v>
      </c>
      <c r="F202" s="101"/>
      <c r="G202" s="101">
        <f t="shared" si="10"/>
        <v>13820</v>
      </c>
      <c r="H202" s="202"/>
      <c r="I202" s="142"/>
      <c r="J202" s="142"/>
      <c r="K202" s="142"/>
    </row>
    <row r="203" spans="1:11" ht="14.25" customHeight="1">
      <c r="A203" s="164"/>
      <c r="B203" s="165"/>
      <c r="C203" s="158" t="s">
        <v>140</v>
      </c>
      <c r="D203" s="97" t="s">
        <v>141</v>
      </c>
      <c r="E203" s="171">
        <v>28400</v>
      </c>
      <c r="F203" s="101"/>
      <c r="G203" s="101">
        <f t="shared" si="10"/>
        <v>28400</v>
      </c>
      <c r="H203" s="202"/>
      <c r="I203" s="142"/>
      <c r="J203" s="142"/>
      <c r="K203" s="142"/>
    </row>
    <row r="204" spans="1:11" ht="14.25" customHeight="1">
      <c r="A204" s="164"/>
      <c r="B204" s="165"/>
      <c r="C204" s="158" t="s">
        <v>142</v>
      </c>
      <c r="D204" s="97" t="s">
        <v>143</v>
      </c>
      <c r="E204" s="171">
        <v>4700</v>
      </c>
      <c r="F204" s="101"/>
      <c r="G204" s="101">
        <f t="shared" si="10"/>
        <v>4700</v>
      </c>
      <c r="H204" s="202"/>
      <c r="I204" s="142"/>
      <c r="J204" s="142"/>
      <c r="K204" s="142"/>
    </row>
    <row r="205" spans="1:11" ht="14.25" customHeight="1">
      <c r="A205" s="164"/>
      <c r="B205" s="165"/>
      <c r="C205" s="165">
        <v>4170</v>
      </c>
      <c r="D205" s="97" t="s">
        <v>153</v>
      </c>
      <c r="E205" s="171">
        <v>4000</v>
      </c>
      <c r="F205" s="101"/>
      <c r="G205" s="101">
        <f t="shared" si="10"/>
        <v>4000</v>
      </c>
      <c r="H205" s="202"/>
      <c r="I205" s="142"/>
      <c r="J205" s="142"/>
      <c r="K205" s="142"/>
    </row>
    <row r="206" spans="1:11" ht="14.25" customHeight="1">
      <c r="A206" s="164"/>
      <c r="B206" s="165"/>
      <c r="C206" s="158" t="s">
        <v>127</v>
      </c>
      <c r="D206" s="97" t="s">
        <v>128</v>
      </c>
      <c r="E206" s="171">
        <v>8200</v>
      </c>
      <c r="F206" s="101"/>
      <c r="G206" s="101">
        <f t="shared" si="10"/>
        <v>8200</v>
      </c>
      <c r="H206" s="202"/>
      <c r="I206" s="142"/>
      <c r="J206" s="142"/>
      <c r="K206" s="142"/>
    </row>
    <row r="207" spans="1:11" ht="14.25" customHeight="1">
      <c r="A207" s="164"/>
      <c r="B207" s="165"/>
      <c r="C207" s="165" t="s">
        <v>210</v>
      </c>
      <c r="D207" s="97" t="s">
        <v>211</v>
      </c>
      <c r="E207" s="171">
        <v>300</v>
      </c>
      <c r="F207" s="101"/>
      <c r="G207" s="101">
        <f t="shared" si="10"/>
        <v>300</v>
      </c>
      <c r="H207" s="202"/>
      <c r="I207" s="142"/>
      <c r="J207" s="142"/>
      <c r="K207" s="142"/>
    </row>
    <row r="208" spans="1:11" ht="14.25" customHeight="1">
      <c r="A208" s="164"/>
      <c r="B208" s="165"/>
      <c r="C208" s="158" t="s">
        <v>111</v>
      </c>
      <c r="D208" s="97" t="s">
        <v>112</v>
      </c>
      <c r="E208" s="171">
        <v>31500</v>
      </c>
      <c r="F208" s="101"/>
      <c r="G208" s="101">
        <f t="shared" si="10"/>
        <v>31500</v>
      </c>
      <c r="H208" s="202"/>
      <c r="I208" s="142"/>
      <c r="J208" s="142"/>
      <c r="K208" s="142"/>
    </row>
    <row r="209" spans="1:11" ht="14.25" customHeight="1">
      <c r="A209" s="164"/>
      <c r="B209" s="165"/>
      <c r="C209" s="201">
        <v>4360</v>
      </c>
      <c r="D209" s="97" t="s">
        <v>159</v>
      </c>
      <c r="E209" s="171">
        <v>1400</v>
      </c>
      <c r="F209" s="101"/>
      <c r="G209" s="101">
        <f t="shared" si="10"/>
        <v>1400</v>
      </c>
      <c r="H209" s="202"/>
      <c r="I209" s="142"/>
      <c r="J209" s="142"/>
      <c r="K209" s="142"/>
    </row>
    <row r="210" spans="1:11" ht="14.25" customHeight="1">
      <c r="A210" s="164"/>
      <c r="B210" s="165"/>
      <c r="C210" s="201">
        <v>4370</v>
      </c>
      <c r="D210" s="97" t="s">
        <v>160</v>
      </c>
      <c r="E210" s="171">
        <v>1300</v>
      </c>
      <c r="F210" s="101"/>
      <c r="G210" s="101">
        <f t="shared" si="10"/>
        <v>1300</v>
      </c>
      <c r="H210" s="160"/>
      <c r="I210" s="142"/>
      <c r="J210" s="142"/>
      <c r="K210" s="142"/>
    </row>
    <row r="211" spans="1:11" ht="14.25" customHeight="1">
      <c r="A211" s="164"/>
      <c r="B211" s="165"/>
      <c r="C211" s="158" t="s">
        <v>145</v>
      </c>
      <c r="D211" s="97" t="s">
        <v>146</v>
      </c>
      <c r="E211" s="171">
        <v>3000</v>
      </c>
      <c r="F211" s="101"/>
      <c r="G211" s="101">
        <f t="shared" si="10"/>
        <v>3000</v>
      </c>
      <c r="H211" s="202"/>
      <c r="I211" s="142"/>
      <c r="J211" s="142"/>
      <c r="K211" s="142"/>
    </row>
    <row r="212" spans="1:11" ht="14.25" customHeight="1">
      <c r="A212" s="164"/>
      <c r="B212" s="165"/>
      <c r="C212" s="165">
        <v>4430</v>
      </c>
      <c r="D212" s="97" t="s">
        <v>119</v>
      </c>
      <c r="E212" s="171">
        <v>1000</v>
      </c>
      <c r="F212" s="101"/>
      <c r="G212" s="101">
        <f t="shared" si="10"/>
        <v>1000</v>
      </c>
      <c r="H212" s="202"/>
      <c r="I212" s="142"/>
      <c r="J212" s="142"/>
      <c r="K212" s="142"/>
    </row>
    <row r="213" spans="1:11" ht="14.25" customHeight="1">
      <c r="A213" s="164"/>
      <c r="B213" s="165"/>
      <c r="C213" s="158" t="s">
        <v>161</v>
      </c>
      <c r="D213" s="97" t="s">
        <v>162</v>
      </c>
      <c r="E213" s="171">
        <v>4200</v>
      </c>
      <c r="F213" s="101"/>
      <c r="G213" s="101">
        <f t="shared" si="10"/>
        <v>4200</v>
      </c>
      <c r="H213" s="202"/>
      <c r="I213" s="142"/>
      <c r="J213" s="142"/>
      <c r="K213" s="142"/>
    </row>
    <row r="214" spans="1:11" ht="14.25" customHeight="1">
      <c r="A214" s="164"/>
      <c r="B214" s="165"/>
      <c r="C214" s="201">
        <v>4700</v>
      </c>
      <c r="D214" s="97" t="s">
        <v>164</v>
      </c>
      <c r="E214" s="171">
        <v>5000</v>
      </c>
      <c r="F214" s="101"/>
      <c r="G214" s="101">
        <f t="shared" si="10"/>
        <v>5000</v>
      </c>
      <c r="H214" s="160"/>
      <c r="I214" s="142"/>
      <c r="J214" s="142"/>
      <c r="K214" s="142"/>
    </row>
    <row r="215" spans="1:11" ht="14.25" customHeight="1">
      <c r="A215" s="164"/>
      <c r="B215" s="165"/>
      <c r="C215" s="165" t="s">
        <v>165</v>
      </c>
      <c r="D215" s="97" t="s">
        <v>166</v>
      </c>
      <c r="E215" s="171">
        <v>1000</v>
      </c>
      <c r="F215" s="101"/>
      <c r="G215" s="101">
        <f t="shared" si="10"/>
        <v>1000</v>
      </c>
      <c r="H215" s="202"/>
      <c r="I215" s="142"/>
      <c r="J215" s="142"/>
      <c r="K215" s="142"/>
    </row>
    <row r="216" spans="1:11" ht="14.25" customHeight="1">
      <c r="A216" s="164"/>
      <c r="B216" s="165"/>
      <c r="C216" s="201">
        <v>4750</v>
      </c>
      <c r="D216" s="97" t="s">
        <v>167</v>
      </c>
      <c r="E216" s="171">
        <v>3000</v>
      </c>
      <c r="F216" s="101"/>
      <c r="G216" s="101">
        <f t="shared" si="10"/>
        <v>3000</v>
      </c>
      <c r="H216" s="160"/>
      <c r="I216" s="142"/>
      <c r="J216" s="142"/>
      <c r="K216" s="142"/>
    </row>
    <row r="217" spans="1:11" ht="15" customHeight="1">
      <c r="A217" s="167"/>
      <c r="B217" s="169" t="s">
        <v>198</v>
      </c>
      <c r="C217" s="168"/>
      <c r="D217" s="18" t="s">
        <v>328</v>
      </c>
      <c r="E217" s="174">
        <f>SUM(E218:E218)</f>
        <v>35600</v>
      </c>
      <c r="F217" s="174">
        <f>SUM(F218:F218)</f>
        <v>0</v>
      </c>
      <c r="G217" s="174">
        <f>SUM(G218:G218)</f>
        <v>35600</v>
      </c>
      <c r="H217" s="160"/>
      <c r="I217" s="142"/>
      <c r="J217" s="142"/>
      <c r="K217" s="142"/>
    </row>
    <row r="218" spans="1:11" ht="15" customHeight="1">
      <c r="A218" s="164"/>
      <c r="B218" s="165"/>
      <c r="C218" s="201">
        <v>4700</v>
      </c>
      <c r="D218" s="97" t="s">
        <v>164</v>
      </c>
      <c r="E218" s="171">
        <v>35600</v>
      </c>
      <c r="F218" s="101"/>
      <c r="G218" s="101">
        <f>E218+F218</f>
        <v>35600</v>
      </c>
      <c r="H218" s="160"/>
      <c r="I218" s="142"/>
      <c r="J218" s="142"/>
      <c r="K218" s="142"/>
    </row>
    <row r="219" spans="1:11" ht="15" customHeight="1">
      <c r="A219" s="167"/>
      <c r="B219" s="169" t="s">
        <v>199</v>
      </c>
      <c r="C219" s="168"/>
      <c r="D219" s="18" t="s">
        <v>11</v>
      </c>
      <c r="E219" s="174">
        <f>SUM(E220:E221)</f>
        <v>52100</v>
      </c>
      <c r="F219" s="174">
        <f>SUM(F220:F221)</f>
        <v>0</v>
      </c>
      <c r="G219" s="174">
        <f>SUM(G220:G221)</f>
        <v>52100</v>
      </c>
      <c r="H219" s="160"/>
      <c r="I219" s="142"/>
      <c r="J219" s="142"/>
      <c r="K219" s="142"/>
    </row>
    <row r="220" spans="1:11" ht="15" customHeight="1">
      <c r="A220" s="164"/>
      <c r="B220" s="165"/>
      <c r="C220" s="158" t="s">
        <v>178</v>
      </c>
      <c r="D220" s="97" t="s">
        <v>150</v>
      </c>
      <c r="E220" s="171">
        <v>3600</v>
      </c>
      <c r="F220" s="101"/>
      <c r="G220" s="101">
        <f>E220+F220</f>
        <v>3600</v>
      </c>
      <c r="H220" s="160"/>
      <c r="I220" s="142"/>
      <c r="J220" s="142"/>
      <c r="K220" s="142"/>
    </row>
    <row r="221" spans="1:11" ht="15" customHeight="1" thickBot="1">
      <c r="A221" s="175"/>
      <c r="B221" s="186"/>
      <c r="C221" s="190" t="s">
        <v>161</v>
      </c>
      <c r="D221" s="59" t="s">
        <v>162</v>
      </c>
      <c r="E221" s="176">
        <v>48500</v>
      </c>
      <c r="F221" s="177"/>
      <c r="G221" s="177">
        <f>E221+F221</f>
        <v>48500</v>
      </c>
      <c r="H221" s="222"/>
      <c r="I221" s="142"/>
      <c r="J221" s="142"/>
      <c r="K221" s="142"/>
    </row>
    <row r="222" spans="1:11" ht="15.75" customHeight="1" thickBot="1">
      <c r="A222" s="118" t="s">
        <v>200</v>
      </c>
      <c r="B222" s="119"/>
      <c r="C222" s="119"/>
      <c r="D222" s="120" t="s">
        <v>201</v>
      </c>
      <c r="E222" s="184">
        <f>E223+E227</f>
        <v>157000</v>
      </c>
      <c r="F222" s="184">
        <f>F223+F227</f>
        <v>0</v>
      </c>
      <c r="G222" s="184">
        <f>G223+G227</f>
        <v>157000</v>
      </c>
      <c r="H222" s="151"/>
      <c r="I222" s="142"/>
      <c r="J222" s="142"/>
      <c r="K222" s="142"/>
    </row>
    <row r="223" spans="1:11" ht="15.75" customHeight="1">
      <c r="A223" s="223"/>
      <c r="B223" s="224" t="s">
        <v>202</v>
      </c>
      <c r="C223" s="225"/>
      <c r="D223" s="226" t="s">
        <v>329</v>
      </c>
      <c r="E223" s="227">
        <f>E224+E225+E226</f>
        <v>10000</v>
      </c>
      <c r="F223" s="227">
        <f>F224+F225+F226</f>
        <v>0</v>
      </c>
      <c r="G223" s="228">
        <f>G224+G225+G226</f>
        <v>10000</v>
      </c>
      <c r="H223" s="229"/>
      <c r="I223" s="142"/>
      <c r="J223" s="142"/>
      <c r="K223" s="142"/>
    </row>
    <row r="224" spans="1:11" ht="14.25" customHeight="1">
      <c r="A224" s="156"/>
      <c r="B224" s="157"/>
      <c r="C224" s="158" t="s">
        <v>127</v>
      </c>
      <c r="D224" s="97" t="s">
        <v>128</v>
      </c>
      <c r="E224" s="230">
        <v>5000</v>
      </c>
      <c r="F224" s="101"/>
      <c r="G224" s="101">
        <f>E224+F224</f>
        <v>5000</v>
      </c>
      <c r="H224" s="160"/>
      <c r="I224" s="142"/>
      <c r="J224" s="142"/>
      <c r="K224" s="142"/>
    </row>
    <row r="225" spans="1:11" ht="14.25" customHeight="1">
      <c r="A225" s="156"/>
      <c r="B225" s="157"/>
      <c r="C225" s="158" t="s">
        <v>111</v>
      </c>
      <c r="D225" s="97" t="s">
        <v>112</v>
      </c>
      <c r="E225" s="230">
        <v>4000</v>
      </c>
      <c r="F225" s="101"/>
      <c r="G225" s="101">
        <f>E225+F225</f>
        <v>4000</v>
      </c>
      <c r="H225" s="160"/>
      <c r="I225" s="142"/>
      <c r="J225" s="142"/>
      <c r="K225" s="142"/>
    </row>
    <row r="226" spans="1:11" ht="14.25" customHeight="1">
      <c r="A226" s="156"/>
      <c r="B226" s="157"/>
      <c r="C226" s="201">
        <v>4700</v>
      </c>
      <c r="D226" s="97" t="s">
        <v>164</v>
      </c>
      <c r="E226" s="230">
        <v>1000</v>
      </c>
      <c r="F226" s="101"/>
      <c r="G226" s="101">
        <f>E226+F226</f>
        <v>1000</v>
      </c>
      <c r="H226" s="202"/>
      <c r="I226" s="142"/>
      <c r="J226" s="142"/>
      <c r="K226" s="142"/>
    </row>
    <row r="227" spans="1:11" ht="15.75" customHeight="1">
      <c r="A227" s="167"/>
      <c r="B227" s="169" t="s">
        <v>203</v>
      </c>
      <c r="C227" s="168"/>
      <c r="D227" s="18" t="s">
        <v>330</v>
      </c>
      <c r="E227" s="174">
        <f>SUM(E228:E241)</f>
        <v>147000</v>
      </c>
      <c r="F227" s="174">
        <f>SUM(F228:F241)</f>
        <v>0</v>
      </c>
      <c r="G227" s="174">
        <f>SUM(G228:G241)</f>
        <v>147000</v>
      </c>
      <c r="H227" s="160"/>
      <c r="I227" s="142"/>
      <c r="J227" s="142"/>
      <c r="K227" s="142"/>
    </row>
    <row r="228" spans="1:11" ht="36">
      <c r="A228" s="167"/>
      <c r="B228" s="169"/>
      <c r="C228" s="165" t="s">
        <v>176</v>
      </c>
      <c r="D228" s="97" t="s">
        <v>177</v>
      </c>
      <c r="E228" s="171">
        <v>34000</v>
      </c>
      <c r="F228" s="171"/>
      <c r="G228" s="101">
        <f aca="true" t="shared" si="11" ref="G228:G241">E228+F228</f>
        <v>34000</v>
      </c>
      <c r="H228" s="202"/>
      <c r="I228" s="142"/>
      <c r="J228" s="142"/>
      <c r="K228" s="142"/>
    </row>
    <row r="229" spans="1:11" ht="48">
      <c r="A229" s="167"/>
      <c r="B229" s="169"/>
      <c r="C229" s="231" t="s">
        <v>204</v>
      </c>
      <c r="D229" s="216" t="s">
        <v>205</v>
      </c>
      <c r="E229" s="189">
        <v>1000</v>
      </c>
      <c r="F229" s="101"/>
      <c r="G229" s="101">
        <f t="shared" si="11"/>
        <v>1000</v>
      </c>
      <c r="H229" s="202"/>
      <c r="I229" s="142"/>
      <c r="J229" s="142"/>
      <c r="K229" s="142"/>
    </row>
    <row r="230" spans="1:11" ht="14.25" customHeight="1">
      <c r="A230" s="167"/>
      <c r="B230" s="232"/>
      <c r="C230" s="158" t="s">
        <v>131</v>
      </c>
      <c r="D230" s="97" t="s">
        <v>132</v>
      </c>
      <c r="E230" s="189">
        <v>13000</v>
      </c>
      <c r="F230" s="101"/>
      <c r="G230" s="101">
        <f t="shared" si="11"/>
        <v>13000</v>
      </c>
      <c r="H230" s="202"/>
      <c r="I230" s="142"/>
      <c r="J230" s="142"/>
      <c r="K230" s="142"/>
    </row>
    <row r="231" spans="1:11" ht="14.25" customHeight="1">
      <c r="A231" s="164"/>
      <c r="B231" s="165"/>
      <c r="C231" s="158" t="s">
        <v>140</v>
      </c>
      <c r="D231" s="97" t="s">
        <v>141</v>
      </c>
      <c r="E231" s="171">
        <v>500</v>
      </c>
      <c r="F231" s="101"/>
      <c r="G231" s="101">
        <f t="shared" si="11"/>
        <v>500</v>
      </c>
      <c r="H231" s="202"/>
      <c r="I231" s="142"/>
      <c r="J231" s="142"/>
      <c r="K231" s="142"/>
    </row>
    <row r="232" spans="1:11" ht="14.25" customHeight="1">
      <c r="A232" s="164"/>
      <c r="B232" s="165"/>
      <c r="C232" s="158" t="s">
        <v>142</v>
      </c>
      <c r="D232" s="97" t="s">
        <v>143</v>
      </c>
      <c r="E232" s="171">
        <v>100</v>
      </c>
      <c r="F232" s="101"/>
      <c r="G232" s="101">
        <f t="shared" si="11"/>
        <v>100</v>
      </c>
      <c r="H232" s="202"/>
      <c r="I232" s="142"/>
      <c r="J232" s="142"/>
      <c r="K232" s="142"/>
    </row>
    <row r="233" spans="1:11" ht="14.25" customHeight="1">
      <c r="A233" s="164"/>
      <c r="B233" s="165"/>
      <c r="C233" s="165">
        <v>4170</v>
      </c>
      <c r="D233" s="97" t="s">
        <v>153</v>
      </c>
      <c r="E233" s="171">
        <v>20900</v>
      </c>
      <c r="F233" s="101"/>
      <c r="G233" s="101">
        <f t="shared" si="11"/>
        <v>20900</v>
      </c>
      <c r="H233" s="202"/>
      <c r="I233" s="142"/>
      <c r="J233" s="142"/>
      <c r="K233" s="142"/>
    </row>
    <row r="234" spans="1:11" ht="14.25" customHeight="1">
      <c r="A234" s="164"/>
      <c r="B234" s="165"/>
      <c r="C234" s="158" t="s">
        <v>127</v>
      </c>
      <c r="D234" s="97" t="s">
        <v>128</v>
      </c>
      <c r="E234" s="171">
        <v>18600</v>
      </c>
      <c r="F234" s="101"/>
      <c r="G234" s="101">
        <f t="shared" si="11"/>
        <v>18600</v>
      </c>
      <c r="H234" s="202"/>
      <c r="I234" s="142"/>
      <c r="J234" s="142"/>
      <c r="K234" s="142"/>
    </row>
    <row r="235" spans="1:11" ht="14.25" customHeight="1">
      <c r="A235" s="164"/>
      <c r="B235" s="165"/>
      <c r="C235" s="201">
        <v>4220</v>
      </c>
      <c r="D235" s="97" t="s">
        <v>206</v>
      </c>
      <c r="E235" s="171">
        <v>6500</v>
      </c>
      <c r="F235" s="101"/>
      <c r="G235" s="101">
        <f t="shared" si="11"/>
        <v>6500</v>
      </c>
      <c r="H235" s="202"/>
      <c r="I235" s="142"/>
      <c r="J235" s="142"/>
      <c r="K235" s="142"/>
    </row>
    <row r="236" spans="1:11" ht="14.25" customHeight="1">
      <c r="A236" s="164"/>
      <c r="B236" s="165"/>
      <c r="C236" s="158" t="s">
        <v>111</v>
      </c>
      <c r="D236" s="97" t="s">
        <v>112</v>
      </c>
      <c r="E236" s="171">
        <v>46600</v>
      </c>
      <c r="F236" s="101"/>
      <c r="G236" s="101">
        <f t="shared" si="11"/>
        <v>46600</v>
      </c>
      <c r="H236" s="202"/>
      <c r="I236" s="142"/>
      <c r="J236" s="142"/>
      <c r="K236" s="142"/>
    </row>
    <row r="237" spans="1:11" ht="14.25" customHeight="1">
      <c r="A237" s="164"/>
      <c r="B237" s="165"/>
      <c r="C237" s="201">
        <v>4350</v>
      </c>
      <c r="D237" s="97" t="s">
        <v>158</v>
      </c>
      <c r="E237" s="171">
        <v>2000</v>
      </c>
      <c r="F237" s="101"/>
      <c r="G237" s="101">
        <f t="shared" si="11"/>
        <v>2000</v>
      </c>
      <c r="H237" s="202"/>
      <c r="I237" s="142"/>
      <c r="J237" s="142"/>
      <c r="K237" s="142"/>
    </row>
    <row r="238" spans="1:11" ht="14.25" customHeight="1">
      <c r="A238" s="164"/>
      <c r="B238" s="165"/>
      <c r="C238" s="201">
        <v>4370</v>
      </c>
      <c r="D238" s="97" t="s">
        <v>160</v>
      </c>
      <c r="E238" s="171">
        <v>2000</v>
      </c>
      <c r="F238" s="101"/>
      <c r="G238" s="101">
        <f t="shared" si="11"/>
        <v>2000</v>
      </c>
      <c r="H238" s="202"/>
      <c r="I238" s="142"/>
      <c r="J238" s="142"/>
      <c r="K238" s="142"/>
    </row>
    <row r="239" spans="1:11" ht="14.25" customHeight="1">
      <c r="A239" s="164"/>
      <c r="B239" s="165"/>
      <c r="C239" s="158" t="s">
        <v>145</v>
      </c>
      <c r="D239" s="97" t="s">
        <v>146</v>
      </c>
      <c r="E239" s="171">
        <v>600</v>
      </c>
      <c r="F239" s="101"/>
      <c r="G239" s="101">
        <f t="shared" si="11"/>
        <v>600</v>
      </c>
      <c r="H239" s="202"/>
      <c r="I239" s="142"/>
      <c r="J239" s="142"/>
      <c r="K239" s="142"/>
    </row>
    <row r="240" spans="1:11" ht="14.25" customHeight="1">
      <c r="A240" s="175"/>
      <c r="B240" s="186"/>
      <c r="C240" s="201">
        <v>4610</v>
      </c>
      <c r="D240" s="97" t="s">
        <v>163</v>
      </c>
      <c r="E240" s="176">
        <v>200</v>
      </c>
      <c r="F240" s="177"/>
      <c r="G240" s="101">
        <f t="shared" si="11"/>
        <v>200</v>
      </c>
      <c r="H240" s="202"/>
      <c r="I240" s="142"/>
      <c r="J240" s="142"/>
      <c r="K240" s="142"/>
    </row>
    <row r="241" spans="1:11" ht="14.25" customHeight="1" thickBot="1">
      <c r="A241" s="175"/>
      <c r="B241" s="186"/>
      <c r="C241" s="209">
        <v>4700</v>
      </c>
      <c r="D241" s="59" t="s">
        <v>164</v>
      </c>
      <c r="E241" s="176">
        <v>1000</v>
      </c>
      <c r="F241" s="177"/>
      <c r="G241" s="101">
        <f t="shared" si="11"/>
        <v>1000</v>
      </c>
      <c r="H241" s="202"/>
      <c r="I241" s="142"/>
      <c r="J241" s="142"/>
      <c r="K241" s="142"/>
    </row>
    <row r="242" spans="1:11" ht="15.75" customHeight="1" thickBot="1">
      <c r="A242" s="118" t="s">
        <v>207</v>
      </c>
      <c r="B242" s="119"/>
      <c r="C242" s="119"/>
      <c r="D242" s="25" t="s">
        <v>86</v>
      </c>
      <c r="E242" s="184">
        <f>E243+E263+E265+E269+E273+E271+E295+E298</f>
        <v>3192941</v>
      </c>
      <c r="F242" s="184">
        <f>F243+F263+F265+F269+F273+F271+F295+F298</f>
        <v>-32995</v>
      </c>
      <c r="G242" s="184">
        <f>G243+G263+G265+G269+G273+G271+G295+G298</f>
        <v>3159946</v>
      </c>
      <c r="H242" s="151"/>
      <c r="I242" s="142"/>
      <c r="J242" s="142"/>
      <c r="K242" s="142"/>
    </row>
    <row r="243" spans="1:11" ht="37.5" customHeight="1">
      <c r="A243" s="161"/>
      <c r="B243" s="121" t="s">
        <v>208</v>
      </c>
      <c r="C243" s="233"/>
      <c r="D243" s="109" t="s">
        <v>331</v>
      </c>
      <c r="E243" s="185">
        <f>SUM(E244:E262)</f>
        <v>2210500</v>
      </c>
      <c r="F243" s="185">
        <f>SUM(F244:F262)</f>
        <v>5000</v>
      </c>
      <c r="G243" s="185">
        <f>SUM(G244:G262)</f>
        <v>2215500</v>
      </c>
      <c r="H243" s="155"/>
      <c r="I243" s="142"/>
      <c r="J243" s="142"/>
      <c r="K243" s="142"/>
    </row>
    <row r="244" spans="1:11" ht="14.25" customHeight="1">
      <c r="A244" s="167"/>
      <c r="B244" s="221"/>
      <c r="C244" s="158" t="s">
        <v>178</v>
      </c>
      <c r="D244" s="97" t="s">
        <v>266</v>
      </c>
      <c r="E244" s="189">
        <v>1100</v>
      </c>
      <c r="F244" s="101"/>
      <c r="G244" s="101">
        <f aca="true" t="shared" si="12" ref="G244:G262">E244+F244</f>
        <v>1100</v>
      </c>
      <c r="H244" s="173"/>
      <c r="I244" s="142"/>
      <c r="J244" s="142"/>
      <c r="K244" s="142"/>
    </row>
    <row r="245" spans="1:11" ht="14.25" customHeight="1">
      <c r="A245" s="164"/>
      <c r="B245" s="165"/>
      <c r="C245" s="165" t="s">
        <v>209</v>
      </c>
      <c r="D245" s="97" t="s">
        <v>267</v>
      </c>
      <c r="E245" s="171">
        <v>2119318</v>
      </c>
      <c r="F245" s="172"/>
      <c r="G245" s="172">
        <f t="shared" si="12"/>
        <v>2119318</v>
      </c>
      <c r="H245" s="202"/>
      <c r="I245" s="142"/>
      <c r="J245" s="142"/>
      <c r="K245" s="142"/>
    </row>
    <row r="246" spans="1:11" ht="14.25" customHeight="1">
      <c r="A246" s="164"/>
      <c r="B246" s="165"/>
      <c r="C246" s="165" t="s">
        <v>138</v>
      </c>
      <c r="D246" s="97" t="s">
        <v>268</v>
      </c>
      <c r="E246" s="171">
        <v>43600</v>
      </c>
      <c r="F246" s="101">
        <v>5000</v>
      </c>
      <c r="G246" s="101">
        <f t="shared" si="12"/>
        <v>48600</v>
      </c>
      <c r="H246" s="202" t="s">
        <v>351</v>
      </c>
      <c r="I246" s="142"/>
      <c r="J246" s="142"/>
      <c r="K246" s="142"/>
    </row>
    <row r="247" spans="1:11" ht="14.25" customHeight="1">
      <c r="A247" s="164"/>
      <c r="B247" s="165"/>
      <c r="C247" s="158" t="s">
        <v>151</v>
      </c>
      <c r="D247" s="97" t="s">
        <v>269</v>
      </c>
      <c r="E247" s="171">
        <v>3607</v>
      </c>
      <c r="F247" s="101"/>
      <c r="G247" s="101">
        <f t="shared" si="12"/>
        <v>3607</v>
      </c>
      <c r="H247" s="202"/>
      <c r="I247" s="142"/>
      <c r="J247" s="142"/>
      <c r="K247" s="142"/>
    </row>
    <row r="248" spans="1:11" ht="14.25" customHeight="1">
      <c r="A248" s="164"/>
      <c r="B248" s="165"/>
      <c r="C248" s="165" t="s">
        <v>140</v>
      </c>
      <c r="D248" s="97" t="s">
        <v>270</v>
      </c>
      <c r="E248" s="171">
        <v>23200</v>
      </c>
      <c r="F248" s="101"/>
      <c r="G248" s="101">
        <f t="shared" si="12"/>
        <v>23200</v>
      </c>
      <c r="H248" s="202"/>
      <c r="I248" s="142"/>
      <c r="J248" s="142"/>
      <c r="K248" s="142"/>
    </row>
    <row r="249" spans="1:11" ht="14.25" customHeight="1">
      <c r="A249" s="164"/>
      <c r="B249" s="165"/>
      <c r="C249" s="165" t="s">
        <v>142</v>
      </c>
      <c r="D249" s="97" t="s">
        <v>271</v>
      </c>
      <c r="E249" s="171">
        <v>1200</v>
      </c>
      <c r="F249" s="101"/>
      <c r="G249" s="101">
        <f t="shared" si="12"/>
        <v>1200</v>
      </c>
      <c r="H249" s="202"/>
      <c r="I249" s="142"/>
      <c r="J249" s="142"/>
      <c r="K249" s="142"/>
    </row>
    <row r="250" spans="1:11" ht="14.25" customHeight="1">
      <c r="A250" s="164"/>
      <c r="B250" s="165"/>
      <c r="C250" s="165">
        <v>4170</v>
      </c>
      <c r="D250" s="97" t="s">
        <v>272</v>
      </c>
      <c r="E250" s="171">
        <v>1000</v>
      </c>
      <c r="F250" s="101"/>
      <c r="G250" s="101">
        <f t="shared" si="12"/>
        <v>1000</v>
      </c>
      <c r="H250" s="202"/>
      <c r="I250" s="142"/>
      <c r="J250" s="142"/>
      <c r="K250" s="142"/>
    </row>
    <row r="251" spans="1:11" ht="14.25" customHeight="1">
      <c r="A251" s="164"/>
      <c r="B251" s="165"/>
      <c r="C251" s="165" t="s">
        <v>127</v>
      </c>
      <c r="D251" s="97" t="s">
        <v>273</v>
      </c>
      <c r="E251" s="171">
        <v>2000</v>
      </c>
      <c r="F251" s="101"/>
      <c r="G251" s="101">
        <f t="shared" si="12"/>
        <v>2000</v>
      </c>
      <c r="H251" s="202"/>
      <c r="I251" s="142"/>
      <c r="J251" s="142"/>
      <c r="K251" s="142"/>
    </row>
    <row r="252" spans="1:11" ht="14.25" customHeight="1">
      <c r="A252" s="164"/>
      <c r="B252" s="165"/>
      <c r="C252" s="158" t="s">
        <v>154</v>
      </c>
      <c r="D252" s="97" t="s">
        <v>274</v>
      </c>
      <c r="E252" s="171">
        <v>550</v>
      </c>
      <c r="F252" s="101"/>
      <c r="G252" s="101">
        <f t="shared" si="12"/>
        <v>550</v>
      </c>
      <c r="H252" s="202"/>
      <c r="I252" s="142"/>
      <c r="J252" s="142"/>
      <c r="K252" s="142"/>
    </row>
    <row r="253" spans="1:11" ht="14.25" customHeight="1">
      <c r="A253" s="164"/>
      <c r="B253" s="165"/>
      <c r="C253" s="158" t="s">
        <v>156</v>
      </c>
      <c r="D253" s="97" t="s">
        <v>275</v>
      </c>
      <c r="E253" s="171">
        <v>300</v>
      </c>
      <c r="F253" s="101"/>
      <c r="G253" s="101">
        <f t="shared" si="12"/>
        <v>300</v>
      </c>
      <c r="H253" s="202"/>
      <c r="I253" s="142"/>
      <c r="J253" s="142"/>
      <c r="K253" s="142"/>
    </row>
    <row r="254" spans="1:11" ht="14.25" customHeight="1">
      <c r="A254" s="164"/>
      <c r="B254" s="165"/>
      <c r="C254" s="165" t="s">
        <v>210</v>
      </c>
      <c r="D254" s="97" t="s">
        <v>276</v>
      </c>
      <c r="E254" s="171">
        <v>100</v>
      </c>
      <c r="F254" s="101"/>
      <c r="G254" s="101">
        <f t="shared" si="12"/>
        <v>100</v>
      </c>
      <c r="H254" s="160"/>
      <c r="I254" s="142"/>
      <c r="J254" s="142"/>
      <c r="K254" s="142"/>
    </row>
    <row r="255" spans="1:11" ht="14.25" customHeight="1">
      <c r="A255" s="164"/>
      <c r="B255" s="165"/>
      <c r="C255" s="165" t="s">
        <v>111</v>
      </c>
      <c r="D255" s="97" t="s">
        <v>277</v>
      </c>
      <c r="E255" s="171">
        <v>8993</v>
      </c>
      <c r="F255" s="101"/>
      <c r="G255" s="101">
        <f t="shared" si="12"/>
        <v>8993</v>
      </c>
      <c r="H255" s="202"/>
      <c r="I255" s="142"/>
      <c r="J255" s="142"/>
      <c r="K255" s="142"/>
    </row>
    <row r="256" spans="1:11" ht="14.25" customHeight="1">
      <c r="A256" s="164"/>
      <c r="B256" s="165"/>
      <c r="C256" s="201">
        <v>4400</v>
      </c>
      <c r="D256" s="216" t="s">
        <v>278</v>
      </c>
      <c r="E256" s="171">
        <v>732</v>
      </c>
      <c r="F256" s="101"/>
      <c r="G256" s="101">
        <f t="shared" si="12"/>
        <v>732</v>
      </c>
      <c r="H256" s="202"/>
      <c r="I256" s="142"/>
      <c r="J256" s="142"/>
      <c r="K256" s="142"/>
    </row>
    <row r="257" spans="1:11" ht="14.25" customHeight="1">
      <c r="A257" s="164"/>
      <c r="B257" s="165"/>
      <c r="C257" s="165" t="s">
        <v>145</v>
      </c>
      <c r="D257" s="97" t="s">
        <v>279</v>
      </c>
      <c r="E257" s="171">
        <v>500</v>
      </c>
      <c r="F257" s="101"/>
      <c r="G257" s="101">
        <f t="shared" si="12"/>
        <v>500</v>
      </c>
      <c r="H257" s="202"/>
      <c r="I257" s="142"/>
      <c r="J257" s="142"/>
      <c r="K257" s="142"/>
    </row>
    <row r="258" spans="1:11" ht="14.25" customHeight="1">
      <c r="A258" s="164"/>
      <c r="B258" s="165"/>
      <c r="C258" s="165">
        <v>4430</v>
      </c>
      <c r="D258" s="97" t="s">
        <v>280</v>
      </c>
      <c r="E258" s="171">
        <v>400</v>
      </c>
      <c r="F258" s="101"/>
      <c r="G258" s="101">
        <f t="shared" si="12"/>
        <v>400</v>
      </c>
      <c r="H258" s="202"/>
      <c r="I258" s="142"/>
      <c r="J258" s="142"/>
      <c r="K258" s="142"/>
    </row>
    <row r="259" spans="1:11" ht="23.25" customHeight="1">
      <c r="A259" s="164"/>
      <c r="B259" s="165"/>
      <c r="C259" s="165" t="s">
        <v>161</v>
      </c>
      <c r="D259" s="97" t="s">
        <v>281</v>
      </c>
      <c r="E259" s="171">
        <v>1200</v>
      </c>
      <c r="F259" s="101"/>
      <c r="G259" s="101">
        <f t="shared" si="12"/>
        <v>1200</v>
      </c>
      <c r="H259" s="202"/>
      <c r="I259" s="142"/>
      <c r="J259" s="142"/>
      <c r="K259" s="142"/>
    </row>
    <row r="260" spans="1:11" ht="14.25" customHeight="1">
      <c r="A260" s="164"/>
      <c r="B260" s="165"/>
      <c r="C260" s="201">
        <v>4700</v>
      </c>
      <c r="D260" s="97" t="s">
        <v>282</v>
      </c>
      <c r="E260" s="171">
        <v>2000</v>
      </c>
      <c r="F260" s="101"/>
      <c r="G260" s="101">
        <f t="shared" si="12"/>
        <v>2000</v>
      </c>
      <c r="H260" s="202"/>
      <c r="I260" s="142"/>
      <c r="J260" s="142"/>
      <c r="K260" s="142"/>
    </row>
    <row r="261" spans="1:11" ht="15" customHeight="1">
      <c r="A261" s="164"/>
      <c r="B261" s="165"/>
      <c r="C261" s="165" t="s">
        <v>165</v>
      </c>
      <c r="D261" s="97" t="s">
        <v>283</v>
      </c>
      <c r="E261" s="171">
        <v>200</v>
      </c>
      <c r="F261" s="101"/>
      <c r="G261" s="101">
        <f t="shared" si="12"/>
        <v>200</v>
      </c>
      <c r="H261" s="202"/>
      <c r="I261" s="142"/>
      <c r="J261" s="142"/>
      <c r="K261" s="142"/>
    </row>
    <row r="262" spans="1:11" ht="15" customHeight="1">
      <c r="A262" s="164"/>
      <c r="B262" s="165"/>
      <c r="C262" s="165" t="s">
        <v>213</v>
      </c>
      <c r="D262" s="97" t="s">
        <v>284</v>
      </c>
      <c r="E262" s="171">
        <v>500</v>
      </c>
      <c r="F262" s="101"/>
      <c r="G262" s="101">
        <f t="shared" si="12"/>
        <v>500</v>
      </c>
      <c r="H262" s="202"/>
      <c r="I262" s="142"/>
      <c r="J262" s="142"/>
      <c r="K262" s="142"/>
    </row>
    <row r="263" spans="1:11" ht="39.75" customHeight="1">
      <c r="A263" s="167"/>
      <c r="B263" s="169" t="s">
        <v>214</v>
      </c>
      <c r="C263" s="168"/>
      <c r="D263" s="18" t="s">
        <v>332</v>
      </c>
      <c r="E263" s="174">
        <f>E264</f>
        <v>7809</v>
      </c>
      <c r="F263" s="174">
        <f>F264</f>
        <v>0</v>
      </c>
      <c r="G263" s="174">
        <f>G264</f>
        <v>7809</v>
      </c>
      <c r="H263" s="160"/>
      <c r="I263" s="142"/>
      <c r="J263" s="142"/>
      <c r="K263" s="142"/>
    </row>
    <row r="264" spans="1:11" ht="15" customHeight="1">
      <c r="A264" s="164"/>
      <c r="B264" s="165"/>
      <c r="C264" s="165">
        <v>4130</v>
      </c>
      <c r="D264" s="97" t="s">
        <v>285</v>
      </c>
      <c r="E264" s="171">
        <v>7809</v>
      </c>
      <c r="F264" s="101"/>
      <c r="G264" s="101">
        <f>E264+F264</f>
        <v>7809</v>
      </c>
      <c r="H264" s="173"/>
      <c r="I264" s="142"/>
      <c r="J264" s="142"/>
      <c r="K264" s="142"/>
    </row>
    <row r="265" spans="1:11" ht="26.25" customHeight="1">
      <c r="A265" s="167"/>
      <c r="B265" s="169" t="s">
        <v>215</v>
      </c>
      <c r="C265" s="168"/>
      <c r="D265" s="18" t="s">
        <v>333</v>
      </c>
      <c r="E265" s="174">
        <f>SUM(E266:E268)</f>
        <v>211872</v>
      </c>
      <c r="F265" s="174">
        <f>SUM(F266:F268)</f>
        <v>0</v>
      </c>
      <c r="G265" s="174">
        <f>SUM(G266:G268)</f>
        <v>211872</v>
      </c>
      <c r="H265" s="160"/>
      <c r="I265" s="142"/>
      <c r="J265" s="142"/>
      <c r="K265" s="142"/>
    </row>
    <row r="266" spans="1:11" ht="16.5" customHeight="1">
      <c r="A266" s="164"/>
      <c r="B266" s="165"/>
      <c r="C266" s="158" t="s">
        <v>209</v>
      </c>
      <c r="D266" s="97" t="s">
        <v>218</v>
      </c>
      <c r="E266" s="171">
        <v>178872</v>
      </c>
      <c r="F266" s="172"/>
      <c r="G266" s="172">
        <f>E266+F266</f>
        <v>178872</v>
      </c>
      <c r="H266" s="284"/>
      <c r="I266" s="142"/>
      <c r="J266" s="142"/>
      <c r="K266" s="142"/>
    </row>
    <row r="267" spans="1:11" ht="15" customHeight="1">
      <c r="A267" s="164"/>
      <c r="B267" s="165"/>
      <c r="C267" s="165" t="s">
        <v>140</v>
      </c>
      <c r="D267" s="97" t="s">
        <v>141</v>
      </c>
      <c r="E267" s="171">
        <v>3000</v>
      </c>
      <c r="F267" s="101"/>
      <c r="G267" s="101">
        <f>E267+F267</f>
        <v>3000</v>
      </c>
      <c r="H267" s="202"/>
      <c r="I267" s="142"/>
      <c r="J267" s="142"/>
      <c r="K267" s="142"/>
    </row>
    <row r="268" spans="1:11" ht="24" customHeight="1">
      <c r="A268" s="164"/>
      <c r="B268" s="165"/>
      <c r="C268" s="201">
        <v>4330</v>
      </c>
      <c r="D268" s="97" t="s">
        <v>216</v>
      </c>
      <c r="E268" s="171">
        <v>30000</v>
      </c>
      <c r="F268" s="101"/>
      <c r="G268" s="101">
        <f>E268+F268</f>
        <v>30000</v>
      </c>
      <c r="H268" s="202"/>
      <c r="I268" s="142"/>
      <c r="J268" s="142"/>
      <c r="K268" s="142"/>
    </row>
    <row r="269" spans="1:11" ht="15.75" customHeight="1">
      <c r="A269" s="167"/>
      <c r="B269" s="169" t="s">
        <v>217</v>
      </c>
      <c r="C269" s="168"/>
      <c r="D269" s="18" t="s">
        <v>334</v>
      </c>
      <c r="E269" s="174">
        <f>E270</f>
        <v>45000</v>
      </c>
      <c r="F269" s="174">
        <f>F270</f>
        <v>0</v>
      </c>
      <c r="G269" s="174">
        <f>G270</f>
        <v>45000</v>
      </c>
      <c r="H269" s="160"/>
      <c r="I269" s="142"/>
      <c r="J269" s="142"/>
      <c r="K269" s="142"/>
    </row>
    <row r="270" spans="1:11" ht="15" customHeight="1">
      <c r="A270" s="164"/>
      <c r="B270" s="165"/>
      <c r="C270" s="158" t="s">
        <v>209</v>
      </c>
      <c r="D270" s="97" t="s">
        <v>218</v>
      </c>
      <c r="E270" s="171">
        <v>45000</v>
      </c>
      <c r="F270" s="101"/>
      <c r="G270" s="101">
        <f>E270+F270</f>
        <v>45000</v>
      </c>
      <c r="H270" s="202"/>
      <c r="I270" s="142"/>
      <c r="J270" s="142"/>
      <c r="K270" s="142"/>
    </row>
    <row r="271" spans="1:11" ht="15" customHeight="1">
      <c r="A271" s="164"/>
      <c r="B271" s="52">
        <v>85216</v>
      </c>
      <c r="C271" s="50"/>
      <c r="D271" s="292" t="s">
        <v>262</v>
      </c>
      <c r="E271" s="298">
        <f>E272</f>
        <v>51374</v>
      </c>
      <c r="F271" s="298">
        <f>F272</f>
        <v>0</v>
      </c>
      <c r="G271" s="298">
        <f>G272</f>
        <v>51374</v>
      </c>
      <c r="H271" s="202"/>
      <c r="I271" s="142"/>
      <c r="J271" s="142"/>
      <c r="K271" s="142"/>
    </row>
    <row r="272" spans="1:11" ht="15" customHeight="1">
      <c r="A272" s="164"/>
      <c r="B272" s="52"/>
      <c r="C272" s="158" t="s">
        <v>209</v>
      </c>
      <c r="D272" s="97" t="s">
        <v>218</v>
      </c>
      <c r="E272" s="171">
        <v>51374</v>
      </c>
      <c r="F272" s="171"/>
      <c r="G272" s="101">
        <f>E272+F272</f>
        <v>51374</v>
      </c>
      <c r="H272" s="202"/>
      <c r="I272" s="142"/>
      <c r="J272" s="142"/>
      <c r="K272" s="142"/>
    </row>
    <row r="273" spans="1:11" ht="15" customHeight="1">
      <c r="A273" s="167"/>
      <c r="B273" s="169" t="s">
        <v>219</v>
      </c>
      <c r="C273" s="168"/>
      <c r="D273" s="18" t="s">
        <v>91</v>
      </c>
      <c r="E273" s="174">
        <f>SUM(E274:E294)</f>
        <v>542086</v>
      </c>
      <c r="F273" s="174">
        <f>SUM(F274:F294)</f>
        <v>4005</v>
      </c>
      <c r="G273" s="174">
        <f>SUM(G274:G294)</f>
        <v>546091</v>
      </c>
      <c r="H273" s="160"/>
      <c r="I273" s="142"/>
      <c r="J273" s="142"/>
      <c r="K273" s="142"/>
    </row>
    <row r="274" spans="1:11" ht="15" customHeight="1">
      <c r="A274" s="164"/>
      <c r="B274" s="165"/>
      <c r="C274" s="158" t="s">
        <v>178</v>
      </c>
      <c r="D274" s="97" t="s">
        <v>220</v>
      </c>
      <c r="E274" s="171">
        <v>9180</v>
      </c>
      <c r="F274" s="101"/>
      <c r="G274" s="101">
        <f aca="true" t="shared" si="13" ref="G274:G294">E274+F274</f>
        <v>9180</v>
      </c>
      <c r="H274" s="202"/>
      <c r="I274" s="142"/>
      <c r="J274" s="142"/>
      <c r="K274" s="142"/>
    </row>
    <row r="275" spans="1:11" ht="15" customHeight="1">
      <c r="A275" s="164"/>
      <c r="B275" s="165"/>
      <c r="C275" s="158" t="s">
        <v>138</v>
      </c>
      <c r="D275" s="97" t="s">
        <v>139</v>
      </c>
      <c r="E275" s="171">
        <v>367000</v>
      </c>
      <c r="F275" s="101">
        <v>4005</v>
      </c>
      <c r="G275" s="101">
        <f t="shared" si="13"/>
        <v>371005</v>
      </c>
      <c r="H275" s="202" t="s">
        <v>351</v>
      </c>
      <c r="I275" s="142"/>
      <c r="J275" s="142"/>
      <c r="K275" s="142"/>
    </row>
    <row r="276" spans="1:11" ht="15" customHeight="1">
      <c r="A276" s="164"/>
      <c r="B276" s="165"/>
      <c r="C276" s="158" t="s">
        <v>151</v>
      </c>
      <c r="D276" s="97" t="s">
        <v>152</v>
      </c>
      <c r="E276" s="171">
        <v>25300</v>
      </c>
      <c r="F276" s="101"/>
      <c r="G276" s="101">
        <f t="shared" si="13"/>
        <v>25300</v>
      </c>
      <c r="H276" s="160"/>
      <c r="I276" s="142"/>
      <c r="J276" s="142"/>
      <c r="K276" s="142"/>
    </row>
    <row r="277" spans="1:11" ht="15" customHeight="1">
      <c r="A277" s="164"/>
      <c r="B277" s="165"/>
      <c r="C277" s="158" t="s">
        <v>140</v>
      </c>
      <c r="D277" s="97" t="s">
        <v>141</v>
      </c>
      <c r="E277" s="171">
        <v>63000</v>
      </c>
      <c r="F277" s="101"/>
      <c r="G277" s="101">
        <f t="shared" si="13"/>
        <v>63000</v>
      </c>
      <c r="H277" s="202"/>
      <c r="I277" s="142"/>
      <c r="J277" s="142"/>
      <c r="K277" s="142"/>
    </row>
    <row r="278" spans="1:11" ht="15" customHeight="1">
      <c r="A278" s="164"/>
      <c r="B278" s="165"/>
      <c r="C278" s="158" t="s">
        <v>142</v>
      </c>
      <c r="D278" s="97" t="s">
        <v>143</v>
      </c>
      <c r="E278" s="171">
        <v>9000</v>
      </c>
      <c r="F278" s="101"/>
      <c r="G278" s="101">
        <f t="shared" si="13"/>
        <v>9000</v>
      </c>
      <c r="H278" s="202"/>
      <c r="I278" s="142"/>
      <c r="J278" s="142"/>
      <c r="K278" s="142"/>
    </row>
    <row r="279" spans="1:11" ht="15" customHeight="1">
      <c r="A279" s="164"/>
      <c r="B279" s="165"/>
      <c r="C279" s="165">
        <v>4170</v>
      </c>
      <c r="D279" s="97" t="s">
        <v>153</v>
      </c>
      <c r="E279" s="171">
        <v>3000</v>
      </c>
      <c r="F279" s="101"/>
      <c r="G279" s="101">
        <f t="shared" si="13"/>
        <v>3000</v>
      </c>
      <c r="H279" s="202"/>
      <c r="I279" s="142"/>
      <c r="J279" s="142"/>
      <c r="K279" s="142"/>
    </row>
    <row r="280" spans="1:11" ht="15" customHeight="1">
      <c r="A280" s="164"/>
      <c r="B280" s="165"/>
      <c r="C280" s="158" t="s">
        <v>127</v>
      </c>
      <c r="D280" s="97" t="s">
        <v>128</v>
      </c>
      <c r="E280" s="171">
        <v>14000</v>
      </c>
      <c r="F280" s="101"/>
      <c r="G280" s="101">
        <f t="shared" si="13"/>
        <v>14000</v>
      </c>
      <c r="H280" s="202"/>
      <c r="I280" s="142"/>
      <c r="J280" s="142"/>
      <c r="K280" s="142"/>
    </row>
    <row r="281" spans="1:11" ht="15" customHeight="1">
      <c r="A281" s="164"/>
      <c r="B281" s="165"/>
      <c r="C281" s="158" t="s">
        <v>154</v>
      </c>
      <c r="D281" s="97" t="s">
        <v>155</v>
      </c>
      <c r="E281" s="171">
        <v>5400</v>
      </c>
      <c r="F281" s="101"/>
      <c r="G281" s="101">
        <f t="shared" si="13"/>
        <v>5400</v>
      </c>
      <c r="H281" s="202"/>
      <c r="I281" s="142"/>
      <c r="J281" s="142"/>
      <c r="K281" s="142"/>
    </row>
    <row r="282" spans="1:11" ht="15" customHeight="1">
      <c r="A282" s="164"/>
      <c r="B282" s="165"/>
      <c r="C282" s="158" t="s">
        <v>156</v>
      </c>
      <c r="D282" s="97" t="s">
        <v>157</v>
      </c>
      <c r="E282" s="171">
        <v>5000</v>
      </c>
      <c r="F282" s="101"/>
      <c r="G282" s="101">
        <f t="shared" si="13"/>
        <v>5000</v>
      </c>
      <c r="H282" s="202"/>
      <c r="I282" s="142"/>
      <c r="J282" s="142"/>
      <c r="K282" s="142"/>
    </row>
    <row r="283" spans="1:11" ht="15" customHeight="1">
      <c r="A283" s="164"/>
      <c r="B283" s="165"/>
      <c r="C283" s="165" t="s">
        <v>210</v>
      </c>
      <c r="D283" s="97" t="s">
        <v>211</v>
      </c>
      <c r="E283" s="171">
        <v>506</v>
      </c>
      <c r="F283" s="101"/>
      <c r="G283" s="101">
        <f t="shared" si="13"/>
        <v>506</v>
      </c>
      <c r="H283" s="202"/>
      <c r="I283" s="142"/>
      <c r="J283" s="142"/>
      <c r="K283" s="142"/>
    </row>
    <row r="284" spans="1:11" ht="15" customHeight="1">
      <c r="A284" s="164"/>
      <c r="B284" s="165"/>
      <c r="C284" s="158" t="s">
        <v>111</v>
      </c>
      <c r="D284" s="97" t="s">
        <v>112</v>
      </c>
      <c r="E284" s="171">
        <v>9000</v>
      </c>
      <c r="F284" s="101"/>
      <c r="G284" s="101">
        <f t="shared" si="13"/>
        <v>9000</v>
      </c>
      <c r="H284" s="202"/>
      <c r="I284" s="142"/>
      <c r="J284" s="142"/>
      <c r="K284" s="142"/>
    </row>
    <row r="285" spans="1:11" ht="15" customHeight="1">
      <c r="A285" s="164"/>
      <c r="B285" s="165"/>
      <c r="C285" s="201">
        <v>4350</v>
      </c>
      <c r="D285" s="97" t="s">
        <v>158</v>
      </c>
      <c r="E285" s="171">
        <v>2000</v>
      </c>
      <c r="F285" s="101"/>
      <c r="G285" s="101">
        <f t="shared" si="13"/>
        <v>2000</v>
      </c>
      <c r="H285" s="202"/>
      <c r="I285" s="142"/>
      <c r="J285" s="142"/>
      <c r="K285" s="142"/>
    </row>
    <row r="286" spans="1:11" ht="15" customHeight="1">
      <c r="A286" s="164"/>
      <c r="B286" s="165"/>
      <c r="C286" s="201">
        <v>4360</v>
      </c>
      <c r="D286" s="97" t="s">
        <v>159</v>
      </c>
      <c r="E286" s="171">
        <v>3100</v>
      </c>
      <c r="F286" s="101"/>
      <c r="G286" s="101">
        <f t="shared" si="13"/>
        <v>3100</v>
      </c>
      <c r="H286" s="202"/>
      <c r="I286" s="142"/>
      <c r="J286" s="142"/>
      <c r="K286" s="142"/>
    </row>
    <row r="287" spans="1:11" ht="15" customHeight="1">
      <c r="A287" s="164"/>
      <c r="B287" s="165"/>
      <c r="C287" s="201">
        <v>4370</v>
      </c>
      <c r="D287" s="97" t="s">
        <v>160</v>
      </c>
      <c r="E287" s="171">
        <v>5100</v>
      </c>
      <c r="F287" s="101"/>
      <c r="G287" s="101">
        <f t="shared" si="13"/>
        <v>5100</v>
      </c>
      <c r="H287" s="202"/>
      <c r="I287" s="142"/>
      <c r="J287" s="142"/>
      <c r="K287" s="142"/>
    </row>
    <row r="288" spans="1:11" ht="15" customHeight="1">
      <c r="A288" s="164"/>
      <c r="B288" s="165"/>
      <c r="C288" s="201">
        <v>4400</v>
      </c>
      <c r="D288" s="216" t="s">
        <v>212</v>
      </c>
      <c r="E288" s="171">
        <v>1000</v>
      </c>
      <c r="F288" s="101"/>
      <c r="G288" s="101">
        <f t="shared" si="13"/>
        <v>1000</v>
      </c>
      <c r="H288" s="202"/>
      <c r="I288" s="142"/>
      <c r="J288" s="142"/>
      <c r="K288" s="142"/>
    </row>
    <row r="289" spans="1:11" ht="15" customHeight="1">
      <c r="A289" s="164"/>
      <c r="B289" s="165"/>
      <c r="C289" s="158" t="s">
        <v>145</v>
      </c>
      <c r="D289" s="97" t="s">
        <v>146</v>
      </c>
      <c r="E289" s="171">
        <v>800</v>
      </c>
      <c r="F289" s="101"/>
      <c r="G289" s="101">
        <f t="shared" si="13"/>
        <v>800</v>
      </c>
      <c r="H289" s="160"/>
      <c r="I289" s="142"/>
      <c r="J289" s="142"/>
      <c r="K289" s="142"/>
    </row>
    <row r="290" spans="1:11" ht="15" customHeight="1">
      <c r="A290" s="164"/>
      <c r="B290" s="165"/>
      <c r="C290" s="158" t="s">
        <v>118</v>
      </c>
      <c r="D290" s="97" t="s">
        <v>119</v>
      </c>
      <c r="E290" s="171">
        <v>1500</v>
      </c>
      <c r="F290" s="101"/>
      <c r="G290" s="101">
        <f t="shared" si="13"/>
        <v>1500</v>
      </c>
      <c r="H290" s="202"/>
      <c r="I290" s="142"/>
      <c r="J290" s="142"/>
      <c r="K290" s="142"/>
    </row>
    <row r="291" spans="1:11" ht="15" customHeight="1">
      <c r="A291" s="164"/>
      <c r="B291" s="165"/>
      <c r="C291" s="158" t="s">
        <v>161</v>
      </c>
      <c r="D291" s="97" t="s">
        <v>162</v>
      </c>
      <c r="E291" s="171">
        <v>11200</v>
      </c>
      <c r="F291" s="101"/>
      <c r="G291" s="101">
        <f t="shared" si="13"/>
        <v>11200</v>
      </c>
      <c r="H291" s="202"/>
      <c r="I291" s="142"/>
      <c r="J291" s="142"/>
      <c r="K291" s="142"/>
    </row>
    <row r="292" spans="1:11" ht="15" customHeight="1">
      <c r="A292" s="164"/>
      <c r="B292" s="165"/>
      <c r="C292" s="201">
        <v>4700</v>
      </c>
      <c r="D292" s="97" t="s">
        <v>164</v>
      </c>
      <c r="E292" s="171">
        <v>2000</v>
      </c>
      <c r="F292" s="101"/>
      <c r="G292" s="101">
        <f t="shared" si="13"/>
        <v>2000</v>
      </c>
      <c r="H292" s="160"/>
      <c r="I292" s="142"/>
      <c r="J292" s="142"/>
      <c r="K292" s="142"/>
    </row>
    <row r="293" spans="1:11" ht="15" customHeight="1">
      <c r="A293" s="164"/>
      <c r="B293" s="165"/>
      <c r="C293" s="165" t="s">
        <v>165</v>
      </c>
      <c r="D293" s="97" t="s">
        <v>166</v>
      </c>
      <c r="E293" s="171">
        <v>2000</v>
      </c>
      <c r="F293" s="101"/>
      <c r="G293" s="101">
        <f t="shared" si="13"/>
        <v>2000</v>
      </c>
      <c r="H293" s="160"/>
      <c r="I293" s="142"/>
      <c r="J293" s="142"/>
      <c r="K293" s="142"/>
    </row>
    <row r="294" spans="1:11" ht="15" customHeight="1">
      <c r="A294" s="164"/>
      <c r="B294" s="165"/>
      <c r="C294" s="165" t="s">
        <v>213</v>
      </c>
      <c r="D294" s="97" t="s">
        <v>167</v>
      </c>
      <c r="E294" s="171">
        <v>3000</v>
      </c>
      <c r="F294" s="101"/>
      <c r="G294" s="101">
        <f t="shared" si="13"/>
        <v>3000</v>
      </c>
      <c r="H294" s="160"/>
      <c r="I294" s="142"/>
      <c r="J294" s="142"/>
      <c r="K294" s="142"/>
    </row>
    <row r="295" spans="1:11" ht="24.75" customHeight="1">
      <c r="A295" s="167"/>
      <c r="B295" s="169" t="s">
        <v>221</v>
      </c>
      <c r="C295" s="168"/>
      <c r="D295" s="18" t="s">
        <v>335</v>
      </c>
      <c r="E295" s="174">
        <f>SUM(E296:E297)</f>
        <v>10000</v>
      </c>
      <c r="F295" s="174">
        <f>SUM(F296:F297)</f>
        <v>0</v>
      </c>
      <c r="G295" s="174">
        <f>SUM(G296:G297)</f>
        <v>10000</v>
      </c>
      <c r="H295" s="160"/>
      <c r="I295" s="142"/>
      <c r="J295" s="142"/>
      <c r="K295" s="142"/>
    </row>
    <row r="296" spans="1:11" ht="15" customHeight="1">
      <c r="A296" s="164"/>
      <c r="B296" s="165"/>
      <c r="C296" s="158" t="s">
        <v>140</v>
      </c>
      <c r="D296" s="97" t="s">
        <v>141</v>
      </c>
      <c r="E296" s="171">
        <v>1500</v>
      </c>
      <c r="F296" s="101"/>
      <c r="G296" s="101">
        <f>E296+F296</f>
        <v>1500</v>
      </c>
      <c r="H296" s="160"/>
      <c r="I296" s="142"/>
      <c r="J296" s="142"/>
      <c r="K296" s="142"/>
    </row>
    <row r="297" spans="1:11" ht="15" customHeight="1">
      <c r="A297" s="164"/>
      <c r="B297" s="165"/>
      <c r="C297" s="165">
        <v>4170</v>
      </c>
      <c r="D297" s="97" t="s">
        <v>153</v>
      </c>
      <c r="E297" s="171">
        <v>8500</v>
      </c>
      <c r="F297" s="101"/>
      <c r="G297" s="101">
        <f>E297+F297</f>
        <v>8500</v>
      </c>
      <c r="H297" s="160"/>
      <c r="I297" s="142"/>
      <c r="J297" s="142"/>
      <c r="K297" s="142"/>
    </row>
    <row r="298" spans="1:11" ht="15" customHeight="1">
      <c r="A298" s="167"/>
      <c r="B298" s="169" t="s">
        <v>222</v>
      </c>
      <c r="C298" s="169"/>
      <c r="D298" s="18" t="s">
        <v>11</v>
      </c>
      <c r="E298" s="174">
        <f>E299</f>
        <v>114300</v>
      </c>
      <c r="F298" s="174">
        <f>F299</f>
        <v>-42000</v>
      </c>
      <c r="G298" s="174">
        <f>G299</f>
        <v>72300</v>
      </c>
      <c r="H298" s="160"/>
      <c r="I298" s="142"/>
      <c r="J298" s="142"/>
      <c r="K298" s="142"/>
    </row>
    <row r="299" spans="1:11" ht="15" customHeight="1" thickBot="1">
      <c r="A299" s="175"/>
      <c r="B299" s="186"/>
      <c r="C299" s="186" t="s">
        <v>209</v>
      </c>
      <c r="D299" s="59" t="s">
        <v>286</v>
      </c>
      <c r="E299" s="176">
        <v>114300</v>
      </c>
      <c r="F299" s="172">
        <v>-42000</v>
      </c>
      <c r="G299" s="101">
        <f>E299+F299</f>
        <v>72300</v>
      </c>
      <c r="H299" s="173" t="s">
        <v>433</v>
      </c>
      <c r="I299" s="142"/>
      <c r="J299" s="142"/>
      <c r="K299" s="142"/>
    </row>
    <row r="300" spans="1:11" ht="27" customHeight="1" thickBot="1">
      <c r="A300" s="234" t="s">
        <v>223</v>
      </c>
      <c r="B300" s="235"/>
      <c r="C300" s="235"/>
      <c r="D300" s="106" t="s">
        <v>92</v>
      </c>
      <c r="E300" s="192">
        <f>E301+E303</f>
        <v>1457212.4000000004</v>
      </c>
      <c r="F300" s="192">
        <f>F301+F303</f>
        <v>0</v>
      </c>
      <c r="G300" s="192">
        <f>G301+G303</f>
        <v>1457212.4000000004</v>
      </c>
      <c r="H300" s="151"/>
      <c r="I300" s="142"/>
      <c r="J300" s="142"/>
      <c r="K300" s="142"/>
    </row>
    <row r="301" spans="1:11" ht="27" customHeight="1">
      <c r="A301" s="269"/>
      <c r="B301" s="121" t="s">
        <v>258</v>
      </c>
      <c r="C301" s="270"/>
      <c r="D301" s="273" t="s">
        <v>336</v>
      </c>
      <c r="E301" s="274">
        <f>E302</f>
        <v>15000</v>
      </c>
      <c r="F301" s="274">
        <f>F302</f>
        <v>0</v>
      </c>
      <c r="G301" s="274">
        <f>G302</f>
        <v>15000</v>
      </c>
      <c r="H301" s="229"/>
      <c r="I301" s="142"/>
      <c r="J301" s="142"/>
      <c r="K301" s="142"/>
    </row>
    <row r="302" spans="1:11" ht="15" customHeight="1">
      <c r="A302" s="271"/>
      <c r="B302" s="213"/>
      <c r="C302" s="165">
        <v>6050</v>
      </c>
      <c r="D302" s="97" t="s">
        <v>115</v>
      </c>
      <c r="E302" s="171">
        <v>15000</v>
      </c>
      <c r="F302" s="171"/>
      <c r="G302" s="101">
        <f aca="true" t="shared" si="14" ref="G302:G340">E302+F302</f>
        <v>15000</v>
      </c>
      <c r="H302" s="202"/>
      <c r="I302" s="142"/>
      <c r="J302" s="142"/>
      <c r="K302" s="142"/>
    </row>
    <row r="303" spans="1:11" ht="15" customHeight="1">
      <c r="A303" s="193"/>
      <c r="B303" s="121" t="s">
        <v>224</v>
      </c>
      <c r="C303" s="121"/>
      <c r="D303" s="272" t="s">
        <v>11</v>
      </c>
      <c r="E303" s="185">
        <f>SUM(E304:E340)</f>
        <v>1442212.4000000004</v>
      </c>
      <c r="F303" s="185">
        <f>SUM(F304:F340)</f>
        <v>0</v>
      </c>
      <c r="G303" s="185">
        <f>SUM(G304:G340)</f>
        <v>1442212.4000000004</v>
      </c>
      <c r="H303" s="155"/>
      <c r="I303" s="142"/>
      <c r="J303" s="142"/>
      <c r="K303" s="142"/>
    </row>
    <row r="304" spans="1:11" ht="36">
      <c r="A304" s="193"/>
      <c r="B304" s="121"/>
      <c r="C304" s="165" t="s">
        <v>176</v>
      </c>
      <c r="D304" s="97" t="s">
        <v>177</v>
      </c>
      <c r="E304" s="206">
        <v>4000</v>
      </c>
      <c r="F304" s="206"/>
      <c r="G304" s="101">
        <f t="shared" si="14"/>
        <v>4000</v>
      </c>
      <c r="H304" s="202"/>
      <c r="I304" s="142"/>
      <c r="J304" s="142"/>
      <c r="K304" s="142"/>
    </row>
    <row r="305" spans="1:11" ht="14.25">
      <c r="A305" s="193"/>
      <c r="B305" s="121"/>
      <c r="C305" s="165" t="s">
        <v>423</v>
      </c>
      <c r="D305" s="97" t="s">
        <v>141</v>
      </c>
      <c r="E305" s="206">
        <v>0</v>
      </c>
      <c r="F305" s="206">
        <v>53865.71</v>
      </c>
      <c r="G305" s="172">
        <f t="shared" si="14"/>
        <v>53865.71</v>
      </c>
      <c r="H305" s="236" t="s">
        <v>236</v>
      </c>
      <c r="I305" s="142"/>
      <c r="J305" s="142"/>
      <c r="K305" s="142"/>
    </row>
    <row r="306" spans="1:11" ht="15" customHeight="1">
      <c r="A306" s="164"/>
      <c r="B306" s="165"/>
      <c r="C306" s="231" t="s">
        <v>225</v>
      </c>
      <c r="D306" s="97" t="s">
        <v>141</v>
      </c>
      <c r="E306" s="171">
        <v>53865.71</v>
      </c>
      <c r="F306" s="238">
        <v>-53865.71</v>
      </c>
      <c r="G306" s="172">
        <f t="shared" si="14"/>
        <v>0</v>
      </c>
      <c r="H306" s="236" t="s">
        <v>236</v>
      </c>
      <c r="I306" s="142"/>
      <c r="J306" s="142"/>
      <c r="K306" s="142"/>
    </row>
    <row r="307" spans="1:11" ht="15" customHeight="1">
      <c r="A307" s="164"/>
      <c r="B307" s="165"/>
      <c r="C307" s="231" t="s">
        <v>226</v>
      </c>
      <c r="D307" s="97" t="s">
        <v>141</v>
      </c>
      <c r="E307" s="171">
        <v>9505.7</v>
      </c>
      <c r="F307" s="238"/>
      <c r="G307" s="172">
        <f t="shared" si="14"/>
        <v>9505.7</v>
      </c>
      <c r="H307" s="236" t="s">
        <v>236</v>
      </c>
      <c r="I307" s="142"/>
      <c r="J307" s="142"/>
      <c r="K307" s="142"/>
    </row>
    <row r="308" spans="1:11" ht="15" customHeight="1">
      <c r="A308" s="164"/>
      <c r="B308" s="165"/>
      <c r="C308" s="231" t="s">
        <v>424</v>
      </c>
      <c r="D308" s="205" t="s">
        <v>143</v>
      </c>
      <c r="E308" s="171">
        <v>0</v>
      </c>
      <c r="F308" s="238">
        <v>8793.03</v>
      </c>
      <c r="G308" s="172">
        <f t="shared" si="14"/>
        <v>8793.03</v>
      </c>
      <c r="H308" s="236" t="s">
        <v>236</v>
      </c>
      <c r="I308" s="142"/>
      <c r="J308" s="142"/>
      <c r="K308" s="142"/>
    </row>
    <row r="309" spans="1:11" ht="15" customHeight="1">
      <c r="A309" s="180"/>
      <c r="B309" s="181"/>
      <c r="C309" s="215" t="s">
        <v>227</v>
      </c>
      <c r="D309" s="205" t="s">
        <v>143</v>
      </c>
      <c r="E309" s="182">
        <v>8793.03</v>
      </c>
      <c r="F309" s="217">
        <v>-8793.03</v>
      </c>
      <c r="G309" s="286">
        <f t="shared" si="14"/>
        <v>0</v>
      </c>
      <c r="H309" s="236" t="s">
        <v>236</v>
      </c>
      <c r="I309" s="142"/>
      <c r="J309" s="142"/>
      <c r="K309" s="142"/>
    </row>
    <row r="310" spans="1:11" ht="15" customHeight="1">
      <c r="A310" s="164"/>
      <c r="B310" s="165"/>
      <c r="C310" s="231" t="s">
        <v>228</v>
      </c>
      <c r="D310" s="97" t="s">
        <v>143</v>
      </c>
      <c r="E310" s="171">
        <v>1551.71</v>
      </c>
      <c r="F310" s="238"/>
      <c r="G310" s="172">
        <f t="shared" si="14"/>
        <v>1551.71</v>
      </c>
      <c r="H310" s="236" t="s">
        <v>236</v>
      </c>
      <c r="I310" s="142"/>
      <c r="J310" s="142"/>
      <c r="K310" s="142"/>
    </row>
    <row r="311" spans="1:11" ht="15" customHeight="1">
      <c r="A311" s="164"/>
      <c r="B311" s="165"/>
      <c r="C311" s="231" t="s">
        <v>425</v>
      </c>
      <c r="D311" s="205" t="s">
        <v>153</v>
      </c>
      <c r="E311" s="171">
        <v>0</v>
      </c>
      <c r="F311" s="238">
        <v>404953.16</v>
      </c>
      <c r="G311" s="172">
        <f t="shared" si="14"/>
        <v>404953.16</v>
      </c>
      <c r="H311" s="236" t="s">
        <v>236</v>
      </c>
      <c r="I311" s="142"/>
      <c r="J311" s="142"/>
      <c r="K311" s="142"/>
    </row>
    <row r="312" spans="1:11" ht="15" customHeight="1">
      <c r="A312" s="180"/>
      <c r="B312" s="181"/>
      <c r="C312" s="215" t="s">
        <v>229</v>
      </c>
      <c r="D312" s="205" t="s">
        <v>153</v>
      </c>
      <c r="E312" s="182">
        <v>404953.16</v>
      </c>
      <c r="F312" s="217">
        <v>-404953.16</v>
      </c>
      <c r="G312" s="286">
        <f t="shared" si="14"/>
        <v>0</v>
      </c>
      <c r="H312" s="236" t="s">
        <v>236</v>
      </c>
      <c r="I312" s="142"/>
      <c r="J312" s="142"/>
      <c r="K312" s="142"/>
    </row>
    <row r="313" spans="1:11" ht="15" customHeight="1">
      <c r="A313" s="164"/>
      <c r="B313" s="165"/>
      <c r="C313" s="231" t="s">
        <v>195</v>
      </c>
      <c r="D313" s="97" t="s">
        <v>153</v>
      </c>
      <c r="E313" s="171">
        <v>71462.31</v>
      </c>
      <c r="F313" s="238"/>
      <c r="G313" s="172">
        <f t="shared" si="14"/>
        <v>71462.31</v>
      </c>
      <c r="H313" s="236" t="s">
        <v>236</v>
      </c>
      <c r="I313" s="142"/>
      <c r="J313" s="142"/>
      <c r="K313" s="142"/>
    </row>
    <row r="314" spans="1:11" ht="15" customHeight="1">
      <c r="A314" s="193"/>
      <c r="B314" s="203"/>
      <c r="C314" s="237" t="s">
        <v>426</v>
      </c>
      <c r="D314" s="97" t="s">
        <v>128</v>
      </c>
      <c r="E314" s="206">
        <v>0</v>
      </c>
      <c r="F314" s="287">
        <v>11900.05</v>
      </c>
      <c r="G314" s="288">
        <f t="shared" si="14"/>
        <v>11900.05</v>
      </c>
      <c r="H314" s="236" t="s">
        <v>236</v>
      </c>
      <c r="I314" s="142"/>
      <c r="J314" s="142"/>
      <c r="K314" s="142"/>
    </row>
    <row r="315" spans="1:11" ht="15" customHeight="1">
      <c r="A315" s="193"/>
      <c r="B315" s="203"/>
      <c r="C315" s="231" t="s">
        <v>230</v>
      </c>
      <c r="D315" s="97" t="s">
        <v>128</v>
      </c>
      <c r="E315" s="206">
        <v>11900.05</v>
      </c>
      <c r="F315" s="287">
        <v>-11900.05</v>
      </c>
      <c r="G315" s="288">
        <f t="shared" si="14"/>
        <v>0</v>
      </c>
      <c r="H315" s="236" t="s">
        <v>236</v>
      </c>
      <c r="I315" s="142"/>
      <c r="J315" s="142"/>
      <c r="K315" s="142"/>
    </row>
    <row r="316" spans="1:11" ht="15" customHeight="1">
      <c r="A316" s="164"/>
      <c r="B316" s="165"/>
      <c r="C316" s="231" t="s">
        <v>231</v>
      </c>
      <c r="D316" s="97" t="s">
        <v>128</v>
      </c>
      <c r="E316" s="171">
        <v>2100.03</v>
      </c>
      <c r="F316" s="238"/>
      <c r="G316" s="172">
        <f t="shared" si="14"/>
        <v>2100.03</v>
      </c>
      <c r="H316" s="236" t="s">
        <v>236</v>
      </c>
      <c r="I316" s="142"/>
      <c r="J316" s="142"/>
      <c r="K316" s="142"/>
    </row>
    <row r="317" spans="1:11" ht="15" customHeight="1">
      <c r="A317" s="180"/>
      <c r="B317" s="181"/>
      <c r="C317" s="237" t="s">
        <v>427</v>
      </c>
      <c r="D317" s="97" t="s">
        <v>190</v>
      </c>
      <c r="E317" s="182">
        <v>0</v>
      </c>
      <c r="F317" s="217">
        <v>5610</v>
      </c>
      <c r="G317" s="217">
        <f t="shared" si="14"/>
        <v>5610</v>
      </c>
      <c r="H317" s="236" t="s">
        <v>236</v>
      </c>
      <c r="I317" s="142"/>
      <c r="J317" s="142"/>
      <c r="K317" s="142"/>
    </row>
    <row r="318" spans="1:11" ht="15" customHeight="1">
      <c r="A318" s="164"/>
      <c r="B318" s="165"/>
      <c r="C318" s="231" t="s">
        <v>232</v>
      </c>
      <c r="D318" s="97" t="s">
        <v>190</v>
      </c>
      <c r="E318" s="171">
        <v>5610</v>
      </c>
      <c r="F318" s="238">
        <v>-5610</v>
      </c>
      <c r="G318" s="172">
        <f t="shared" si="14"/>
        <v>0</v>
      </c>
      <c r="H318" s="236" t="s">
        <v>236</v>
      </c>
      <c r="I318" s="142"/>
      <c r="J318" s="142"/>
      <c r="K318" s="142"/>
    </row>
    <row r="319" spans="1:11" ht="15" customHeight="1">
      <c r="A319" s="164"/>
      <c r="B319" s="165"/>
      <c r="C319" s="231" t="s">
        <v>233</v>
      </c>
      <c r="D319" s="97" t="s">
        <v>190</v>
      </c>
      <c r="E319" s="171">
        <v>990</v>
      </c>
      <c r="F319" s="238"/>
      <c r="G319" s="172">
        <f t="shared" si="14"/>
        <v>990</v>
      </c>
      <c r="H319" s="236" t="s">
        <v>236</v>
      </c>
      <c r="I319" s="142"/>
      <c r="J319" s="142"/>
      <c r="K319" s="142"/>
    </row>
    <row r="320" spans="1:11" ht="15" customHeight="1">
      <c r="A320" s="180"/>
      <c r="B320" s="181"/>
      <c r="C320" s="237" t="s">
        <v>428</v>
      </c>
      <c r="D320" s="97" t="s">
        <v>112</v>
      </c>
      <c r="E320" s="182">
        <v>0</v>
      </c>
      <c r="F320" s="217">
        <v>273663.7</v>
      </c>
      <c r="G320" s="217">
        <f t="shared" si="14"/>
        <v>273663.7</v>
      </c>
      <c r="H320" s="236" t="s">
        <v>236</v>
      </c>
      <c r="I320" s="142"/>
      <c r="J320" s="142"/>
      <c r="K320" s="142"/>
    </row>
    <row r="321" spans="1:11" ht="15" customHeight="1">
      <c r="A321" s="164"/>
      <c r="B321" s="165"/>
      <c r="C321" s="231" t="s">
        <v>234</v>
      </c>
      <c r="D321" s="97" t="s">
        <v>112</v>
      </c>
      <c r="E321" s="171">
        <v>273663.7</v>
      </c>
      <c r="F321" s="238">
        <v>-273663.7</v>
      </c>
      <c r="G321" s="172">
        <f t="shared" si="14"/>
        <v>0</v>
      </c>
      <c r="H321" s="236" t="s">
        <v>236</v>
      </c>
      <c r="I321" s="142"/>
      <c r="J321" s="142"/>
      <c r="K321" s="142"/>
    </row>
    <row r="322" spans="1:11" ht="15" customHeight="1">
      <c r="A322" s="164"/>
      <c r="B322" s="165"/>
      <c r="C322" s="231" t="s">
        <v>235</v>
      </c>
      <c r="D322" s="97" t="s">
        <v>112</v>
      </c>
      <c r="E322" s="171">
        <v>48293.6</v>
      </c>
      <c r="F322" s="238"/>
      <c r="G322" s="238">
        <f t="shared" si="14"/>
        <v>48293.6</v>
      </c>
      <c r="H322" s="236" t="s">
        <v>236</v>
      </c>
      <c r="I322" s="142"/>
      <c r="J322" s="142"/>
      <c r="K322" s="142"/>
    </row>
    <row r="323" spans="1:11" ht="15" customHeight="1">
      <c r="A323" s="164"/>
      <c r="B323" s="165"/>
      <c r="C323" s="239">
        <v>3029</v>
      </c>
      <c r="D323" s="97" t="s">
        <v>150</v>
      </c>
      <c r="E323" s="171">
        <v>4500</v>
      </c>
      <c r="F323" s="172"/>
      <c r="G323" s="172">
        <f t="shared" si="14"/>
        <v>4500</v>
      </c>
      <c r="H323" s="236" t="s">
        <v>237</v>
      </c>
      <c r="I323" s="142"/>
      <c r="J323" s="142"/>
      <c r="K323" s="142"/>
    </row>
    <row r="324" spans="1:11" ht="15" customHeight="1">
      <c r="A324" s="164"/>
      <c r="B324" s="165"/>
      <c r="C324" s="239">
        <v>4019</v>
      </c>
      <c r="D324" s="97" t="s">
        <v>139</v>
      </c>
      <c r="E324" s="171">
        <v>53300</v>
      </c>
      <c r="F324" s="172"/>
      <c r="G324" s="172">
        <f t="shared" si="14"/>
        <v>53300</v>
      </c>
      <c r="H324" s="236" t="s">
        <v>237</v>
      </c>
      <c r="I324" s="142"/>
      <c r="J324" s="142"/>
      <c r="K324" s="142"/>
    </row>
    <row r="325" spans="1:11" ht="15" customHeight="1">
      <c r="A325" s="164"/>
      <c r="B325" s="165"/>
      <c r="C325" s="239">
        <v>4117</v>
      </c>
      <c r="D325" s="97" t="s">
        <v>141</v>
      </c>
      <c r="E325" s="171">
        <v>0</v>
      </c>
      <c r="F325" s="172">
        <v>14069.62</v>
      </c>
      <c r="G325" s="172">
        <f t="shared" si="14"/>
        <v>14069.62</v>
      </c>
      <c r="H325" s="236" t="s">
        <v>237</v>
      </c>
      <c r="I325" s="142"/>
      <c r="J325" s="142"/>
      <c r="K325" s="142"/>
    </row>
    <row r="326" spans="1:11" ht="15" customHeight="1">
      <c r="A326" s="164"/>
      <c r="B326" s="165"/>
      <c r="C326" s="231" t="s">
        <v>225</v>
      </c>
      <c r="D326" s="97" t="s">
        <v>141</v>
      </c>
      <c r="E326" s="171">
        <v>14069.62</v>
      </c>
      <c r="F326" s="172">
        <v>-14069.62</v>
      </c>
      <c r="G326" s="172">
        <f t="shared" si="14"/>
        <v>0</v>
      </c>
      <c r="H326" s="236" t="s">
        <v>237</v>
      </c>
      <c r="I326" s="142"/>
      <c r="J326" s="142"/>
      <c r="K326" s="142"/>
    </row>
    <row r="327" spans="1:11" ht="15" customHeight="1">
      <c r="A327" s="164"/>
      <c r="B327" s="165"/>
      <c r="C327" s="239">
        <v>4119</v>
      </c>
      <c r="D327" s="97" t="s">
        <v>141</v>
      </c>
      <c r="E327" s="171">
        <v>8100</v>
      </c>
      <c r="F327" s="172"/>
      <c r="G327" s="172">
        <f t="shared" si="14"/>
        <v>8100</v>
      </c>
      <c r="H327" s="236" t="s">
        <v>237</v>
      </c>
      <c r="I327" s="142"/>
      <c r="J327" s="142"/>
      <c r="K327" s="142"/>
    </row>
    <row r="328" spans="1:11" ht="15" customHeight="1">
      <c r="A328" s="164"/>
      <c r="B328" s="165"/>
      <c r="C328" s="239">
        <v>4127</v>
      </c>
      <c r="D328" s="205" t="s">
        <v>143</v>
      </c>
      <c r="E328" s="171">
        <v>0</v>
      </c>
      <c r="F328" s="172">
        <v>2247.1</v>
      </c>
      <c r="G328" s="172">
        <f t="shared" si="14"/>
        <v>2247.1</v>
      </c>
      <c r="H328" s="236" t="s">
        <v>237</v>
      </c>
      <c r="I328" s="142"/>
      <c r="J328" s="142"/>
      <c r="K328" s="142"/>
    </row>
    <row r="329" spans="1:11" ht="15" customHeight="1">
      <c r="A329" s="164"/>
      <c r="B329" s="165"/>
      <c r="C329" s="231" t="s">
        <v>227</v>
      </c>
      <c r="D329" s="97" t="s">
        <v>143</v>
      </c>
      <c r="E329" s="171">
        <v>2247.1</v>
      </c>
      <c r="F329" s="172">
        <v>-2247.1</v>
      </c>
      <c r="G329" s="172">
        <f t="shared" si="14"/>
        <v>0</v>
      </c>
      <c r="H329" s="236" t="s">
        <v>237</v>
      </c>
      <c r="I329" s="142"/>
      <c r="J329" s="142"/>
      <c r="K329" s="142"/>
    </row>
    <row r="330" spans="1:11" ht="15" customHeight="1">
      <c r="A330" s="164"/>
      <c r="B330" s="165"/>
      <c r="C330" s="239">
        <v>4129</v>
      </c>
      <c r="D330" s="97" t="s">
        <v>143</v>
      </c>
      <c r="E330" s="171">
        <v>1158.76</v>
      </c>
      <c r="F330" s="172"/>
      <c r="G330" s="172">
        <f t="shared" si="14"/>
        <v>1158.76</v>
      </c>
      <c r="H330" s="236" t="s">
        <v>237</v>
      </c>
      <c r="I330" s="142"/>
      <c r="J330" s="142"/>
      <c r="K330" s="142"/>
    </row>
    <row r="331" spans="1:11" ht="15" customHeight="1">
      <c r="A331" s="164"/>
      <c r="B331" s="165"/>
      <c r="C331" s="239">
        <v>4177</v>
      </c>
      <c r="D331" s="205" t="s">
        <v>153</v>
      </c>
      <c r="E331" s="171">
        <v>0</v>
      </c>
      <c r="F331" s="172">
        <v>316128.44</v>
      </c>
      <c r="G331" s="172">
        <f t="shared" si="14"/>
        <v>316128.44</v>
      </c>
      <c r="H331" s="236" t="s">
        <v>237</v>
      </c>
      <c r="I331" s="142"/>
      <c r="J331" s="142"/>
      <c r="K331" s="142"/>
    </row>
    <row r="332" spans="1:11" ht="15" customHeight="1">
      <c r="A332" s="164"/>
      <c r="B332" s="165"/>
      <c r="C332" s="231" t="s">
        <v>229</v>
      </c>
      <c r="D332" s="97" t="s">
        <v>153</v>
      </c>
      <c r="E332" s="171">
        <v>316128.44</v>
      </c>
      <c r="F332" s="172">
        <v>-316128.44</v>
      </c>
      <c r="G332" s="172">
        <f t="shared" si="14"/>
        <v>0</v>
      </c>
      <c r="H332" s="236" t="s">
        <v>237</v>
      </c>
      <c r="I332" s="142"/>
      <c r="J332" s="142"/>
      <c r="K332" s="142"/>
    </row>
    <row r="333" spans="1:11" ht="15" customHeight="1">
      <c r="A333" s="164"/>
      <c r="B333" s="165"/>
      <c r="C333" s="231" t="s">
        <v>426</v>
      </c>
      <c r="D333" s="97" t="s">
        <v>128</v>
      </c>
      <c r="E333" s="171">
        <v>0</v>
      </c>
      <c r="F333" s="172">
        <v>365.52</v>
      </c>
      <c r="G333" s="172">
        <f t="shared" si="14"/>
        <v>365.52</v>
      </c>
      <c r="H333" s="236" t="s">
        <v>237</v>
      </c>
      <c r="I333" s="142"/>
      <c r="J333" s="142"/>
      <c r="K333" s="142"/>
    </row>
    <row r="334" spans="1:11" ht="15" customHeight="1">
      <c r="A334" s="164"/>
      <c r="B334" s="165"/>
      <c r="C334" s="231" t="s">
        <v>230</v>
      </c>
      <c r="D334" s="97" t="s">
        <v>128</v>
      </c>
      <c r="E334" s="171">
        <v>365.52</v>
      </c>
      <c r="F334" s="172">
        <v>-365.52</v>
      </c>
      <c r="G334" s="172">
        <f t="shared" si="14"/>
        <v>0</v>
      </c>
      <c r="H334" s="236" t="s">
        <v>237</v>
      </c>
      <c r="I334" s="142"/>
      <c r="J334" s="142"/>
      <c r="K334" s="142"/>
    </row>
    <row r="335" spans="1:11" ht="15" customHeight="1">
      <c r="A335" s="164"/>
      <c r="B335" s="165"/>
      <c r="C335" s="231" t="s">
        <v>427</v>
      </c>
      <c r="D335" s="97" t="s">
        <v>190</v>
      </c>
      <c r="E335" s="171">
        <v>0</v>
      </c>
      <c r="F335" s="172">
        <v>4900</v>
      </c>
      <c r="G335" s="172">
        <f t="shared" si="14"/>
        <v>4900</v>
      </c>
      <c r="H335" s="236" t="s">
        <v>237</v>
      </c>
      <c r="I335" s="142"/>
      <c r="J335" s="142"/>
      <c r="K335" s="142"/>
    </row>
    <row r="336" spans="1:11" ht="15" customHeight="1">
      <c r="A336" s="164"/>
      <c r="B336" s="165"/>
      <c r="C336" s="231" t="s">
        <v>232</v>
      </c>
      <c r="D336" s="97" t="s">
        <v>190</v>
      </c>
      <c r="E336" s="171">
        <v>4900</v>
      </c>
      <c r="F336" s="172">
        <v>-4900</v>
      </c>
      <c r="G336" s="172">
        <f t="shared" si="14"/>
        <v>0</v>
      </c>
      <c r="H336" s="236" t="s">
        <v>237</v>
      </c>
      <c r="I336" s="142"/>
      <c r="J336" s="142"/>
      <c r="K336" s="142"/>
    </row>
    <row r="337" spans="1:11" ht="15" customHeight="1">
      <c r="A337" s="164"/>
      <c r="B337" s="165"/>
      <c r="C337" s="239">
        <v>4269</v>
      </c>
      <c r="D337" s="97" t="s">
        <v>155</v>
      </c>
      <c r="E337" s="171">
        <v>2910.37</v>
      </c>
      <c r="F337" s="172"/>
      <c r="G337" s="172">
        <f t="shared" si="14"/>
        <v>2910.37</v>
      </c>
      <c r="H337" s="236" t="s">
        <v>237</v>
      </c>
      <c r="I337" s="142"/>
      <c r="J337" s="142"/>
      <c r="K337" s="142"/>
    </row>
    <row r="338" spans="1:11" ht="15" customHeight="1">
      <c r="A338" s="164"/>
      <c r="B338" s="165"/>
      <c r="C338" s="239">
        <v>4307</v>
      </c>
      <c r="D338" s="97" t="s">
        <v>112</v>
      </c>
      <c r="E338" s="171">
        <v>0</v>
      </c>
      <c r="F338" s="172">
        <v>123389.57</v>
      </c>
      <c r="G338" s="199">
        <f t="shared" si="14"/>
        <v>123389.57</v>
      </c>
      <c r="H338" s="236" t="s">
        <v>237</v>
      </c>
      <c r="I338" s="142"/>
      <c r="J338" s="142"/>
      <c r="K338" s="142"/>
    </row>
    <row r="339" spans="1:11" ht="15" customHeight="1">
      <c r="A339" s="180"/>
      <c r="B339" s="181"/>
      <c r="C339" s="215" t="s">
        <v>234</v>
      </c>
      <c r="D339" s="205" t="s">
        <v>112</v>
      </c>
      <c r="E339" s="182">
        <v>123389.57</v>
      </c>
      <c r="F339" s="286">
        <v>-123389.57</v>
      </c>
      <c r="G339" s="199">
        <f t="shared" si="14"/>
        <v>0</v>
      </c>
      <c r="H339" s="236" t="s">
        <v>237</v>
      </c>
      <c r="I339" s="142"/>
      <c r="J339" s="142"/>
      <c r="K339" s="142"/>
    </row>
    <row r="340" spans="1:11" ht="15" customHeight="1" thickBot="1">
      <c r="A340" s="164"/>
      <c r="B340" s="165"/>
      <c r="C340" s="239">
        <v>4309</v>
      </c>
      <c r="D340" s="97" t="s">
        <v>112</v>
      </c>
      <c r="E340" s="171">
        <v>14454.02</v>
      </c>
      <c r="F340" s="172"/>
      <c r="G340" s="172">
        <f t="shared" si="14"/>
        <v>14454.02</v>
      </c>
      <c r="H340" s="236" t="s">
        <v>237</v>
      </c>
      <c r="I340" s="142"/>
      <c r="J340" s="142"/>
      <c r="K340" s="142"/>
    </row>
    <row r="341" spans="1:11" ht="15.75" customHeight="1" thickBot="1">
      <c r="A341" s="115" t="s">
        <v>98</v>
      </c>
      <c r="B341" s="116"/>
      <c r="C341" s="116"/>
      <c r="D341" s="117" t="s">
        <v>99</v>
      </c>
      <c r="E341" s="240">
        <f>E342+E350</f>
        <v>104400</v>
      </c>
      <c r="F341" s="240">
        <f>F342+F350</f>
        <v>17234</v>
      </c>
      <c r="G341" s="240">
        <f>G342+G350</f>
        <v>121634</v>
      </c>
      <c r="H341" s="151"/>
      <c r="I341" s="142"/>
      <c r="J341" s="142"/>
      <c r="K341" s="142"/>
    </row>
    <row r="342" spans="1:11" ht="16.5" customHeight="1">
      <c r="A342" s="161"/>
      <c r="B342" s="121" t="s">
        <v>238</v>
      </c>
      <c r="C342" s="122"/>
      <c r="D342" s="109" t="s">
        <v>337</v>
      </c>
      <c r="E342" s="185">
        <f>SUM(E343:E349)</f>
        <v>104400</v>
      </c>
      <c r="F342" s="185">
        <f>SUM(F343:F349)</f>
        <v>0</v>
      </c>
      <c r="G342" s="185">
        <f>SUM(G343:G349)</f>
        <v>104400</v>
      </c>
      <c r="H342" s="155"/>
      <c r="I342" s="142"/>
      <c r="J342" s="142"/>
      <c r="K342" s="142"/>
    </row>
    <row r="343" spans="1:11" ht="15" customHeight="1">
      <c r="A343" s="164"/>
      <c r="B343" s="165"/>
      <c r="C343" s="158" t="s">
        <v>178</v>
      </c>
      <c r="D343" s="97" t="s">
        <v>150</v>
      </c>
      <c r="E343" s="171">
        <v>6900</v>
      </c>
      <c r="F343" s="101"/>
      <c r="G343" s="101">
        <f aca="true" t="shared" si="15" ref="G343:G351">E343+F343</f>
        <v>6900</v>
      </c>
      <c r="H343" s="160"/>
      <c r="I343" s="142"/>
      <c r="J343" s="142"/>
      <c r="K343" s="142"/>
    </row>
    <row r="344" spans="1:11" ht="15" customHeight="1">
      <c r="A344" s="164"/>
      <c r="B344" s="165"/>
      <c r="C344" s="158" t="s">
        <v>138</v>
      </c>
      <c r="D344" s="97" t="s">
        <v>139</v>
      </c>
      <c r="E344" s="171">
        <v>71200</v>
      </c>
      <c r="F344" s="101"/>
      <c r="G344" s="101">
        <f t="shared" si="15"/>
        <v>71200</v>
      </c>
      <c r="H344" s="202"/>
      <c r="I344" s="142"/>
      <c r="J344" s="142"/>
      <c r="K344" s="142"/>
    </row>
    <row r="345" spans="1:11" ht="15" customHeight="1">
      <c r="A345" s="164"/>
      <c r="B345" s="165"/>
      <c r="C345" s="158" t="s">
        <v>151</v>
      </c>
      <c r="D345" s="97" t="s">
        <v>152</v>
      </c>
      <c r="E345" s="171">
        <v>5900</v>
      </c>
      <c r="F345" s="101"/>
      <c r="G345" s="101">
        <f t="shared" si="15"/>
        <v>5900</v>
      </c>
      <c r="H345" s="160"/>
      <c r="I345" s="142"/>
      <c r="J345" s="142"/>
      <c r="K345" s="142"/>
    </row>
    <row r="346" spans="1:11" ht="15" customHeight="1">
      <c r="A346" s="164"/>
      <c r="B346" s="165"/>
      <c r="C346" s="158" t="s">
        <v>140</v>
      </c>
      <c r="D346" s="97" t="s">
        <v>141</v>
      </c>
      <c r="E346" s="171">
        <v>12900</v>
      </c>
      <c r="F346" s="101"/>
      <c r="G346" s="101">
        <f t="shared" si="15"/>
        <v>12900</v>
      </c>
      <c r="H346" s="160"/>
      <c r="I346" s="142"/>
      <c r="J346" s="142"/>
      <c r="K346" s="142"/>
    </row>
    <row r="347" spans="1:11" ht="15" customHeight="1">
      <c r="A347" s="164"/>
      <c r="B347" s="165"/>
      <c r="C347" s="158" t="s">
        <v>142</v>
      </c>
      <c r="D347" s="97" t="s">
        <v>143</v>
      </c>
      <c r="E347" s="171">
        <v>2100</v>
      </c>
      <c r="F347" s="101"/>
      <c r="G347" s="101">
        <f t="shared" si="15"/>
        <v>2100</v>
      </c>
      <c r="H347" s="160"/>
      <c r="I347" s="142"/>
      <c r="J347" s="142"/>
      <c r="K347" s="142"/>
    </row>
    <row r="348" spans="1:11" ht="15" customHeight="1">
      <c r="A348" s="175"/>
      <c r="B348" s="186"/>
      <c r="C348" s="165" t="s">
        <v>210</v>
      </c>
      <c r="D348" s="97" t="s">
        <v>211</v>
      </c>
      <c r="E348" s="176">
        <v>300</v>
      </c>
      <c r="F348" s="177"/>
      <c r="G348" s="177">
        <f t="shared" si="15"/>
        <v>300</v>
      </c>
      <c r="H348" s="160"/>
      <c r="I348" s="142"/>
      <c r="J348" s="142"/>
      <c r="K348" s="142"/>
    </row>
    <row r="349" spans="1:11" ht="15" customHeight="1">
      <c r="A349" s="164"/>
      <c r="B349" s="165"/>
      <c r="C349" s="158" t="s">
        <v>161</v>
      </c>
      <c r="D349" s="97" t="s">
        <v>162</v>
      </c>
      <c r="E349" s="171">
        <v>5100</v>
      </c>
      <c r="F349" s="101"/>
      <c r="G349" s="101">
        <f t="shared" si="15"/>
        <v>5100</v>
      </c>
      <c r="H349" s="202"/>
      <c r="I349" s="142"/>
      <c r="J349" s="142"/>
      <c r="K349" s="142"/>
    </row>
    <row r="350" spans="1:11" ht="15" customHeight="1">
      <c r="A350" s="164"/>
      <c r="B350" s="338" t="s">
        <v>301</v>
      </c>
      <c r="C350" s="22"/>
      <c r="D350" s="109" t="s">
        <v>302</v>
      </c>
      <c r="E350" s="352">
        <f>E351</f>
        <v>0</v>
      </c>
      <c r="F350" s="352">
        <f>F351</f>
        <v>17234</v>
      </c>
      <c r="G350" s="352">
        <f>G351</f>
        <v>17234</v>
      </c>
      <c r="H350" s="202"/>
      <c r="I350" s="142"/>
      <c r="J350" s="142"/>
      <c r="K350" s="142"/>
    </row>
    <row r="351" spans="1:11" ht="15" customHeight="1" thickBot="1">
      <c r="A351" s="180"/>
      <c r="B351" s="181"/>
      <c r="C351" s="349" t="s">
        <v>349</v>
      </c>
      <c r="D351" s="350" t="s">
        <v>350</v>
      </c>
      <c r="E351" s="182">
        <v>0</v>
      </c>
      <c r="F351" s="183">
        <v>17234</v>
      </c>
      <c r="G351" s="101">
        <f t="shared" si="15"/>
        <v>17234</v>
      </c>
      <c r="H351" s="348" t="s">
        <v>351</v>
      </c>
      <c r="I351" s="142"/>
      <c r="J351" s="142"/>
      <c r="K351" s="142"/>
    </row>
    <row r="352" spans="1:11" ht="27" customHeight="1" thickBot="1">
      <c r="A352" s="115" t="s">
        <v>239</v>
      </c>
      <c r="B352" s="116"/>
      <c r="C352" s="116"/>
      <c r="D352" s="241" t="s">
        <v>100</v>
      </c>
      <c r="E352" s="240">
        <f>E353+E355+E358+E361+E363+E367</f>
        <v>441000</v>
      </c>
      <c r="F352" s="240">
        <f>F353+F355+F358+F361+F363+F367</f>
        <v>0</v>
      </c>
      <c r="G352" s="240">
        <f>G353+G355+G358+G361+G363+G367</f>
        <v>441000</v>
      </c>
      <c r="H352" s="151"/>
      <c r="I352" s="142"/>
      <c r="J352" s="142"/>
      <c r="K352" s="142"/>
    </row>
    <row r="353" spans="1:11" ht="15" customHeight="1">
      <c r="A353" s="242"/>
      <c r="B353" s="121" t="s">
        <v>241</v>
      </c>
      <c r="C353" s="122"/>
      <c r="D353" s="109" t="s">
        <v>338</v>
      </c>
      <c r="E353" s="351">
        <f>E354</f>
        <v>10000</v>
      </c>
      <c r="F353" s="243">
        <f>F354</f>
        <v>0</v>
      </c>
      <c r="G353" s="243">
        <f>G354</f>
        <v>10000</v>
      </c>
      <c r="H353" s="160"/>
      <c r="I353" s="142"/>
      <c r="J353" s="142"/>
      <c r="K353" s="142"/>
    </row>
    <row r="354" spans="1:11" ht="15" customHeight="1">
      <c r="A354" s="156"/>
      <c r="B354" s="157"/>
      <c r="C354" s="158" t="s">
        <v>111</v>
      </c>
      <c r="D354" s="97" t="s">
        <v>112</v>
      </c>
      <c r="E354" s="230">
        <v>10000</v>
      </c>
      <c r="F354" s="101"/>
      <c r="G354" s="101">
        <f>E354+F354</f>
        <v>10000</v>
      </c>
      <c r="H354" s="160"/>
      <c r="I354" s="142"/>
      <c r="J354" s="142"/>
      <c r="K354" s="142"/>
    </row>
    <row r="355" spans="1:11" ht="15" customHeight="1">
      <c r="A355" s="167"/>
      <c r="B355" s="169" t="s">
        <v>242</v>
      </c>
      <c r="C355" s="168"/>
      <c r="D355" s="18" t="s">
        <v>339</v>
      </c>
      <c r="E355" s="298">
        <f>E356+E357</f>
        <v>56000</v>
      </c>
      <c r="F355" s="174">
        <f>F356+F357</f>
        <v>0</v>
      </c>
      <c r="G355" s="174">
        <f>G356+G357</f>
        <v>56000</v>
      </c>
      <c r="H355" s="160"/>
      <c r="I355" s="142"/>
      <c r="J355" s="142"/>
      <c r="K355" s="142"/>
    </row>
    <row r="356" spans="1:11" ht="15" customHeight="1">
      <c r="A356" s="167"/>
      <c r="B356" s="244"/>
      <c r="C356" s="220">
        <v>2650</v>
      </c>
      <c r="D356" s="97" t="s">
        <v>240</v>
      </c>
      <c r="E356" s="189">
        <v>46000</v>
      </c>
      <c r="F356" s="101"/>
      <c r="G356" s="101">
        <f>E356+F356</f>
        <v>46000</v>
      </c>
      <c r="H356" s="160"/>
      <c r="I356" s="142"/>
      <c r="J356" s="142"/>
      <c r="K356" s="142"/>
    </row>
    <row r="357" spans="1:11" ht="15" customHeight="1">
      <c r="A357" s="167"/>
      <c r="B357" s="221"/>
      <c r="C357" s="158" t="s">
        <v>127</v>
      </c>
      <c r="D357" s="97" t="s">
        <v>128</v>
      </c>
      <c r="E357" s="189">
        <v>10000</v>
      </c>
      <c r="F357" s="101"/>
      <c r="G357" s="101">
        <f>E357+F357</f>
        <v>10000</v>
      </c>
      <c r="H357" s="202"/>
      <c r="I357" s="142"/>
      <c r="J357" s="142"/>
      <c r="K357" s="142"/>
    </row>
    <row r="358" spans="1:11" ht="15" customHeight="1">
      <c r="A358" s="167"/>
      <c r="B358" s="169" t="s">
        <v>243</v>
      </c>
      <c r="C358" s="168"/>
      <c r="D358" s="18" t="s">
        <v>340</v>
      </c>
      <c r="E358" s="174">
        <f>E359+E360</f>
        <v>35000</v>
      </c>
      <c r="F358" s="174">
        <f>F359+F360</f>
        <v>0</v>
      </c>
      <c r="G358" s="174">
        <f>G359+G360</f>
        <v>35000</v>
      </c>
      <c r="H358" s="160"/>
      <c r="I358" s="142"/>
      <c r="J358" s="142"/>
      <c r="K358" s="142"/>
    </row>
    <row r="359" spans="1:11" ht="15" customHeight="1">
      <c r="A359" s="164"/>
      <c r="B359" s="165"/>
      <c r="C359" s="158" t="s">
        <v>127</v>
      </c>
      <c r="D359" s="97" t="s">
        <v>128</v>
      </c>
      <c r="E359" s="171">
        <v>15000</v>
      </c>
      <c r="F359" s="101"/>
      <c r="G359" s="101">
        <f>E359+F359</f>
        <v>15000</v>
      </c>
      <c r="H359" s="202"/>
      <c r="I359" s="142"/>
      <c r="J359" s="142"/>
      <c r="K359" s="142"/>
    </row>
    <row r="360" spans="1:11" ht="15" customHeight="1">
      <c r="A360" s="164"/>
      <c r="B360" s="165"/>
      <c r="C360" s="158" t="s">
        <v>111</v>
      </c>
      <c r="D360" s="97" t="s">
        <v>112</v>
      </c>
      <c r="E360" s="171">
        <v>20000</v>
      </c>
      <c r="F360" s="101"/>
      <c r="G360" s="101">
        <f>E360+F360</f>
        <v>20000</v>
      </c>
      <c r="H360" s="202"/>
      <c r="I360" s="142"/>
      <c r="J360" s="142"/>
      <c r="K360" s="142"/>
    </row>
    <row r="361" spans="1:11" ht="15" customHeight="1">
      <c r="A361" s="164"/>
      <c r="B361" s="169" t="s">
        <v>244</v>
      </c>
      <c r="C361" s="158"/>
      <c r="D361" s="18" t="s">
        <v>341</v>
      </c>
      <c r="E361" s="174">
        <f>E362</f>
        <v>15000</v>
      </c>
      <c r="F361" s="174">
        <f>F362</f>
        <v>0</v>
      </c>
      <c r="G361" s="174">
        <f>G362</f>
        <v>15000</v>
      </c>
      <c r="H361" s="160"/>
      <c r="I361" s="142"/>
      <c r="J361" s="142"/>
      <c r="K361" s="142"/>
    </row>
    <row r="362" spans="1:11" ht="15" customHeight="1">
      <c r="A362" s="164"/>
      <c r="B362" s="165"/>
      <c r="C362" s="158" t="s">
        <v>111</v>
      </c>
      <c r="D362" s="97" t="s">
        <v>112</v>
      </c>
      <c r="E362" s="171">
        <v>15000</v>
      </c>
      <c r="F362" s="101"/>
      <c r="G362" s="101">
        <f>E362+F362</f>
        <v>15000</v>
      </c>
      <c r="H362" s="160"/>
      <c r="I362" s="142"/>
      <c r="J362" s="142"/>
      <c r="K362" s="142"/>
    </row>
    <row r="363" spans="1:11" ht="14.25">
      <c r="A363" s="167"/>
      <c r="B363" s="169" t="s">
        <v>245</v>
      </c>
      <c r="C363" s="168"/>
      <c r="D363" s="18" t="s">
        <v>342</v>
      </c>
      <c r="E363" s="174">
        <f>E364+E365+E366</f>
        <v>250000</v>
      </c>
      <c r="F363" s="174">
        <f>F364+F365+F366</f>
        <v>0</v>
      </c>
      <c r="G363" s="174">
        <f>G364+G365+G366</f>
        <v>250000</v>
      </c>
      <c r="H363" s="160"/>
      <c r="I363" s="142"/>
      <c r="J363" s="142"/>
      <c r="K363" s="142"/>
    </row>
    <row r="364" spans="1:11" ht="15" customHeight="1">
      <c r="A364" s="164"/>
      <c r="B364" s="165"/>
      <c r="C364" s="158" t="s">
        <v>154</v>
      </c>
      <c r="D364" s="97" t="s">
        <v>155</v>
      </c>
      <c r="E364" s="171">
        <v>150000</v>
      </c>
      <c r="F364" s="101"/>
      <c r="G364" s="101">
        <f>E364+F364</f>
        <v>150000</v>
      </c>
      <c r="H364" s="202"/>
      <c r="I364" s="142"/>
      <c r="J364" s="142"/>
      <c r="K364" s="142"/>
    </row>
    <row r="365" spans="1:11" ht="15" customHeight="1">
      <c r="A365" s="164"/>
      <c r="B365" s="165"/>
      <c r="C365" s="158" t="s">
        <v>156</v>
      </c>
      <c r="D365" s="97" t="s">
        <v>157</v>
      </c>
      <c r="E365" s="171">
        <v>50000</v>
      </c>
      <c r="F365" s="101"/>
      <c r="G365" s="101">
        <f>E365+F365</f>
        <v>50000</v>
      </c>
      <c r="H365" s="202"/>
      <c r="I365" s="142"/>
      <c r="J365" s="142"/>
      <c r="K365" s="142"/>
    </row>
    <row r="366" spans="1:12" ht="17.25" customHeight="1">
      <c r="A366" s="164"/>
      <c r="B366" s="165"/>
      <c r="C366" s="158" t="s">
        <v>114</v>
      </c>
      <c r="D366" s="97" t="s">
        <v>115</v>
      </c>
      <c r="E366" s="171">
        <v>50000</v>
      </c>
      <c r="F366" s="179"/>
      <c r="G366" s="101">
        <f>E366+F366</f>
        <v>50000</v>
      </c>
      <c r="H366" s="245"/>
      <c r="I366" s="142"/>
      <c r="J366" s="142"/>
      <c r="K366" s="142"/>
      <c r="L366" s="246"/>
    </row>
    <row r="367" spans="1:11" ht="15" customHeight="1">
      <c r="A367" s="164"/>
      <c r="B367" s="247" t="s">
        <v>246</v>
      </c>
      <c r="C367" s="248"/>
      <c r="D367" s="18" t="s">
        <v>11</v>
      </c>
      <c r="E367" s="195">
        <f>E368+E369</f>
        <v>75000</v>
      </c>
      <c r="F367" s="195">
        <f>F368+F369</f>
        <v>0</v>
      </c>
      <c r="G367" s="195">
        <f>G368+G369</f>
        <v>75000</v>
      </c>
      <c r="H367" s="160"/>
      <c r="I367" s="142"/>
      <c r="J367" s="142"/>
      <c r="K367" s="142"/>
    </row>
    <row r="368" spans="1:11" ht="14.25">
      <c r="A368" s="164"/>
      <c r="B368" s="165"/>
      <c r="C368" s="158" t="s">
        <v>127</v>
      </c>
      <c r="D368" s="97" t="s">
        <v>128</v>
      </c>
      <c r="E368" s="171">
        <v>35000</v>
      </c>
      <c r="F368" s="101"/>
      <c r="G368" s="101">
        <f>E368+F368</f>
        <v>35000</v>
      </c>
      <c r="H368" s="160"/>
      <c r="I368" s="142"/>
      <c r="J368" s="142"/>
      <c r="K368" s="142"/>
    </row>
    <row r="369" spans="1:11" ht="15" thickBot="1">
      <c r="A369" s="180"/>
      <c r="B369" s="181"/>
      <c r="C369" s="158" t="s">
        <v>111</v>
      </c>
      <c r="D369" s="97" t="s">
        <v>112</v>
      </c>
      <c r="E369" s="182">
        <v>40000</v>
      </c>
      <c r="F369" s="183"/>
      <c r="G369" s="183">
        <f>E369+F369</f>
        <v>40000</v>
      </c>
      <c r="H369" s="299"/>
      <c r="I369" s="142"/>
      <c r="J369" s="142"/>
      <c r="K369" s="142"/>
    </row>
    <row r="370" spans="1:11" ht="26.25" customHeight="1" thickBot="1">
      <c r="A370" s="115" t="s">
        <v>247</v>
      </c>
      <c r="B370" s="116"/>
      <c r="C370" s="249"/>
      <c r="D370" s="117" t="s">
        <v>248</v>
      </c>
      <c r="E370" s="240">
        <f>E371+E373+E375+E378+E380</f>
        <v>2393088</v>
      </c>
      <c r="F370" s="240">
        <f>F371+F373+F375+F378+F380</f>
        <v>0</v>
      </c>
      <c r="G370" s="240">
        <f>G371+G373+G375+G378+G380</f>
        <v>2393088</v>
      </c>
      <c r="H370" s="151"/>
      <c r="I370" s="142"/>
      <c r="J370" s="142"/>
      <c r="K370" s="142"/>
    </row>
    <row r="371" spans="1:11" ht="15" customHeight="1">
      <c r="A371" s="161"/>
      <c r="B371" s="121" t="s">
        <v>249</v>
      </c>
      <c r="C371" s="122"/>
      <c r="D371" s="109" t="s">
        <v>343</v>
      </c>
      <c r="E371" s="185">
        <f>E372</f>
        <v>18000</v>
      </c>
      <c r="F371" s="185">
        <f>F372</f>
        <v>0</v>
      </c>
      <c r="G371" s="185">
        <f>G372</f>
        <v>18000</v>
      </c>
      <c r="H371" s="155"/>
      <c r="I371" s="142"/>
      <c r="J371" s="142"/>
      <c r="K371" s="142"/>
    </row>
    <row r="372" spans="1:11" ht="36">
      <c r="A372" s="161"/>
      <c r="B372" s="121"/>
      <c r="C372" s="165" t="s">
        <v>176</v>
      </c>
      <c r="D372" s="97" t="s">
        <v>177</v>
      </c>
      <c r="E372" s="206">
        <v>18000</v>
      </c>
      <c r="F372" s="206"/>
      <c r="G372" s="101">
        <f>E372+F372</f>
        <v>18000</v>
      </c>
      <c r="H372" s="202"/>
      <c r="I372" s="142"/>
      <c r="J372" s="142"/>
      <c r="K372" s="142"/>
    </row>
    <row r="373" spans="1:11" ht="15" customHeight="1">
      <c r="A373" s="167"/>
      <c r="B373" s="169" t="s">
        <v>250</v>
      </c>
      <c r="C373" s="250"/>
      <c r="D373" s="18" t="s">
        <v>344</v>
      </c>
      <c r="E373" s="174">
        <f>SUM(E374:E374)</f>
        <v>514000</v>
      </c>
      <c r="F373" s="174">
        <f>SUM(F374:F374)</f>
        <v>0</v>
      </c>
      <c r="G373" s="174">
        <f>SUM(G374:G374)</f>
        <v>514000</v>
      </c>
      <c r="H373" s="160"/>
      <c r="I373" s="142"/>
      <c r="J373" s="142"/>
      <c r="K373" s="142"/>
    </row>
    <row r="374" spans="1:11" ht="22.5" customHeight="1">
      <c r="A374" s="164"/>
      <c r="B374" s="165"/>
      <c r="C374" s="231">
        <v>2480</v>
      </c>
      <c r="D374" s="97" t="s">
        <v>251</v>
      </c>
      <c r="E374" s="171">
        <v>514000</v>
      </c>
      <c r="F374" s="101"/>
      <c r="G374" s="101">
        <f>E374+F374</f>
        <v>514000</v>
      </c>
      <c r="H374" s="160"/>
      <c r="I374" s="142"/>
      <c r="J374" s="142"/>
      <c r="K374" s="142"/>
    </row>
    <row r="375" spans="1:11" ht="15" customHeight="1">
      <c r="A375" s="167"/>
      <c r="B375" s="169" t="s">
        <v>252</v>
      </c>
      <c r="C375" s="250"/>
      <c r="D375" s="18" t="s">
        <v>345</v>
      </c>
      <c r="E375" s="174">
        <f>E376+E377</f>
        <v>352000</v>
      </c>
      <c r="F375" s="174">
        <f>F376+F377</f>
        <v>0</v>
      </c>
      <c r="G375" s="174">
        <f>G376+G377</f>
        <v>352000</v>
      </c>
      <c r="H375" s="160"/>
      <c r="I375" s="142"/>
      <c r="J375" s="142"/>
      <c r="K375" s="142"/>
    </row>
    <row r="376" spans="1:11" ht="23.25" customHeight="1">
      <c r="A376" s="164"/>
      <c r="B376" s="165"/>
      <c r="C376" s="231">
        <v>2480</v>
      </c>
      <c r="D376" s="97" t="s">
        <v>251</v>
      </c>
      <c r="E376" s="171">
        <v>252000</v>
      </c>
      <c r="F376" s="101"/>
      <c r="G376" s="101">
        <f>E376+F376</f>
        <v>252000</v>
      </c>
      <c r="H376" s="160"/>
      <c r="I376" s="142"/>
      <c r="J376" s="142"/>
      <c r="K376" s="142"/>
    </row>
    <row r="377" spans="1:11" ht="15" customHeight="1">
      <c r="A377" s="164"/>
      <c r="B377" s="165"/>
      <c r="C377" s="201">
        <v>6060</v>
      </c>
      <c r="D377" s="97" t="s">
        <v>168</v>
      </c>
      <c r="E377" s="171">
        <v>100000</v>
      </c>
      <c r="F377" s="172"/>
      <c r="G377" s="101">
        <f>E377+F377</f>
        <v>100000</v>
      </c>
      <c r="H377" s="173"/>
      <c r="I377" s="142"/>
      <c r="J377" s="142"/>
      <c r="K377" s="142"/>
    </row>
    <row r="378" spans="1:11" ht="15" customHeight="1">
      <c r="A378" s="167"/>
      <c r="B378" s="169" t="s">
        <v>253</v>
      </c>
      <c r="C378" s="169"/>
      <c r="D378" s="18" t="s">
        <v>346</v>
      </c>
      <c r="E378" s="174">
        <f>E379</f>
        <v>1200</v>
      </c>
      <c r="F378" s="174">
        <f>F379</f>
        <v>0</v>
      </c>
      <c r="G378" s="174">
        <f>G379</f>
        <v>1200</v>
      </c>
      <c r="H378" s="160"/>
      <c r="I378" s="142"/>
      <c r="J378" s="142"/>
      <c r="K378" s="142"/>
    </row>
    <row r="379" spans="1:11" ht="15" customHeight="1">
      <c r="A379" s="167"/>
      <c r="B379" s="221"/>
      <c r="C379" s="158" t="s">
        <v>154</v>
      </c>
      <c r="D379" s="97" t="s">
        <v>155</v>
      </c>
      <c r="E379" s="189">
        <v>1200</v>
      </c>
      <c r="F379" s="101"/>
      <c r="G379" s="101">
        <f>E379+F379</f>
        <v>1200</v>
      </c>
      <c r="H379" s="160"/>
      <c r="I379" s="142"/>
      <c r="J379" s="142"/>
      <c r="K379" s="142"/>
    </row>
    <row r="380" spans="1:11" ht="15" customHeight="1">
      <c r="A380" s="167"/>
      <c r="B380" s="169" t="s">
        <v>254</v>
      </c>
      <c r="C380" s="168"/>
      <c r="D380" s="18" t="s">
        <v>11</v>
      </c>
      <c r="E380" s="174">
        <f>SUM(E381:E386)</f>
        <v>1507888</v>
      </c>
      <c r="F380" s="174">
        <f>SUM(F381:F386)</f>
        <v>0</v>
      </c>
      <c r="G380" s="174">
        <f>SUM(G381:G386)</f>
        <v>1507888</v>
      </c>
      <c r="H380" s="160"/>
      <c r="I380" s="142"/>
      <c r="J380" s="142"/>
      <c r="K380" s="142"/>
    </row>
    <row r="381" spans="1:11" ht="24">
      <c r="A381" s="164"/>
      <c r="B381" s="165"/>
      <c r="C381" s="158" t="s">
        <v>127</v>
      </c>
      <c r="D381" s="97" t="s">
        <v>287</v>
      </c>
      <c r="E381" s="171">
        <v>150301.55</v>
      </c>
      <c r="F381" s="101"/>
      <c r="G381" s="101">
        <f aca="true" t="shared" si="16" ref="G381:G386">E381+F381</f>
        <v>150301.55</v>
      </c>
      <c r="H381" s="202"/>
      <c r="I381" s="142"/>
      <c r="J381" s="142"/>
      <c r="K381" s="142"/>
    </row>
    <row r="382" spans="1:11" ht="15" customHeight="1">
      <c r="A382" s="164"/>
      <c r="B382" s="165"/>
      <c r="C382" s="158" t="s">
        <v>154</v>
      </c>
      <c r="D382" s="97" t="s">
        <v>155</v>
      </c>
      <c r="E382" s="171">
        <v>32000</v>
      </c>
      <c r="F382" s="101"/>
      <c r="G382" s="101">
        <f t="shared" si="16"/>
        <v>32000</v>
      </c>
      <c r="H382" s="202"/>
      <c r="I382" s="142"/>
      <c r="J382" s="142"/>
      <c r="K382" s="142"/>
    </row>
    <row r="383" spans="1:11" ht="15" customHeight="1">
      <c r="A383" s="164"/>
      <c r="B383" s="165"/>
      <c r="C383" s="158" t="s">
        <v>156</v>
      </c>
      <c r="D383" s="97" t="s">
        <v>157</v>
      </c>
      <c r="E383" s="171">
        <v>15000</v>
      </c>
      <c r="F383" s="101"/>
      <c r="G383" s="101">
        <f t="shared" si="16"/>
        <v>15000</v>
      </c>
      <c r="H383" s="160"/>
      <c r="I383" s="142"/>
      <c r="J383" s="142"/>
      <c r="K383" s="142"/>
    </row>
    <row r="384" spans="1:11" ht="24">
      <c r="A384" s="164"/>
      <c r="B384" s="165"/>
      <c r="C384" s="158" t="s">
        <v>111</v>
      </c>
      <c r="D384" s="97" t="s">
        <v>288</v>
      </c>
      <c r="E384" s="171">
        <v>33174.83</v>
      </c>
      <c r="F384" s="101"/>
      <c r="G384" s="101">
        <f t="shared" si="16"/>
        <v>33174.83</v>
      </c>
      <c r="H384" s="160"/>
      <c r="I384" s="142"/>
      <c r="J384" s="142"/>
      <c r="K384" s="142"/>
    </row>
    <row r="385" spans="1:11" ht="15" customHeight="1">
      <c r="A385" s="164"/>
      <c r="B385" s="165"/>
      <c r="C385" s="201">
        <v>4370</v>
      </c>
      <c r="D385" s="97" t="s">
        <v>160</v>
      </c>
      <c r="E385" s="171">
        <v>2500</v>
      </c>
      <c r="F385" s="101"/>
      <c r="G385" s="101">
        <f t="shared" si="16"/>
        <v>2500</v>
      </c>
      <c r="H385" s="160"/>
      <c r="I385" s="142"/>
      <c r="J385" s="142"/>
      <c r="K385" s="142"/>
    </row>
    <row r="386" spans="1:11" ht="24.75" thickBot="1">
      <c r="A386" s="175"/>
      <c r="B386" s="186"/>
      <c r="C386" s="190" t="s">
        <v>114</v>
      </c>
      <c r="D386" s="59" t="s">
        <v>289</v>
      </c>
      <c r="E386" s="176">
        <v>1274911.62</v>
      </c>
      <c r="F386" s="199"/>
      <c r="G386" s="177">
        <f t="shared" si="16"/>
        <v>1274911.62</v>
      </c>
      <c r="H386" s="222"/>
      <c r="I386" s="142"/>
      <c r="J386" s="142"/>
      <c r="K386" s="142"/>
    </row>
    <row r="387" spans="1:11" ht="15.75" customHeight="1" thickBot="1">
      <c r="A387" s="118" t="s">
        <v>104</v>
      </c>
      <c r="B387" s="119"/>
      <c r="C387" s="119"/>
      <c r="D387" s="120" t="s">
        <v>105</v>
      </c>
      <c r="E387" s="184">
        <f>E388+E390</f>
        <v>236000</v>
      </c>
      <c r="F387" s="184">
        <f>F388+F390</f>
        <v>0</v>
      </c>
      <c r="G387" s="184">
        <f>G388+G390</f>
        <v>236000</v>
      </c>
      <c r="H387" s="151"/>
      <c r="I387" s="142"/>
      <c r="J387" s="142"/>
      <c r="K387" s="142"/>
    </row>
    <row r="388" spans="1:11" ht="15" customHeight="1">
      <c r="A388" s="161"/>
      <c r="B388" s="121" t="s">
        <v>106</v>
      </c>
      <c r="C388" s="122"/>
      <c r="D388" s="109" t="s">
        <v>347</v>
      </c>
      <c r="E388" s="185">
        <f>E389</f>
        <v>125000</v>
      </c>
      <c r="F388" s="185">
        <f>F389</f>
        <v>0</v>
      </c>
      <c r="G388" s="185">
        <f>G389</f>
        <v>125000</v>
      </c>
      <c r="H388" s="155"/>
      <c r="I388" s="142"/>
      <c r="J388" s="142"/>
      <c r="K388" s="142"/>
    </row>
    <row r="389" spans="1:11" ht="22.5" customHeight="1">
      <c r="A389" s="164"/>
      <c r="B389" s="165"/>
      <c r="C389" s="231">
        <v>2480</v>
      </c>
      <c r="D389" s="97" t="s">
        <v>251</v>
      </c>
      <c r="E389" s="171">
        <v>125000</v>
      </c>
      <c r="F389" s="101"/>
      <c r="G389" s="101">
        <f>E389+F389</f>
        <v>125000</v>
      </c>
      <c r="H389" s="160"/>
      <c r="I389" s="142"/>
      <c r="J389" s="142"/>
      <c r="K389" s="142"/>
    </row>
    <row r="390" spans="1:11" ht="15" customHeight="1">
      <c r="A390" s="164"/>
      <c r="B390" s="169" t="s">
        <v>255</v>
      </c>
      <c r="C390" s="250"/>
      <c r="D390" s="18" t="s">
        <v>348</v>
      </c>
      <c r="E390" s="174">
        <f>E391</f>
        <v>111000</v>
      </c>
      <c r="F390" s="174">
        <f>F391</f>
        <v>0</v>
      </c>
      <c r="G390" s="174">
        <f>G391</f>
        <v>111000</v>
      </c>
      <c r="H390" s="160"/>
      <c r="I390" s="142"/>
      <c r="J390" s="142"/>
      <c r="K390" s="142"/>
    </row>
    <row r="391" spans="1:11" ht="36">
      <c r="A391" s="164"/>
      <c r="B391" s="169"/>
      <c r="C391" s="165" t="s">
        <v>176</v>
      </c>
      <c r="D391" s="97" t="s">
        <v>177</v>
      </c>
      <c r="E391" s="171">
        <v>111000</v>
      </c>
      <c r="F391" s="171"/>
      <c r="G391" s="101">
        <f>E391+F391</f>
        <v>111000</v>
      </c>
      <c r="H391" s="202"/>
      <c r="I391" s="142"/>
      <c r="J391" s="142"/>
      <c r="K391" s="142"/>
    </row>
    <row r="392" spans="1:11" s="258" customFormat="1" ht="4.5" customHeight="1" thickBot="1">
      <c r="A392" s="251"/>
      <c r="B392" s="252"/>
      <c r="C392" s="252"/>
      <c r="D392" s="253"/>
      <c r="E392" s="254"/>
      <c r="F392" s="255"/>
      <c r="G392" s="255"/>
      <c r="H392" s="256"/>
      <c r="I392" s="257"/>
      <c r="J392" s="257"/>
      <c r="K392" s="257"/>
    </row>
    <row r="393" spans="1:11" ht="17.25" customHeight="1" thickBot="1">
      <c r="A393" s="259"/>
      <c r="B393" s="260"/>
      <c r="C393" s="261"/>
      <c r="D393" s="262" t="s">
        <v>256</v>
      </c>
      <c r="E393" s="263">
        <f>E10+E19+E31+E35+E38+E79+E82+E92+E96+E101+E222+E242+E300+E341+E352+E370+E387</f>
        <v>22339116.25</v>
      </c>
      <c r="F393" s="263">
        <f>F10+F19+F31+F35+F38+F79+F82+F92+F96+F101+F222+F242+F300+F341+F352+F370+F387</f>
        <v>63436</v>
      </c>
      <c r="G393" s="263">
        <f>G10+G19+G31+G35+G38+G79+G82+G92+G96+G101+G222+G242+G300+G341+G352+G370+G387</f>
        <v>22402552.25</v>
      </c>
      <c r="H393" s="151"/>
      <c r="I393" s="142"/>
      <c r="J393" s="142"/>
      <c r="K393" s="142"/>
    </row>
    <row r="394" spans="1:11" ht="26.25" customHeight="1">
      <c r="A394" s="264"/>
      <c r="B394" s="264"/>
      <c r="C394" s="265"/>
      <c r="D394" s="266"/>
      <c r="E394" s="267"/>
      <c r="F394" s="142"/>
      <c r="G394" s="142"/>
      <c r="H394" s="142"/>
      <c r="I394" s="142"/>
      <c r="J394" s="142"/>
      <c r="K394" s="142"/>
    </row>
    <row r="395" spans="1:11" ht="26.25" customHeight="1">
      <c r="A395" s="264"/>
      <c r="B395" s="264"/>
      <c r="C395" s="265"/>
      <c r="D395" s="266"/>
      <c r="E395" s="267"/>
      <c r="F395" s="142"/>
      <c r="G395" s="142"/>
      <c r="H395" s="142"/>
      <c r="I395" s="142"/>
      <c r="J395" s="142"/>
      <c r="K395" s="142"/>
    </row>
    <row r="396" spans="1:11" ht="26.25" customHeight="1">
      <c r="A396" s="264"/>
      <c r="B396" s="264"/>
      <c r="C396" s="265"/>
      <c r="D396" s="266"/>
      <c r="E396" s="267"/>
      <c r="F396" s="268"/>
      <c r="G396" s="142"/>
      <c r="H396" s="142"/>
      <c r="I396" s="142"/>
      <c r="J396" s="142"/>
      <c r="K396" s="142"/>
    </row>
    <row r="397" spans="1:11" ht="26.25" customHeight="1">
      <c r="A397" s="264"/>
      <c r="B397" s="264"/>
      <c r="C397" s="265"/>
      <c r="D397" s="266"/>
      <c r="E397" s="267"/>
      <c r="F397" s="142"/>
      <c r="G397" s="142"/>
      <c r="H397" s="142"/>
      <c r="I397" s="142"/>
      <c r="J397" s="142"/>
      <c r="K397" s="142"/>
    </row>
    <row r="398" spans="1:11" ht="26.25" customHeight="1">
      <c r="A398" s="264"/>
      <c r="B398" s="264"/>
      <c r="C398" s="265"/>
      <c r="D398" s="266"/>
      <c r="E398" s="267"/>
      <c r="F398" s="142"/>
      <c r="G398" s="142"/>
      <c r="H398" s="142"/>
      <c r="I398" s="142"/>
      <c r="J398" s="142"/>
      <c r="K398" s="142"/>
    </row>
    <row r="399" spans="1:11" ht="14.25">
      <c r="A399" s="264"/>
      <c r="B399" s="264"/>
      <c r="C399" s="265"/>
      <c r="D399" s="266"/>
      <c r="E399" s="267"/>
      <c r="F399" s="142"/>
      <c r="G399" s="142"/>
      <c r="H399" s="142"/>
      <c r="I399" s="142"/>
      <c r="J399" s="142"/>
      <c r="K399" s="142"/>
    </row>
    <row r="400" spans="1:11" ht="27" customHeight="1">
      <c r="A400" s="264"/>
      <c r="B400" s="264"/>
      <c r="C400" s="265"/>
      <c r="D400" s="266"/>
      <c r="E400" s="267"/>
      <c r="F400" s="142"/>
      <c r="G400" s="142"/>
      <c r="H400" s="142"/>
      <c r="I400" s="142"/>
      <c r="J400" s="142"/>
      <c r="K400" s="142"/>
    </row>
    <row r="401" spans="1:11" ht="25.5" customHeight="1">
      <c r="A401" s="264"/>
      <c r="B401" s="264"/>
      <c r="C401" s="265"/>
      <c r="D401" s="266"/>
      <c r="E401" s="267"/>
      <c r="F401" s="142"/>
      <c r="G401" s="142"/>
      <c r="H401" s="142"/>
      <c r="I401" s="142"/>
      <c r="J401" s="142"/>
      <c r="K401" s="142"/>
    </row>
    <row r="402" spans="1:11" ht="14.25">
      <c r="A402" s="264"/>
      <c r="B402" s="264"/>
      <c r="C402" s="265"/>
      <c r="D402" s="266"/>
      <c r="E402" s="267"/>
      <c r="F402" s="142"/>
      <c r="G402" s="142"/>
      <c r="H402" s="142"/>
      <c r="I402" s="142"/>
      <c r="J402" s="142"/>
      <c r="K402" s="142"/>
    </row>
    <row r="403" spans="1:11" ht="14.2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</row>
    <row r="404" spans="1:11" ht="14.2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</row>
    <row r="405" spans="1:11" ht="14.2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</row>
    <row r="406" spans="1:11" ht="14.2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</row>
    <row r="407" spans="1:11" ht="14.2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</row>
    <row r="408" spans="1:11" ht="14.2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</row>
    <row r="409" spans="1:11" ht="14.2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</row>
    <row r="410" spans="1:11" ht="14.2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</row>
    <row r="411" spans="1:11" ht="14.2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</row>
    <row r="412" spans="1:11" ht="14.2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</row>
    <row r="413" spans="1:11" ht="14.2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</row>
    <row r="414" spans="1:11" ht="14.2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</row>
    <row r="415" spans="1:11" ht="14.2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</row>
    <row r="416" spans="1:11" ht="14.2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</row>
    <row r="417" spans="1:11" ht="14.2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</row>
    <row r="418" spans="1:11" ht="14.2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</row>
    <row r="419" spans="1:11" ht="14.2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</row>
    <row r="420" spans="1:11" ht="14.2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</row>
    <row r="421" spans="1:9" ht="14.25">
      <c r="A421" s="142"/>
      <c r="B421" s="142"/>
      <c r="C421" s="142"/>
      <c r="D421" s="142"/>
      <c r="E421" s="142"/>
      <c r="F421" s="142"/>
      <c r="G421" s="142"/>
      <c r="H421" s="142"/>
      <c r="I421" s="142"/>
    </row>
    <row r="422" spans="1:9" ht="14.25">
      <c r="A422" s="142"/>
      <c r="B422" s="142"/>
      <c r="C422" s="142"/>
      <c r="D422" s="142"/>
      <c r="E422" s="142"/>
      <c r="F422" s="142"/>
      <c r="G422" s="142"/>
      <c r="H422" s="142"/>
      <c r="I422" s="142"/>
    </row>
    <row r="423" spans="1:9" ht="14.25">
      <c r="A423" s="142"/>
      <c r="B423" s="142"/>
      <c r="C423" s="142"/>
      <c r="D423" s="142"/>
      <c r="E423" s="142"/>
      <c r="F423" s="142"/>
      <c r="G423" s="142"/>
      <c r="H423" s="142"/>
      <c r="I423" s="142"/>
    </row>
    <row r="424" spans="1:9" ht="14.25">
      <c r="A424" s="142"/>
      <c r="B424" s="142"/>
      <c r="C424" s="142"/>
      <c r="D424" s="142"/>
      <c r="E424" s="142"/>
      <c r="F424" s="142"/>
      <c r="G424" s="142"/>
      <c r="H424" s="142"/>
      <c r="I424" s="142"/>
    </row>
    <row r="425" spans="1:9" ht="14.25">
      <c r="A425" s="142"/>
      <c r="B425" s="142"/>
      <c r="C425" s="142"/>
      <c r="D425" s="142"/>
      <c r="E425" s="142"/>
      <c r="F425" s="142"/>
      <c r="G425" s="142"/>
      <c r="H425" s="142"/>
      <c r="I425" s="142"/>
    </row>
    <row r="426" spans="1:9" ht="14.25">
      <c r="A426" s="142"/>
      <c r="B426" s="142"/>
      <c r="C426" s="142"/>
      <c r="D426" s="142"/>
      <c r="E426" s="142"/>
      <c r="F426" s="142"/>
      <c r="G426" s="142"/>
      <c r="H426" s="142"/>
      <c r="I426" s="142"/>
    </row>
    <row r="427" spans="1:9" ht="14.25">
      <c r="A427" s="142"/>
      <c r="B427" s="142"/>
      <c r="C427" s="142"/>
      <c r="D427" s="142"/>
      <c r="E427" s="142"/>
      <c r="F427" s="142"/>
      <c r="G427" s="142"/>
      <c r="H427" s="142"/>
      <c r="I427" s="142"/>
    </row>
    <row r="428" spans="1:9" ht="14.25">
      <c r="A428" s="142"/>
      <c r="B428" s="142"/>
      <c r="C428" s="142"/>
      <c r="D428" s="142"/>
      <c r="E428" s="142"/>
      <c r="F428" s="142"/>
      <c r="G428" s="142"/>
      <c r="H428" s="142"/>
      <c r="I428" s="142"/>
    </row>
    <row r="429" spans="1:9" ht="14.25">
      <c r="A429" s="142"/>
      <c r="B429" s="142"/>
      <c r="C429" s="142"/>
      <c r="D429" s="142"/>
      <c r="E429" s="142"/>
      <c r="F429" s="142"/>
      <c r="G429" s="142"/>
      <c r="H429" s="142"/>
      <c r="I429" s="142"/>
    </row>
    <row r="430" spans="1:9" ht="14.25">
      <c r="A430" s="142"/>
      <c r="B430" s="142"/>
      <c r="C430" s="142"/>
      <c r="D430" s="142"/>
      <c r="E430" s="142"/>
      <c r="F430" s="142"/>
      <c r="G430" s="142"/>
      <c r="H430" s="142"/>
      <c r="I430" s="142"/>
    </row>
    <row r="431" spans="1:9" ht="14.25">
      <c r="A431" s="142"/>
      <c r="B431" s="142"/>
      <c r="C431" s="142"/>
      <c r="D431" s="142"/>
      <c r="E431" s="142"/>
      <c r="F431" s="142"/>
      <c r="G431" s="142"/>
      <c r="H431" s="142"/>
      <c r="I431" s="142"/>
    </row>
    <row r="432" spans="1:9" ht="14.25">
      <c r="A432" s="142"/>
      <c r="B432" s="142"/>
      <c r="C432" s="142"/>
      <c r="D432" s="142"/>
      <c r="E432" s="142"/>
      <c r="F432" s="142"/>
      <c r="G432" s="142"/>
      <c r="H432" s="142"/>
      <c r="I432" s="142"/>
    </row>
    <row r="433" spans="1:9" ht="14.25">
      <c r="A433" s="142"/>
      <c r="B433" s="142"/>
      <c r="C433" s="142"/>
      <c r="D433" s="142"/>
      <c r="E433" s="142"/>
      <c r="F433" s="142"/>
      <c r="G433" s="142"/>
      <c r="H433" s="142"/>
      <c r="I433" s="142"/>
    </row>
    <row r="434" spans="1:9" ht="14.25">
      <c r="A434" s="142"/>
      <c r="B434" s="142"/>
      <c r="C434" s="142"/>
      <c r="D434" s="142"/>
      <c r="E434" s="142"/>
      <c r="F434" s="142"/>
      <c r="G434" s="142"/>
      <c r="H434" s="142"/>
      <c r="I434" s="142"/>
    </row>
    <row r="435" spans="1:9" ht="14.25">
      <c r="A435" s="142"/>
      <c r="B435" s="142"/>
      <c r="C435" s="142"/>
      <c r="D435" s="142"/>
      <c r="E435" s="142"/>
      <c r="F435" s="142"/>
      <c r="G435" s="142"/>
      <c r="H435" s="142"/>
      <c r="I435" s="142"/>
    </row>
    <row r="436" spans="1:9" ht="14.25">
      <c r="A436" s="142"/>
      <c r="B436" s="142"/>
      <c r="C436" s="142"/>
      <c r="D436" s="142"/>
      <c r="E436" s="142"/>
      <c r="F436" s="142"/>
      <c r="G436" s="142"/>
      <c r="H436" s="142"/>
      <c r="I436" s="142"/>
    </row>
    <row r="437" spans="1:9" ht="14.25">
      <c r="A437" s="142"/>
      <c r="B437" s="142"/>
      <c r="C437" s="142"/>
      <c r="D437" s="142"/>
      <c r="E437" s="142"/>
      <c r="F437" s="142"/>
      <c r="G437" s="142"/>
      <c r="H437" s="142"/>
      <c r="I437" s="142"/>
    </row>
    <row r="438" spans="1:9" ht="14.25">
      <c r="A438" s="142"/>
      <c r="B438" s="142"/>
      <c r="C438" s="142"/>
      <c r="D438" s="142"/>
      <c r="E438" s="142"/>
      <c r="F438" s="142"/>
      <c r="G438" s="142"/>
      <c r="H438" s="142"/>
      <c r="I438" s="142"/>
    </row>
    <row r="439" spans="1:9" ht="14.25">
      <c r="A439" s="142"/>
      <c r="B439" s="142"/>
      <c r="C439" s="142"/>
      <c r="D439" s="142"/>
      <c r="E439" s="142"/>
      <c r="F439" s="142"/>
      <c r="G439" s="142"/>
      <c r="H439" s="142"/>
      <c r="I439" s="142"/>
    </row>
    <row r="440" spans="1:9" ht="14.25">
      <c r="A440" s="142"/>
      <c r="B440" s="142"/>
      <c r="C440" s="142"/>
      <c r="D440" s="142"/>
      <c r="E440" s="142"/>
      <c r="F440" s="142"/>
      <c r="G440" s="142"/>
      <c r="H440" s="142"/>
      <c r="I440" s="142"/>
    </row>
    <row r="441" spans="1:9" ht="14.25">
      <c r="A441" s="142"/>
      <c r="B441" s="142"/>
      <c r="C441" s="142"/>
      <c r="D441" s="142"/>
      <c r="E441" s="142"/>
      <c r="F441" s="142"/>
      <c r="G441" s="142"/>
      <c r="H441" s="142"/>
      <c r="I441" s="142"/>
    </row>
    <row r="442" spans="1:9" ht="14.25">
      <c r="A442" s="142"/>
      <c r="B442" s="142"/>
      <c r="C442" s="142"/>
      <c r="D442" s="142"/>
      <c r="E442" s="142"/>
      <c r="F442" s="142"/>
      <c r="G442" s="142"/>
      <c r="H442" s="142"/>
      <c r="I442" s="142"/>
    </row>
    <row r="443" spans="1:9" ht="14.25">
      <c r="A443" s="142"/>
      <c r="B443" s="142"/>
      <c r="C443" s="142"/>
      <c r="D443" s="142"/>
      <c r="E443" s="142"/>
      <c r="F443" s="142"/>
      <c r="G443" s="142"/>
      <c r="H443" s="142"/>
      <c r="I443" s="142"/>
    </row>
    <row r="444" spans="1:9" ht="14.25">
      <c r="A444" s="142"/>
      <c r="B444" s="142"/>
      <c r="C444" s="142"/>
      <c r="D444" s="142"/>
      <c r="E444" s="142"/>
      <c r="F444" s="142"/>
      <c r="G444" s="142"/>
      <c r="H444" s="142"/>
      <c r="I444" s="142"/>
    </row>
    <row r="445" spans="1:9" ht="14.25">
      <c r="A445" s="142"/>
      <c r="B445" s="142"/>
      <c r="C445" s="142"/>
      <c r="D445" s="142"/>
      <c r="E445" s="142"/>
      <c r="F445" s="142"/>
      <c r="G445" s="142"/>
      <c r="H445" s="142"/>
      <c r="I445" s="142"/>
    </row>
    <row r="446" spans="1:9" ht="14.25">
      <c r="A446" s="142"/>
      <c r="B446" s="142"/>
      <c r="C446" s="142"/>
      <c r="D446" s="142"/>
      <c r="E446" s="142"/>
      <c r="F446" s="142"/>
      <c r="G446" s="142"/>
      <c r="H446" s="142"/>
      <c r="I446" s="142"/>
    </row>
    <row r="447" spans="1:9" ht="14.25">
      <c r="A447" s="142"/>
      <c r="B447" s="142"/>
      <c r="C447" s="142"/>
      <c r="D447" s="142"/>
      <c r="E447" s="142"/>
      <c r="F447" s="142"/>
      <c r="G447" s="142"/>
      <c r="H447" s="142"/>
      <c r="I447" s="142"/>
    </row>
    <row r="448" spans="1:9" ht="14.25">
      <c r="A448" s="142"/>
      <c r="B448" s="142"/>
      <c r="C448" s="142"/>
      <c r="D448" s="142"/>
      <c r="E448" s="142"/>
      <c r="F448" s="142"/>
      <c r="G448" s="142"/>
      <c r="H448" s="142"/>
      <c r="I448" s="142"/>
    </row>
    <row r="449" spans="1:9" ht="14.25">
      <c r="A449" s="142"/>
      <c r="B449" s="142"/>
      <c r="C449" s="142"/>
      <c r="D449" s="142"/>
      <c r="E449" s="142"/>
      <c r="F449" s="142"/>
      <c r="G449" s="142"/>
      <c r="H449" s="142"/>
      <c r="I449" s="142"/>
    </row>
    <row r="450" spans="1:9" ht="14.25">
      <c r="A450" s="142"/>
      <c r="B450" s="142"/>
      <c r="C450" s="142"/>
      <c r="D450" s="142"/>
      <c r="E450" s="142"/>
      <c r="F450" s="142"/>
      <c r="G450" s="142"/>
      <c r="H450" s="142"/>
      <c r="I450" s="142"/>
    </row>
    <row r="451" spans="1:9" ht="14.25">
      <c r="A451" s="142"/>
      <c r="B451" s="142"/>
      <c r="C451" s="142"/>
      <c r="D451" s="142"/>
      <c r="E451" s="142"/>
      <c r="F451" s="142"/>
      <c r="G451" s="142"/>
      <c r="H451" s="142"/>
      <c r="I451" s="142"/>
    </row>
    <row r="452" spans="1:9" ht="14.25">
      <c r="A452" s="142"/>
      <c r="B452" s="142"/>
      <c r="C452" s="142"/>
      <c r="D452" s="142"/>
      <c r="E452" s="142"/>
      <c r="F452" s="142"/>
      <c r="G452" s="142"/>
      <c r="H452" s="142"/>
      <c r="I452" s="142"/>
    </row>
    <row r="453" spans="1:9" ht="14.25">
      <c r="A453" s="142"/>
      <c r="B453" s="142"/>
      <c r="C453" s="142"/>
      <c r="D453" s="142"/>
      <c r="E453" s="142"/>
      <c r="F453" s="142"/>
      <c r="G453" s="142"/>
      <c r="H453" s="142"/>
      <c r="I453" s="142"/>
    </row>
    <row r="454" spans="1:9" ht="14.25">
      <c r="A454" s="142"/>
      <c r="B454" s="142"/>
      <c r="C454" s="142"/>
      <c r="D454" s="142"/>
      <c r="E454" s="142"/>
      <c r="F454" s="142"/>
      <c r="G454" s="142"/>
      <c r="H454" s="142"/>
      <c r="I454" s="142"/>
    </row>
    <row r="455" spans="1:9" ht="14.25">
      <c r="A455" s="142"/>
      <c r="B455" s="142"/>
      <c r="C455" s="142"/>
      <c r="D455" s="142"/>
      <c r="E455" s="142"/>
      <c r="F455" s="142"/>
      <c r="G455" s="142"/>
      <c r="H455" s="142"/>
      <c r="I455" s="142"/>
    </row>
    <row r="456" spans="1:9" ht="14.25">
      <c r="A456" s="142"/>
      <c r="B456" s="142"/>
      <c r="C456" s="142"/>
      <c r="D456" s="142"/>
      <c r="E456" s="142"/>
      <c r="F456" s="142"/>
      <c r="G456" s="142"/>
      <c r="H456" s="142"/>
      <c r="I456" s="142"/>
    </row>
  </sheetData>
  <sheetProtection/>
  <mergeCells count="1">
    <mergeCell ref="D6:E6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PageLayoutView="0" workbookViewId="0" topLeftCell="A1">
      <selection activeCell="H2" sqref="H2:H3"/>
    </sheetView>
  </sheetViews>
  <sheetFormatPr defaultColWidth="8.796875" defaultRowHeight="14.25"/>
  <cols>
    <col min="1" max="1" width="1.59765625" style="0" customWidth="1"/>
    <col min="2" max="2" width="4.59765625" style="0" customWidth="1"/>
    <col min="3" max="3" width="7.3984375" style="0" customWidth="1"/>
    <col min="4" max="4" width="4.19921875" style="0" customWidth="1"/>
    <col min="5" max="5" width="39" style="0" customWidth="1"/>
    <col min="6" max="6" width="10.69921875" style="0" customWidth="1"/>
    <col min="7" max="7" width="9.8984375" style="0" customWidth="1"/>
    <col min="8" max="8" width="10.69921875" style="0" customWidth="1"/>
    <col min="9" max="9" width="0.4921875" style="0" customWidth="1"/>
  </cols>
  <sheetData>
    <row r="1" ht="14.25">
      <c r="E1" t="s">
        <v>436</v>
      </c>
    </row>
    <row r="2" spans="2:5" ht="18.75">
      <c r="B2" s="2"/>
      <c r="D2" s="383"/>
      <c r="E2" t="s">
        <v>437</v>
      </c>
    </row>
    <row r="3" ht="14.25">
      <c r="E3" t="s">
        <v>438</v>
      </c>
    </row>
    <row r="4" ht="11.25" customHeight="1"/>
    <row r="5" spans="2:8" ht="36" customHeight="1">
      <c r="B5" s="419" t="s">
        <v>422</v>
      </c>
      <c r="C5" s="419"/>
      <c r="D5" s="419"/>
      <c r="E5" s="419"/>
      <c r="F5" s="419"/>
      <c r="G5" s="419"/>
      <c r="H5" s="419"/>
    </row>
    <row r="6" spans="5:8" ht="16.5" customHeight="1" thickBot="1">
      <c r="E6" s="132"/>
      <c r="H6" s="384" t="s">
        <v>1</v>
      </c>
    </row>
    <row r="7" spans="2:8" ht="41.25" customHeight="1">
      <c r="B7" s="385" t="s">
        <v>2</v>
      </c>
      <c r="C7" s="386" t="s">
        <v>3</v>
      </c>
      <c r="D7" s="386" t="s">
        <v>4</v>
      </c>
      <c r="E7" s="386" t="s">
        <v>400</v>
      </c>
      <c r="F7" s="387" t="s">
        <v>401</v>
      </c>
      <c r="G7" s="386" t="s">
        <v>402</v>
      </c>
      <c r="H7" s="388" t="s">
        <v>403</v>
      </c>
    </row>
    <row r="8" spans="2:8" s="389" customFormat="1" ht="7.5" customHeight="1">
      <c r="B8" s="390">
        <v>1</v>
      </c>
      <c r="C8" s="391">
        <v>2</v>
      </c>
      <c r="D8" s="391">
        <v>3</v>
      </c>
      <c r="E8" s="391">
        <v>4</v>
      </c>
      <c r="F8" s="392">
        <v>5</v>
      </c>
      <c r="G8" s="391">
        <v>6</v>
      </c>
      <c r="H8" s="393">
        <v>7</v>
      </c>
    </row>
    <row r="9" spans="2:8" s="389" customFormat="1" ht="22.5" customHeight="1">
      <c r="B9" s="394">
        <v>754</v>
      </c>
      <c r="C9" s="326">
        <v>75412</v>
      </c>
      <c r="D9" s="326">
        <v>2820</v>
      </c>
      <c r="E9" s="332" t="s">
        <v>404</v>
      </c>
      <c r="F9" s="395">
        <v>3000</v>
      </c>
      <c r="G9" s="398">
        <v>37000</v>
      </c>
      <c r="H9" s="396">
        <f>F9+G9</f>
        <v>40000</v>
      </c>
    </row>
    <row r="10" spans="2:8" s="389" customFormat="1" ht="43.5" customHeight="1">
      <c r="B10" s="394">
        <v>851</v>
      </c>
      <c r="C10" s="326">
        <v>85154</v>
      </c>
      <c r="D10" s="326">
        <v>2830</v>
      </c>
      <c r="E10" s="397" t="s">
        <v>405</v>
      </c>
      <c r="F10" s="395">
        <v>1000</v>
      </c>
      <c r="G10" s="398">
        <v>0</v>
      </c>
      <c r="H10" s="396">
        <f>F10+G10</f>
        <v>1000</v>
      </c>
    </row>
    <row r="11" spans="2:8" s="389" customFormat="1" ht="22.5" customHeight="1">
      <c r="B11" s="394">
        <v>851</v>
      </c>
      <c r="C11" s="326">
        <v>85154</v>
      </c>
      <c r="D11" s="165" t="s">
        <v>176</v>
      </c>
      <c r="E11" s="332" t="s">
        <v>406</v>
      </c>
      <c r="F11" s="395">
        <v>32000</v>
      </c>
      <c r="G11" s="398">
        <v>0</v>
      </c>
      <c r="H11" s="396">
        <f aca="true" t="shared" si="0" ref="H11:H25">F11+G11</f>
        <v>32000</v>
      </c>
    </row>
    <row r="12" spans="2:8" s="389" customFormat="1" ht="31.5" customHeight="1">
      <c r="B12" s="394">
        <v>851</v>
      </c>
      <c r="C12" s="326">
        <v>85154</v>
      </c>
      <c r="D12" s="165" t="s">
        <v>176</v>
      </c>
      <c r="E12" s="332" t="s">
        <v>407</v>
      </c>
      <c r="F12" s="395">
        <v>2000</v>
      </c>
      <c r="G12" s="398">
        <v>0</v>
      </c>
      <c r="H12" s="396">
        <f t="shared" si="0"/>
        <v>2000</v>
      </c>
    </row>
    <row r="13" spans="2:8" ht="31.5" customHeight="1">
      <c r="B13" s="394">
        <v>853</v>
      </c>
      <c r="C13" s="326">
        <v>85395</v>
      </c>
      <c r="D13" s="165" t="s">
        <v>176</v>
      </c>
      <c r="E13" s="332" t="s">
        <v>408</v>
      </c>
      <c r="F13" s="395">
        <v>4000</v>
      </c>
      <c r="G13" s="399">
        <v>0</v>
      </c>
      <c r="H13" s="396">
        <f t="shared" si="0"/>
        <v>4000</v>
      </c>
    </row>
    <row r="14" spans="2:8" ht="30" customHeight="1">
      <c r="B14" s="394">
        <v>921</v>
      </c>
      <c r="C14" s="326">
        <v>92105</v>
      </c>
      <c r="D14" s="165" t="s">
        <v>176</v>
      </c>
      <c r="E14" s="332" t="s">
        <v>409</v>
      </c>
      <c r="F14" s="400">
        <v>4000</v>
      </c>
      <c r="G14" s="399">
        <v>0</v>
      </c>
      <c r="H14" s="396">
        <f t="shared" si="0"/>
        <v>4000</v>
      </c>
    </row>
    <row r="15" spans="2:8" ht="29.25" customHeight="1">
      <c r="B15" s="394">
        <v>921</v>
      </c>
      <c r="C15" s="326">
        <v>92105</v>
      </c>
      <c r="D15" s="165" t="s">
        <v>176</v>
      </c>
      <c r="E15" s="332" t="s">
        <v>410</v>
      </c>
      <c r="F15" s="400">
        <v>7000</v>
      </c>
      <c r="G15" s="399">
        <v>0</v>
      </c>
      <c r="H15" s="396">
        <f t="shared" si="0"/>
        <v>7000</v>
      </c>
    </row>
    <row r="16" spans="2:8" ht="31.5" customHeight="1">
      <c r="B16" s="394">
        <v>921</v>
      </c>
      <c r="C16" s="326">
        <v>92105</v>
      </c>
      <c r="D16" s="165" t="s">
        <v>176</v>
      </c>
      <c r="E16" s="332" t="s">
        <v>411</v>
      </c>
      <c r="F16" s="400">
        <v>3000</v>
      </c>
      <c r="G16" s="399">
        <v>0</v>
      </c>
      <c r="H16" s="396">
        <f t="shared" si="0"/>
        <v>3000</v>
      </c>
    </row>
    <row r="17" spans="2:8" ht="30.75" customHeight="1">
      <c r="B17" s="394">
        <v>921</v>
      </c>
      <c r="C17" s="326">
        <v>92105</v>
      </c>
      <c r="D17" s="165" t="s">
        <v>176</v>
      </c>
      <c r="E17" s="332" t="s">
        <v>412</v>
      </c>
      <c r="F17" s="400">
        <v>4000</v>
      </c>
      <c r="G17" s="399">
        <v>0</v>
      </c>
      <c r="H17" s="396">
        <f t="shared" si="0"/>
        <v>4000</v>
      </c>
    </row>
    <row r="18" spans="2:8" ht="33" customHeight="1">
      <c r="B18" s="394">
        <v>926</v>
      </c>
      <c r="C18" s="326">
        <v>92605</v>
      </c>
      <c r="D18" s="165" t="s">
        <v>176</v>
      </c>
      <c r="E18" s="332" t="s">
        <v>413</v>
      </c>
      <c r="F18" s="395">
        <v>27000</v>
      </c>
      <c r="G18" s="399">
        <v>0</v>
      </c>
      <c r="H18" s="396">
        <f t="shared" si="0"/>
        <v>27000</v>
      </c>
    </row>
    <row r="19" spans="2:8" ht="31.5" customHeight="1">
      <c r="B19" s="394">
        <v>926</v>
      </c>
      <c r="C19" s="326">
        <v>92605</v>
      </c>
      <c r="D19" s="165" t="s">
        <v>176</v>
      </c>
      <c r="E19" s="332" t="s">
        <v>414</v>
      </c>
      <c r="F19" s="395">
        <v>10000</v>
      </c>
      <c r="G19" s="399">
        <v>0</v>
      </c>
      <c r="H19" s="396">
        <f t="shared" si="0"/>
        <v>10000</v>
      </c>
    </row>
    <row r="20" spans="2:8" ht="33" customHeight="1">
      <c r="B20" s="394">
        <v>926</v>
      </c>
      <c r="C20" s="326">
        <v>92605</v>
      </c>
      <c r="D20" s="165" t="s">
        <v>176</v>
      </c>
      <c r="E20" s="332" t="s">
        <v>415</v>
      </c>
      <c r="F20" s="395">
        <v>10000</v>
      </c>
      <c r="G20" s="399">
        <v>0</v>
      </c>
      <c r="H20" s="396">
        <f t="shared" si="0"/>
        <v>10000</v>
      </c>
    </row>
    <row r="21" spans="2:8" ht="33.75">
      <c r="B21" s="394">
        <v>926</v>
      </c>
      <c r="C21" s="326">
        <v>92605</v>
      </c>
      <c r="D21" s="165" t="s">
        <v>176</v>
      </c>
      <c r="E21" s="332" t="s">
        <v>416</v>
      </c>
      <c r="F21" s="395">
        <v>24000</v>
      </c>
      <c r="G21" s="399">
        <v>0</v>
      </c>
      <c r="H21" s="396">
        <f t="shared" si="0"/>
        <v>24000</v>
      </c>
    </row>
    <row r="22" spans="2:8" ht="33.75">
      <c r="B22" s="394">
        <v>926</v>
      </c>
      <c r="C22" s="326">
        <v>92605</v>
      </c>
      <c r="D22" s="165" t="s">
        <v>176</v>
      </c>
      <c r="E22" s="332" t="s">
        <v>417</v>
      </c>
      <c r="F22" s="395">
        <v>13500</v>
      </c>
      <c r="G22" s="399">
        <v>0</v>
      </c>
      <c r="H22" s="396">
        <f t="shared" si="0"/>
        <v>13500</v>
      </c>
    </row>
    <row r="23" spans="2:8" ht="33.75">
      <c r="B23" s="394">
        <v>926</v>
      </c>
      <c r="C23" s="326">
        <v>92605</v>
      </c>
      <c r="D23" s="165" t="s">
        <v>176</v>
      </c>
      <c r="E23" s="332" t="s">
        <v>418</v>
      </c>
      <c r="F23" s="395">
        <v>10000</v>
      </c>
      <c r="G23" s="399">
        <v>0</v>
      </c>
      <c r="H23" s="396">
        <f t="shared" si="0"/>
        <v>10000</v>
      </c>
    </row>
    <row r="24" spans="2:8" ht="33.75">
      <c r="B24" s="394">
        <v>926</v>
      </c>
      <c r="C24" s="326">
        <v>92605</v>
      </c>
      <c r="D24" s="165" t="s">
        <v>176</v>
      </c>
      <c r="E24" s="332" t="s">
        <v>419</v>
      </c>
      <c r="F24" s="395">
        <v>15000</v>
      </c>
      <c r="G24" s="399">
        <v>0</v>
      </c>
      <c r="H24" s="396">
        <f t="shared" si="0"/>
        <v>15000</v>
      </c>
    </row>
    <row r="25" spans="2:8" ht="33" customHeight="1">
      <c r="B25" s="394">
        <v>926</v>
      </c>
      <c r="C25" s="326">
        <v>92605</v>
      </c>
      <c r="D25" s="165" t="s">
        <v>176</v>
      </c>
      <c r="E25" s="332" t="s">
        <v>420</v>
      </c>
      <c r="F25" s="395">
        <v>1500</v>
      </c>
      <c r="G25" s="399">
        <v>0</v>
      </c>
      <c r="H25" s="396">
        <f t="shared" si="0"/>
        <v>1500</v>
      </c>
    </row>
    <row r="26" spans="2:8" ht="30" customHeight="1" thickBot="1">
      <c r="B26" s="420" t="s">
        <v>421</v>
      </c>
      <c r="C26" s="421"/>
      <c r="D26" s="421"/>
      <c r="E26" s="422"/>
      <c r="F26" s="401">
        <f>SUM(F9:F25)</f>
        <v>171000</v>
      </c>
      <c r="G26" s="401">
        <f>SUM(G9:G25)</f>
        <v>37000</v>
      </c>
      <c r="H26" s="402">
        <f>SUM(H9:H25)</f>
        <v>208000</v>
      </c>
    </row>
    <row r="40" ht="14.25">
      <c r="E40" s="331"/>
    </row>
  </sheetData>
  <sheetProtection/>
  <mergeCells count="2">
    <mergeCell ref="B5:H5"/>
    <mergeCell ref="B26:E26"/>
  </mergeCells>
  <printOptions/>
  <pageMargins left="0.5118110236220472" right="0.11811023622047245" top="0.7480314960629921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6"/>
  <sheetViews>
    <sheetView tabSelected="1" zoomScalePageLayoutView="0" workbookViewId="0" topLeftCell="A10">
      <selection activeCell="H2" sqref="H2:H3"/>
    </sheetView>
  </sheetViews>
  <sheetFormatPr defaultColWidth="8.796875" defaultRowHeight="14.25"/>
  <cols>
    <col min="1" max="1" width="5.8984375" style="132" customWidth="1"/>
    <col min="2" max="2" width="4.09765625" style="132" bestFit="1" customWidth="1"/>
    <col min="3" max="3" width="31" style="132" customWidth="1"/>
    <col min="4" max="4" width="10" style="132" customWidth="1"/>
    <col min="5" max="5" width="11.5" style="132" customWidth="1"/>
    <col min="6" max="6" width="9.5" style="132" customWidth="1"/>
    <col min="7" max="7" width="11.5" style="132" customWidth="1"/>
    <col min="8" max="8" width="5.3984375" style="132" customWidth="1"/>
    <col min="9" max="16384" width="9" style="132" customWidth="1"/>
  </cols>
  <sheetData>
    <row r="3" ht="14.25">
      <c r="E3" t="s">
        <v>429</v>
      </c>
    </row>
    <row r="4" spans="2:5" ht="18.75">
      <c r="B4" s="136"/>
      <c r="C4" s="353"/>
      <c r="E4" t="s">
        <v>434</v>
      </c>
    </row>
    <row r="5" ht="14.25">
      <c r="E5" t="s">
        <v>435</v>
      </c>
    </row>
    <row r="7" ht="18.75">
      <c r="C7" s="354"/>
    </row>
    <row r="9" spans="2:5" ht="15" customHeight="1">
      <c r="B9" s="355" t="s">
        <v>352</v>
      </c>
      <c r="C9" s="355"/>
      <c r="D9" s="355"/>
      <c r="E9" s="355"/>
    </row>
    <row r="10" ht="6.75" customHeight="1">
      <c r="B10" s="356"/>
    </row>
    <row r="11" ht="14.25">
      <c r="G11" s="7" t="s">
        <v>1</v>
      </c>
    </row>
    <row r="12" spans="2:7" ht="15" customHeight="1">
      <c r="B12" s="425" t="s">
        <v>353</v>
      </c>
      <c r="C12" s="425" t="s">
        <v>109</v>
      </c>
      <c r="D12" s="426" t="s">
        <v>354</v>
      </c>
      <c r="E12" s="426" t="s">
        <v>355</v>
      </c>
      <c r="F12" s="427" t="s">
        <v>6</v>
      </c>
      <c r="G12" s="428" t="s">
        <v>260</v>
      </c>
    </row>
    <row r="13" spans="2:7" ht="15" customHeight="1">
      <c r="B13" s="425"/>
      <c r="C13" s="425"/>
      <c r="D13" s="425"/>
      <c r="E13" s="426"/>
      <c r="F13" s="427"/>
      <c r="G13" s="428"/>
    </row>
    <row r="14" spans="2:7" ht="15.75" customHeight="1">
      <c r="B14" s="425"/>
      <c r="C14" s="425"/>
      <c r="D14" s="425"/>
      <c r="E14" s="426"/>
      <c r="F14" s="427"/>
      <c r="G14" s="428"/>
    </row>
    <row r="15" spans="2:7" s="357" customFormat="1" ht="8.25" customHeight="1" thickBot="1">
      <c r="B15" s="358">
        <v>1</v>
      </c>
      <c r="C15" s="358">
        <v>2</v>
      </c>
      <c r="D15" s="358">
        <v>3</v>
      </c>
      <c r="E15" s="358">
        <v>4</v>
      </c>
      <c r="F15" s="359"/>
      <c r="G15" s="359"/>
    </row>
    <row r="16" spans="2:7" ht="18.75" customHeight="1" thickBot="1">
      <c r="B16" s="423" t="s">
        <v>356</v>
      </c>
      <c r="C16" s="424"/>
      <c r="D16" s="360"/>
      <c r="E16" s="361">
        <f>E17+E18+E20+E23+E24+E25</f>
        <v>3278660</v>
      </c>
      <c r="F16" s="361">
        <f>F17+F18+F20+F23+F24+F25</f>
        <v>42197</v>
      </c>
      <c r="G16" s="361">
        <f>G17+G18+G20+G23+G24+G25</f>
        <v>3320857</v>
      </c>
    </row>
    <row r="17" spans="2:7" ht="18.75" customHeight="1">
      <c r="B17" s="362" t="s">
        <v>357</v>
      </c>
      <c r="C17" s="363" t="s">
        <v>358</v>
      </c>
      <c r="D17" s="362" t="s">
        <v>359</v>
      </c>
      <c r="E17" s="364">
        <v>3278660</v>
      </c>
      <c r="F17" s="365">
        <v>42197</v>
      </c>
      <c r="G17" s="365">
        <f>E17+F17</f>
        <v>3320857</v>
      </c>
    </row>
    <row r="18" spans="2:7" ht="18.75" customHeight="1">
      <c r="B18" s="326" t="s">
        <v>360</v>
      </c>
      <c r="C18" s="366" t="s">
        <v>361</v>
      </c>
      <c r="D18" s="326" t="s">
        <v>359</v>
      </c>
      <c r="E18" s="367"/>
      <c r="F18" s="368"/>
      <c r="G18" s="368"/>
    </row>
    <row r="19" spans="2:7" ht="18.75" customHeight="1">
      <c r="B19" s="326" t="s">
        <v>362</v>
      </c>
      <c r="C19" s="366" t="s">
        <v>363</v>
      </c>
      <c r="D19" s="326" t="s">
        <v>364</v>
      </c>
      <c r="E19" s="369"/>
      <c r="F19" s="327"/>
      <c r="G19" s="370"/>
    </row>
    <row r="20" spans="2:7" ht="51">
      <c r="B20" s="326" t="s">
        <v>365</v>
      </c>
      <c r="C20" s="371" t="s">
        <v>366</v>
      </c>
      <c r="D20" s="326" t="s">
        <v>367</v>
      </c>
      <c r="E20" s="366"/>
      <c r="F20" s="368"/>
      <c r="G20" s="368"/>
    </row>
    <row r="21" spans="2:7" ht="18.75" customHeight="1">
      <c r="B21" s="326" t="s">
        <v>368</v>
      </c>
      <c r="C21" s="366" t="s">
        <v>369</v>
      </c>
      <c r="D21" s="326" t="s">
        <v>370</v>
      </c>
      <c r="E21" s="366"/>
      <c r="F21" s="327"/>
      <c r="G21" s="370"/>
    </row>
    <row r="22" spans="2:7" ht="18.75" customHeight="1">
      <c r="B22" s="326" t="s">
        <v>371</v>
      </c>
      <c r="C22" s="366" t="s">
        <v>372</v>
      </c>
      <c r="D22" s="326" t="s">
        <v>373</v>
      </c>
      <c r="E22" s="366"/>
      <c r="F22" s="327"/>
      <c r="G22" s="370"/>
    </row>
    <row r="23" spans="2:7" ht="18.75" customHeight="1">
      <c r="B23" s="326" t="s">
        <v>374</v>
      </c>
      <c r="C23" s="366" t="s">
        <v>375</v>
      </c>
      <c r="D23" s="326" t="s">
        <v>376</v>
      </c>
      <c r="E23" s="366"/>
      <c r="F23" s="327"/>
      <c r="G23" s="370"/>
    </row>
    <row r="24" spans="2:7" ht="18.75" customHeight="1">
      <c r="B24" s="326" t="s">
        <v>377</v>
      </c>
      <c r="C24" s="366" t="s">
        <v>378</v>
      </c>
      <c r="D24" s="326" t="s">
        <v>379</v>
      </c>
      <c r="E24" s="366"/>
      <c r="F24" s="327"/>
      <c r="G24" s="370"/>
    </row>
    <row r="25" spans="2:7" ht="18.75" customHeight="1" thickBot="1">
      <c r="B25" s="372" t="s">
        <v>380</v>
      </c>
      <c r="C25" s="373" t="s">
        <v>381</v>
      </c>
      <c r="D25" s="372" t="s">
        <v>382</v>
      </c>
      <c r="E25" s="374"/>
      <c r="F25" s="375"/>
      <c r="G25" s="376"/>
    </row>
    <row r="26" spans="2:7" ht="18.75" customHeight="1" thickBot="1">
      <c r="B26" s="423" t="s">
        <v>383</v>
      </c>
      <c r="C26" s="424"/>
      <c r="D26" s="360"/>
      <c r="E26" s="361">
        <f>E27+E28</f>
        <v>1440000</v>
      </c>
      <c r="F26" s="377"/>
      <c r="G26" s="378">
        <f>E26+F26</f>
        <v>1440000</v>
      </c>
    </row>
    <row r="27" spans="2:7" ht="18.75" customHeight="1">
      <c r="B27" s="362" t="s">
        <v>357</v>
      </c>
      <c r="C27" s="363" t="s">
        <v>384</v>
      </c>
      <c r="D27" s="362" t="s">
        <v>385</v>
      </c>
      <c r="E27" s="364"/>
      <c r="F27" s="379"/>
      <c r="G27" s="365"/>
    </row>
    <row r="28" spans="2:7" ht="18.75" customHeight="1">
      <c r="B28" s="326" t="s">
        <v>360</v>
      </c>
      <c r="C28" s="366" t="s">
        <v>386</v>
      </c>
      <c r="D28" s="326" t="s">
        <v>385</v>
      </c>
      <c r="E28" s="367">
        <v>1440000</v>
      </c>
      <c r="F28" s="327"/>
      <c r="G28" s="368">
        <f>E28+F28</f>
        <v>1440000</v>
      </c>
    </row>
    <row r="29" spans="2:7" ht="18.75" customHeight="1">
      <c r="B29" s="326" t="s">
        <v>362</v>
      </c>
      <c r="C29" s="366" t="s">
        <v>387</v>
      </c>
      <c r="D29" s="326"/>
      <c r="E29" s="369"/>
      <c r="F29" s="327"/>
      <c r="G29" s="327"/>
    </row>
    <row r="30" spans="2:7" ht="51">
      <c r="B30" s="326" t="s">
        <v>365</v>
      </c>
      <c r="C30" s="371" t="s">
        <v>388</v>
      </c>
      <c r="D30" s="326" t="s">
        <v>389</v>
      </c>
      <c r="E30" s="366"/>
      <c r="F30" s="327"/>
      <c r="G30" s="327"/>
    </row>
    <row r="31" spans="2:7" ht="18.75" customHeight="1">
      <c r="B31" s="326" t="s">
        <v>368</v>
      </c>
      <c r="C31" s="366" t="s">
        <v>390</v>
      </c>
      <c r="D31" s="326" t="s">
        <v>391</v>
      </c>
      <c r="E31" s="366"/>
      <c r="F31" s="327"/>
      <c r="G31" s="327"/>
    </row>
    <row r="32" spans="2:7" ht="18.75" customHeight="1">
      <c r="B32" s="326" t="s">
        <v>371</v>
      </c>
      <c r="C32" s="366" t="s">
        <v>392</v>
      </c>
      <c r="D32" s="326" t="s">
        <v>393</v>
      </c>
      <c r="E32" s="366"/>
      <c r="F32" s="327"/>
      <c r="G32" s="327"/>
    </row>
    <row r="33" spans="2:7" ht="18.75" customHeight="1">
      <c r="B33" s="326" t="s">
        <v>374</v>
      </c>
      <c r="C33" s="366" t="s">
        <v>394</v>
      </c>
      <c r="D33" s="326" t="s">
        <v>395</v>
      </c>
      <c r="E33" s="366"/>
      <c r="F33" s="327"/>
      <c r="G33" s="327"/>
    </row>
    <row r="34" spans="2:7" ht="18.75" customHeight="1">
      <c r="B34" s="326" t="s">
        <v>377</v>
      </c>
      <c r="C34" s="366" t="s">
        <v>396</v>
      </c>
      <c r="D34" s="326" t="s">
        <v>397</v>
      </c>
      <c r="E34" s="366"/>
      <c r="F34" s="327"/>
      <c r="G34" s="327"/>
    </row>
    <row r="35" spans="2:5" ht="7.5" customHeight="1">
      <c r="B35" s="380"/>
      <c r="C35" s="142"/>
      <c r="D35" s="142"/>
      <c r="E35" s="142"/>
    </row>
    <row r="36" spans="2:5" ht="14.25">
      <c r="B36" s="381"/>
      <c r="C36" s="382"/>
      <c r="D36" s="382"/>
      <c r="E36" s="382"/>
    </row>
  </sheetData>
  <sheetProtection/>
  <mergeCells count="8">
    <mergeCell ref="F12:F14"/>
    <mergeCell ref="G12:G14"/>
    <mergeCell ref="B16:C16"/>
    <mergeCell ref="B26:C26"/>
    <mergeCell ref="B12:B14"/>
    <mergeCell ref="C12:C14"/>
    <mergeCell ref="D12:D14"/>
    <mergeCell ref="E12:E1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2010-05-05T07:31:44Z</cp:lastPrinted>
  <dcterms:created xsi:type="dcterms:W3CDTF">2009-10-19T14:38:27Z</dcterms:created>
  <dcterms:modified xsi:type="dcterms:W3CDTF">2010-05-05T08:05:50Z</dcterms:modified>
  <cp:category/>
  <cp:version/>
  <cp:contentType/>
  <cp:contentStatus/>
</cp:coreProperties>
</file>