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<sst xmlns="http://schemas.openxmlformats.org/spreadsheetml/2006/main" count="1034" uniqueCount="508">
  <si>
    <t>w złotych</t>
  </si>
  <si>
    <t>Dział</t>
  </si>
  <si>
    <t>Rozdział</t>
  </si>
  <si>
    <t>§</t>
  </si>
  <si>
    <t>Treść</t>
  </si>
  <si>
    <t>Plan 2009r.</t>
  </si>
  <si>
    <t>010</t>
  </si>
  <si>
    <t>ROLNICTWO I ŁOWIECTWO</t>
  </si>
  <si>
    <t>01008</t>
  </si>
  <si>
    <t>melioracje</t>
  </si>
  <si>
    <t>4300</t>
  </si>
  <si>
    <t>zakup usług pozostałych</t>
  </si>
  <si>
    <t>01009</t>
  </si>
  <si>
    <t>spółki wodne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</si>
  <si>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</si>
  <si>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</si>
  <si>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</si>
  <si>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</si>
  <si>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</si>
  <si>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</si>
  <si>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</si>
  <si>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600</t>
  </si>
  <si>
    <t>TRANSPORT I ŁĄCZNOŚĆ</t>
  </si>
  <si>
    <t>60004</t>
  </si>
  <si>
    <t>lokalny transport zbiorowy</t>
  </si>
  <si>
    <t>60014</t>
  </si>
  <si>
    <t>drogi publiczne powiatowe</t>
  </si>
  <si>
    <t>6300</t>
  </si>
  <si>
    <t>wydatki na pomoc finansową  udzielaną między jednistkami samorządu terytorialnego na dofinansowanie własnych zadań inwestycyjnych i zakupów inwestycyjnych</t>
  </si>
  <si>
    <t>60016</t>
  </si>
  <si>
    <t>drogi publiczne gminne</t>
  </si>
  <si>
    <t>4210</t>
  </si>
  <si>
    <t>zakup materiałów i wyposażenia</t>
  </si>
  <si>
    <t>4430</t>
  </si>
  <si>
    <t>różne opłaty i składki</t>
  </si>
  <si>
    <t>630</t>
  </si>
  <si>
    <t>TURYSTYKA</t>
  </si>
  <si>
    <t>pozostała działalność</t>
  </si>
  <si>
    <t>700</t>
  </si>
  <si>
    <t>GOSPODARKA MIESZKANIOWA</t>
  </si>
  <si>
    <t>70005</t>
  </si>
  <si>
    <t>gospodarka gruntami i nieruchomościami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</si>
  <si>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</si>
  <si>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</si>
  <si>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</si>
  <si>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</si>
  <si>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</si>
  <si>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</si>
  <si>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</si>
  <si>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</si>
  <si>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</si>
  <si>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</si>
  <si>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</si>
  <si>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</si>
  <si>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</si>
  <si>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</si>
  <si>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</si>
  <si>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</si>
  <si>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</si>
  <si>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</si>
  <si>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</si>
  <si>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</si>
  <si>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</si>
  <si>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radnych, sołtysów</t>
  </si>
  <si>
    <t>75023</t>
  </si>
  <si>
    <t>urzędy gmin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</si>
  <si>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</si>
  <si>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</si>
  <si>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</si>
  <si>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</si>
  <si>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</si>
  <si>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</si>
  <si>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</si>
  <si>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</si>
  <si>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</si>
  <si>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</si>
  <si>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</si>
  <si>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</si>
  <si>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</si>
  <si>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</si>
  <si>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</si>
  <si>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zakup akcesoriów komputerowych, w tym programów</t>
  </si>
  <si>
    <t>wydatki na zakupy inwestycyjne jednostek budżetowych</t>
  </si>
  <si>
    <t>75075</t>
  </si>
  <si>
    <t>promocja jednostek samorządu terytorialnego</t>
  </si>
  <si>
    <t>751</t>
  </si>
  <si>
    <t>URZĘDY NACZELNYCH ORGANÓW WŁADZY PAŃSTWOWEJ, KONTROLI I OCHRONY PRAWA</t>
  </si>
  <si>
    <t>75101</t>
  </si>
  <si>
    <t>urzędy naczelnych organów władzy państwowej,kontroli i ochrony prawa</t>
  </si>
  <si>
    <t>zakup usług pozostałych-zadania zlecone</t>
  </si>
  <si>
    <t>754</t>
  </si>
  <si>
    <t>BEZPIECZEŃSTWO PUBLICZNE I OCHRONA PRZECIWPOŻAROWA</t>
  </si>
  <si>
    <t>75412</t>
  </si>
  <si>
    <t>ochotnicze straże pożarne</t>
  </si>
  <si>
    <t>3020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</si>
  <si>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</si>
  <si>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</si>
  <si>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</si>
  <si>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</si>
  <si>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</si>
  <si>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</t>
  </si>
  <si>
    <t>RÓŻNE ROZLICZENIA</t>
  </si>
  <si>
    <t>75818</t>
  </si>
  <si>
    <t>rezerwy ogólne i celowe</t>
  </si>
  <si>
    <t>4810</t>
  </si>
  <si>
    <t xml:space="preserve">rezerwy </t>
  </si>
  <si>
    <t>801</t>
  </si>
  <si>
    <t>OŚWIATA I WYCHOWANIE</t>
  </si>
  <si>
    <t>80101</t>
  </si>
  <si>
    <t>szkoły podstawowe</t>
  </si>
  <si>
    <t>4240</t>
  </si>
  <si>
    <t>zakup pomocy naukowych,dydaktycznych i książek</t>
  </si>
  <si>
    <t>4740</t>
  </si>
  <si>
    <t>zakup materiałów papierniczych do ksero</t>
  </si>
  <si>
    <t>80103</t>
  </si>
  <si>
    <t>oddziały przedszkolne w szkołach podstawowych</t>
  </si>
  <si>
    <t>80104</t>
  </si>
  <si>
    <t xml:space="preserve">przedszkola </t>
  </si>
  <si>
    <t>wpłaty gmin na rzecz innych jst na dofinansowanie zadań bieżących</t>
  </si>
  <si>
    <t>80110</t>
  </si>
  <si>
    <t>gimnazja</t>
  </si>
  <si>
    <t>składki na ubezpieczenia społeczne-SZKOŁA MARZEŃ</t>
  </si>
  <si>
    <t>składki na fundusz pracy-SZKOŁA MARZEŃ</t>
  </si>
  <si>
    <t>4179</t>
  </si>
  <si>
    <t>wynagrodzenia bezosobowe-SZKOŁA MARZEŃ</t>
  </si>
  <si>
    <t>zakup materiałów i wyposażenia-SZKOŁA MARZEŃ</t>
  </si>
  <si>
    <t>zakup pomocy naukowych,dydakt.i książek-SZKOŁA MARZEŃ</t>
  </si>
  <si>
    <t>zakup usług pozostałych-SZKOŁA MARZEŃ</t>
  </si>
  <si>
    <t>80113</t>
  </si>
  <si>
    <t>dowożenie uczniów do szkół</t>
  </si>
  <si>
    <t>80114</t>
  </si>
  <si>
    <t>zespoły obsługi ekonomiczno administracyjnej szkół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</si>
  <si>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</si>
  <si>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</si>
  <si>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</si>
  <si>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</si>
  <si>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</si>
  <si>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</si>
  <si>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</si>
  <si>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</si>
  <si>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</si>
  <si>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2830</t>
  </si>
  <si>
    <t>dotacja celowa z budżetu na finansowanie lub dofinansowanie zadań zleconych do realizacji pozostałym jednostkom niezaliczanym do sektora finan.publicznych</t>
  </si>
  <si>
    <t>zakup środków żywności</t>
  </si>
  <si>
    <t>852</t>
  </si>
  <si>
    <t>POMOC SPOŁECZNA</t>
  </si>
  <si>
    <t>85212</t>
  </si>
  <si>
    <t>świadczenia rodzinne oraz składki na ubezpieczenia emerytalne i rentowe z ubezpieczenia społecznego</t>
  </si>
  <si>
    <t>3110</t>
  </si>
  <si>
    <t>świadczenia społeczne - zadania zlecone</t>
  </si>
  <si>
    <t>wynagrodzenia osobowe pracowników-zadania zlecone</t>
  </si>
  <si>
    <t>składki na ubezpieczenia społeczne-zadania zlecone</t>
  </si>
  <si>
    <t>składki na fundusz pracy-zadania zlecone</t>
  </si>
  <si>
    <t>zakup materiałów i wyposażenia-zadania zlecone</t>
  </si>
  <si>
    <t>4280</t>
  </si>
  <si>
    <t>zakup usług zdrowotnych</t>
  </si>
  <si>
    <t>opłaty czynszowe za pomieszczenia biurowe</t>
  </si>
  <si>
    <t>podróże służbowe krajowe-zadania zlecone</t>
  </si>
  <si>
    <t>odpisy na zakładowy fundusz świadczeń socjalnych-zadania zlecone</t>
  </si>
  <si>
    <t>4750</t>
  </si>
  <si>
    <t>85213</t>
  </si>
  <si>
    <t>składki na ubezpieczenie zdrowotne opłacane za osoby pobierające niektóre świadczenia z pomocy społecznej oraz niektóre świadczenia rodzinne</t>
  </si>
  <si>
    <t>składki na ubezpieczenia zdrowotne - zadania zlecone</t>
  </si>
  <si>
    <t>85214</t>
  </si>
  <si>
    <t>zasiłki i pomoc w naturze oraz składki na ubezpieczenie społeczne</t>
  </si>
  <si>
    <r>
      <t xml:space="preserve">świadczenia społ.- zad.wł. </t>
    </r>
    <r>
      <rPr>
        <sz val="8"/>
        <rFont val="Arial CE"/>
        <family val="0"/>
      </rPr>
      <t>(w tym dożywianie 35.000,00zł)</t>
    </r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</si>
  <si>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</si>
  <si>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</si>
  <si>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</si>
  <si>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</si>
  <si>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85219</t>
  </si>
  <si>
    <t>ośrodki pomocy społecznej</t>
  </si>
  <si>
    <t>wydatki osobowe nie zaliczone do wynagrodzeń</t>
  </si>
  <si>
    <t>85228</t>
  </si>
  <si>
    <t>usługi opiekuńcze i specjalistyczne usługi opiekuńcze</t>
  </si>
  <si>
    <t>85295</t>
  </si>
  <si>
    <t xml:space="preserve">świadczenia społeczne </t>
  </si>
  <si>
    <t>853</t>
  </si>
  <si>
    <t>POZOSTAŁE ZADANIA W ZAKRESIE POLITYKI SPOŁECZNEJ</t>
  </si>
  <si>
    <t>85395</t>
  </si>
  <si>
    <t>4118</t>
  </si>
  <si>
    <t>4119</t>
  </si>
  <si>
    <t>4128</t>
  </si>
  <si>
    <t>4129</t>
  </si>
  <si>
    <t>4178</t>
  </si>
  <si>
    <t>4218</t>
  </si>
  <si>
    <t>4219</t>
  </si>
  <si>
    <t>4308</t>
  </si>
  <si>
    <t>4309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</si>
  <si>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</si>
  <si>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</si>
  <si>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</si>
  <si>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</si>
  <si>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</si>
  <si>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</si>
  <si>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90001</t>
  </si>
  <si>
    <t>gospodarka ściekowa</t>
  </si>
  <si>
    <t>dotacja przedmiotowa z budżetu dla zakładu budżetow.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</si>
  <si>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</si>
  <si>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</si>
  <si>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</si>
  <si>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</si>
  <si>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</si>
  <si>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</si>
  <si>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</si>
  <si>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</si>
  <si>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</si>
  <si>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</si>
  <si>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</si>
  <si>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</si>
  <si>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</si>
  <si>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</si>
  <si>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</si>
  <si>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</si>
  <si>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</si>
  <si>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dotacja podmiotowa z budżetu dla samorządowej instytucji kultury</t>
  </si>
  <si>
    <t>92116</t>
  </si>
  <si>
    <t>biblioteki</t>
  </si>
  <si>
    <t>92120</t>
  </si>
  <si>
    <t>ochrona i konserwacja zabytków</t>
  </si>
  <si>
    <t>92195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</si>
  <si>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</si>
  <si>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</si>
  <si>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</si>
  <si>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</si>
  <si>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</si>
  <si>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</si>
  <si>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WYDATKI  OGÓŁEM</t>
  </si>
  <si>
    <t>Nazwa zadania</t>
  </si>
  <si>
    <t>Kwota dotacji</t>
  </si>
  <si>
    <t>dotacja celowa z budżetu na finansowanie lub dofinansowanie zadań zleconych do realizacji pozostałym jednostkom niezaliczanym do sektora finan.publicznych w zakresie przeciwdziałania alkoholizmowi</t>
  </si>
  <si>
    <t>dotacja celowa z budżetu na finansowanie lub dofinansowanie zadań zleconych do realizacji pozostałym jednostkom niezaliczanym do sektora finan.publicznych w zakresie polityki społecznej</t>
  </si>
  <si>
    <t>dotacja celowa z budżetu na finansowanie lub dofinansowanie zadań zleconych do realizacji pozostałym jednostkom niezaliczanym do sektora finan.publicznych w zakresie kultury</t>
  </si>
  <si>
    <t>dotacja celowa z budżetu na finansowanie lub dofinansowanie zadań zleconych do realizacji pozostałym jednostkom niezaliczanym do sektora finan.publicznych w zakresie sportu</t>
  </si>
  <si>
    <t>Ogółem</t>
  </si>
  <si>
    <t>Zmiany</t>
  </si>
  <si>
    <t>Plan 2009r. Po zmianie</t>
  </si>
  <si>
    <t>Uzasadnienie</t>
  </si>
  <si>
    <t>Załącznik Nr 2 do</t>
  </si>
  <si>
    <t>Załącznik Nr 1 do</t>
  </si>
  <si>
    <t>Uchwały Rady Gminy Duszniki Nr XXXVIII/254/09</t>
  </si>
  <si>
    <t>z dnia 27 stycznia 2009r.</t>
  </si>
  <si>
    <t>Wydatki budżetu gminy na 2009r. - I zmiana</t>
  </si>
  <si>
    <t>Zmiana</t>
  </si>
  <si>
    <t>Kwota dotacji po zmianie</t>
  </si>
  <si>
    <t>dotacja celowa z budżetu na finansowanie lub dofinansowanie zadań zleconych do realizacji stowarzyszeniom</t>
  </si>
  <si>
    <t>dotacja celowa z budżetu na finansowanie lub dofinansowanie zadań zleconych do realizacji stowarzyszeniom (PKPS Duszniki)</t>
  </si>
  <si>
    <t>dotacja celowa z budżetu na finansowanie lub dofinansowanie zadań zleconych do realizacji stowarzyszeniom (TMZD Duszniki)</t>
  </si>
  <si>
    <t>dotacja celowa z budżetu na finansowanie lub dofinansowanie zadań zleconych do realizacji stowarzyszeniom (HALKA Duszniki)</t>
  </si>
  <si>
    <t>dotacja celowa z budżetu na finansowanie lub dofinansowanie zadań zleconych do realizacji stowarzyszeniom (UKS OLIMP Duszniki)</t>
  </si>
  <si>
    <t>dotacja celowa z budżetu na finansowanie lub dofinansowanie zadań zleconych do realizacji stowarzyszeniom (UKS SPARTAKUS Duszniki)</t>
  </si>
  <si>
    <t>dotacja celowa z budżetu na finansowanie lub dofinansowanie zadań zleconych do realizacji stowarzyszeniom (UKS DYSKOBOL Grzebienisko)</t>
  </si>
  <si>
    <t>dotacja celowa z budżetu na finansowanie lub dofinansowanie zadań zleconych do realizacji stowarzyszeniom (LKS SOKÓŁ Duszniki)</t>
  </si>
  <si>
    <t>dotacja celowa z budżetu na finansowanie lub dofinansowanie zadań zleconych do realizacji stowarzyszeniom (KS SĘKOWO Sękowo)</t>
  </si>
  <si>
    <t>dotacja celowa z budżetu na finansowanie lub dofinansowanie zadań zleconych do realizacji stowarzyszeniom (KS SARBIA Sarbia)</t>
  </si>
  <si>
    <t>dotacja celowa z budżetu na finansowanie lub dofinansowanie zadań zleconych do realizacji stowarzyszeniom (St.Społ.Na Rzecz Dzieci i Młodzieży Specjalnej Troski Sz-ły)</t>
  </si>
  <si>
    <t>Dotacje celowe na zadania własne gminy realizowane przez podmioty należące i nienależące do sektora finansów publicznych w 2009r. -                 I zmiana</t>
  </si>
  <si>
    <t>dotacja celowa z budżetu na finansowanie lub dofinansowanie zadań zleconych do realizacji stowarzyszeniom (LECH-KOAGRA Podrzewie)</t>
  </si>
  <si>
    <t>przesunięcie między paragrafami</t>
  </si>
  <si>
    <t>2820</t>
  </si>
  <si>
    <t>WIELOLETNI  PROGRAM  INWESTYCYJNY  GMINY  DUSZNIKI  NA  LATA  2007 - 2010</t>
  </si>
  <si>
    <t>ZADANIA  INWESTYCYJNE</t>
  </si>
  <si>
    <t>WIELKOŚĆ  NAKŁADÓW  W  LATACH</t>
  </si>
  <si>
    <t>Klasyfikacja budżetowa</t>
  </si>
  <si>
    <t>Nakłady</t>
  </si>
  <si>
    <t>Lp.</t>
  </si>
  <si>
    <t>Symbol</t>
  </si>
  <si>
    <t>Nazwa</t>
  </si>
  <si>
    <t>łączne</t>
  </si>
  <si>
    <t>Całkowity</t>
  </si>
  <si>
    <t>nakłady</t>
  </si>
  <si>
    <t>pozabud.</t>
  </si>
  <si>
    <t>zadania</t>
  </si>
  <si>
    <t>2007 -</t>
  </si>
  <si>
    <t>koszt</t>
  </si>
  <si>
    <t xml:space="preserve">budżet </t>
  </si>
  <si>
    <t>poza-</t>
  </si>
  <si>
    <t>Źródła</t>
  </si>
  <si>
    <t>gminy</t>
  </si>
  <si>
    <t>budżetowe</t>
  </si>
  <si>
    <t>pokrycia</t>
  </si>
  <si>
    <t>I.  UPORZĄDKOWANIE GOSPODARKI ŚCIEKOWEJ I ODPADAMI KOMUNALNYMI</t>
  </si>
  <si>
    <t>1.</t>
  </si>
  <si>
    <t>KAN-01</t>
  </si>
  <si>
    <t>Budowa kanalizacji sanitarnej Ceradz Dolny - Grzebienisko</t>
  </si>
  <si>
    <t>010 - 01010 - 6050</t>
  </si>
  <si>
    <t>1 500 000 - WFOŚiGW</t>
  </si>
  <si>
    <t>2.</t>
  </si>
  <si>
    <t>KAN-02</t>
  </si>
  <si>
    <t>Budowa kanalizacji sanitarnej Niewierz - Duszniki</t>
  </si>
  <si>
    <t>1 600 000 -WFOŚiGW                    1 100 000 - kredyt</t>
  </si>
  <si>
    <t>3.</t>
  </si>
  <si>
    <t>KAN-03</t>
  </si>
  <si>
    <t>Przełożenie przepompowni ścieków przy hotelu A2                       w Sękowie</t>
  </si>
  <si>
    <t>4.</t>
  </si>
  <si>
    <t>KAN-04</t>
  </si>
  <si>
    <t>Wykonanie kanalizacji sanitarnej w Sękowie ul.Lipowa</t>
  </si>
  <si>
    <t>5.</t>
  </si>
  <si>
    <t>KAN-05</t>
  </si>
  <si>
    <t>Budowa kanalizacji sanitarnej i wodociągu tranzytowego Sękowo - Podrzewie</t>
  </si>
  <si>
    <t>1 490 000 - WFOŚiGW</t>
  </si>
  <si>
    <t>6.</t>
  </si>
  <si>
    <t>KAN-06</t>
  </si>
  <si>
    <t>WFOŚiGW</t>
  </si>
  <si>
    <t>7.</t>
  </si>
  <si>
    <t>KAN-07</t>
  </si>
  <si>
    <t>Budowa kanalizacji sanitarnej w Sędzinach                           i Wierzei</t>
  </si>
  <si>
    <t>środki pomocowe UE</t>
  </si>
  <si>
    <t>8.</t>
  </si>
  <si>
    <t>KAN-08</t>
  </si>
  <si>
    <t>Budowa kanalizacji sanitarnej w Sędzinku</t>
  </si>
  <si>
    <t>9.</t>
  </si>
  <si>
    <t>KAN-09</t>
  </si>
  <si>
    <t>Budowa rurociągu tłocznego ścieków Podrzewie - Duszniki</t>
  </si>
  <si>
    <t>10.</t>
  </si>
  <si>
    <t>KAN-10</t>
  </si>
  <si>
    <t>Projekt budowy sieci wodociągowej wraz z przyłączami na odcinkach Duszniki-Młynkowo, Mieściska-Grzebienisko oraz Grzebienisko Huby</t>
  </si>
  <si>
    <t>11.</t>
  </si>
  <si>
    <t>KAN-11</t>
  </si>
  <si>
    <t>Modernizacja przepompowni ścieków w Grzebienisku</t>
  </si>
  <si>
    <t>12.</t>
  </si>
  <si>
    <t>KAN-12</t>
  </si>
  <si>
    <t>Budowa wodociągów Ceradz Dolny i Niewierz</t>
  </si>
  <si>
    <t>13.</t>
  </si>
  <si>
    <t>KAN-13</t>
  </si>
  <si>
    <t>Budowa przyłączy kanalizacyjnych w Ceradzu Dolnym</t>
  </si>
  <si>
    <t>14.</t>
  </si>
  <si>
    <t>KAN-14</t>
  </si>
  <si>
    <t>Modernizacja przepompowni w Podrzewiu</t>
  </si>
  <si>
    <t>15.</t>
  </si>
  <si>
    <t>KAN-15</t>
  </si>
  <si>
    <t>Dokumentacja - wnioski o dofinansow. z UE</t>
  </si>
  <si>
    <t>16.</t>
  </si>
  <si>
    <t>KAN-16</t>
  </si>
  <si>
    <t>Zakup agregatu prądotwórczego Andoria ZE400/18/1/5 do oczyszczalni w Podrzewiu</t>
  </si>
  <si>
    <t>17.</t>
  </si>
  <si>
    <t>KAN-17</t>
  </si>
  <si>
    <t>Budowa przyłączy sanit. do bud.mieszkalnych w Niewierzu</t>
  </si>
  <si>
    <t>18.</t>
  </si>
  <si>
    <t>OCZ-01</t>
  </si>
  <si>
    <t>Budowa przyzagrodowych oczyszczalni ścieków                    w Chełminku</t>
  </si>
  <si>
    <t>19.</t>
  </si>
  <si>
    <t>OCZ-02</t>
  </si>
  <si>
    <t>Budowa przyzagrodowych oczyszczalni ścieków na terenach o zabudowie rozproszonej</t>
  </si>
  <si>
    <t>20.</t>
  </si>
  <si>
    <t>OCZ-03</t>
  </si>
  <si>
    <t>Rozbudowa workownicy DRAIMAD na oczyszalni w Grzebienisku</t>
  </si>
  <si>
    <t>21.</t>
  </si>
  <si>
    <t>KAN-18</t>
  </si>
  <si>
    <t>Projekty wod-kan, gaz - teren za UG D-ki</t>
  </si>
  <si>
    <t>22.</t>
  </si>
  <si>
    <t>KAN-19</t>
  </si>
  <si>
    <t>Projekty budowy kanalizacji sanitarnych</t>
  </si>
  <si>
    <t>II.  MODERNIZACJA SIECI WODOCIĄGOWEJ</t>
  </si>
  <si>
    <t>WOD-01</t>
  </si>
  <si>
    <t>Wymiana wodociągowych rurociągów azbestowych</t>
  </si>
  <si>
    <t>400 - 40002 - 6050</t>
  </si>
  <si>
    <t>WOD-02</t>
  </si>
  <si>
    <t>Budowa spinki wodociągu Duszniki - Młynkowo</t>
  </si>
  <si>
    <t>III.  ZACHOWANIE WYSOKIEGO POZIOMU OŚWIATY</t>
  </si>
  <si>
    <t>OŚW-01</t>
  </si>
  <si>
    <t>Budowa wielofunkcyjnego boiska sportowego ogólnie dostępnego dla dzieci i młodzieży w Dusznikach</t>
  </si>
  <si>
    <t>926 - 92601 - 6050</t>
  </si>
  <si>
    <t>200 000 - Ministerstwo Sportu</t>
  </si>
  <si>
    <t>OŚW-02</t>
  </si>
  <si>
    <t>Budowa hali gimnastycznej przy SP i Gimnazjum              w Dusznikach</t>
  </si>
  <si>
    <t>801 - 80101 - 6050</t>
  </si>
  <si>
    <t>OŚW-03</t>
  </si>
  <si>
    <t>Budowa wielofunkcyjnych boisk sportowych Grzebienisko, Podrzewie, Sędzinko</t>
  </si>
  <si>
    <t>OŚW-04</t>
  </si>
  <si>
    <t>Modernizacja kotłowni                    w budynku SP w Sędzinku</t>
  </si>
  <si>
    <t>OŚW-05</t>
  </si>
  <si>
    <t>Modernizacja kotłowni                       w budynkach SP i Gim.                          w Grzebienisku</t>
  </si>
  <si>
    <t>801 - 80110 - 6050</t>
  </si>
  <si>
    <t>OŚW-06</t>
  </si>
  <si>
    <t>Modernizacja kotłowni                       w budynku Przedszkola                         w Grzebienisku</t>
  </si>
  <si>
    <t>801 - 80103 - 6050</t>
  </si>
  <si>
    <t>OŚW-07</t>
  </si>
  <si>
    <t>Budowa kotłowni gazowego ogrzewania wraz z częściową wymianą instalacji w kompleksie oświatowym w Dusznikach</t>
  </si>
  <si>
    <t>IV.  MODERNIZACJA I REMONTY SIECI DRÓG</t>
  </si>
  <si>
    <t>DRO-01</t>
  </si>
  <si>
    <t>Budowa drogi dojazdowej + parking dla GCK w Dusznikach</t>
  </si>
  <si>
    <t>600 - 60016 - 6050</t>
  </si>
  <si>
    <t>DRO-02</t>
  </si>
  <si>
    <t>Budowa nawierzchni ulic z odwodnieniem: Jesionowa i Jarzębinowa w Dusznikach</t>
  </si>
  <si>
    <t>DRO-03</t>
  </si>
  <si>
    <t>Dofinansowanie budowy chodników w Sękowie</t>
  </si>
  <si>
    <t>600 - 60013 - 6300</t>
  </si>
  <si>
    <t>DRO-04</t>
  </si>
  <si>
    <t>Dofinansowanie budowy chodników w Dusznikach</t>
  </si>
  <si>
    <t>DRO-05</t>
  </si>
  <si>
    <t>Dofinansowanie remontu drogi Grodziszczko - Brzoza</t>
  </si>
  <si>
    <t>600 - 60014 - 2710</t>
  </si>
  <si>
    <t>DRO-06</t>
  </si>
  <si>
    <t>Dofinansowanie budowy chodników w Młynkowie i Sędzinach</t>
  </si>
  <si>
    <t>600 - 60014 - 6300</t>
  </si>
  <si>
    <t>DRO-07</t>
  </si>
  <si>
    <t>Budowa ciągu dla pieszych na Os.Wyzwolenia                w Dusznikach</t>
  </si>
  <si>
    <t>DRO-08</t>
  </si>
  <si>
    <t>Utwardzenie dróg gminnych</t>
  </si>
  <si>
    <t>DRO-09</t>
  </si>
  <si>
    <t>Budowa ciągu dla pieszych przy drogach utwardzonych</t>
  </si>
  <si>
    <t>DRO-10</t>
  </si>
  <si>
    <t>Modernizacja drogi gminnej Sędzinko - Sędziny</t>
  </si>
  <si>
    <t>DRO-11</t>
  </si>
  <si>
    <t>Modernizacja drogi gminnej Chełminko - Niewierz</t>
  </si>
  <si>
    <t>DRO-12</t>
  </si>
  <si>
    <t>Przebudowa drogi gminnej Nr 263511P -ul.Długa w Podrzewiu</t>
  </si>
  <si>
    <t>DRO-13</t>
  </si>
  <si>
    <t xml:space="preserve">Budowa oświetlenia dróg      w Grzebienisku </t>
  </si>
  <si>
    <t>900 - 90015 - 6050</t>
  </si>
  <si>
    <t>DRO-14</t>
  </si>
  <si>
    <t xml:space="preserve">Budowa oświetlenia dróg      w Sędzinku </t>
  </si>
  <si>
    <t>DRO-15</t>
  </si>
  <si>
    <t>Dofinansowanie przebudowy drogi w Sędzinku</t>
  </si>
  <si>
    <t>DRO-16</t>
  </si>
  <si>
    <t>Dofinansowanie remontu drogi w Niewierzu</t>
  </si>
  <si>
    <t>DRO-17</t>
  </si>
  <si>
    <t xml:space="preserve">Dofinansowanie budowy chodników w Młynkowie </t>
  </si>
  <si>
    <t>DRO-18</t>
  </si>
  <si>
    <t>Dofinansowanie budowy chodnika w Dusznikach</t>
  </si>
  <si>
    <t>DRO-19</t>
  </si>
  <si>
    <t>Modernizacja ulicy Wierzbowej i części ul. Powstańców Wlkp. w Dusznikach</t>
  </si>
  <si>
    <t>Urząd Marszałkowski Woj.Wielkopol.</t>
  </si>
  <si>
    <t>DRO-20</t>
  </si>
  <si>
    <t>Dofinansowanie remontów dróg powiatowych</t>
  </si>
  <si>
    <t>V.  GMINNE CENTRUM KULTURY - KULTURA, BIBLIOTEKA</t>
  </si>
  <si>
    <t>KUL-01</t>
  </si>
  <si>
    <t>Adaptacja budynku kościoła poewangelickiego na potrzeby Książnicy Dusznickiej</t>
  </si>
  <si>
    <t>921 - 92116 -6050</t>
  </si>
  <si>
    <t>KUL-02</t>
  </si>
  <si>
    <t>Wykonanie projektu budowlano-technicznego z kosztorysami dla Biblioteki w Grzebienisku</t>
  </si>
  <si>
    <t>KUL-03</t>
  </si>
  <si>
    <t>Budowa Biblioteki                 w Grzebienisku</t>
  </si>
  <si>
    <t>KUL-04</t>
  </si>
  <si>
    <t>Budowa Biblioteki w Dusznikach</t>
  </si>
  <si>
    <t>KUL-09</t>
  </si>
  <si>
    <t>Budowa monitoringu w GCK Duszniki</t>
  </si>
  <si>
    <t>921 - 92109 -6050</t>
  </si>
  <si>
    <t>VI.  GOSPODARKA KOMUNALNA</t>
  </si>
  <si>
    <t>KZB-01</t>
  </si>
  <si>
    <t>Zakup koparko-ładowarki       dla KZB w Dusznikach</t>
  </si>
  <si>
    <t>400 - 40002 - 6060</t>
  </si>
  <si>
    <t>GAZ-01</t>
  </si>
  <si>
    <t>Budowa przyłączy gazowych w Grzebienisku</t>
  </si>
  <si>
    <t>400 - 40004 - 6050</t>
  </si>
  <si>
    <t>VII.  ADMINISTRACJA PUBLICZNA</t>
  </si>
  <si>
    <t>ADM-01</t>
  </si>
  <si>
    <t>Zakup sprzętu komputerow. z oprogramowaniem dla UG Duszniki</t>
  </si>
  <si>
    <t>750 - 75023 - 6060</t>
  </si>
  <si>
    <t>ADM-02</t>
  </si>
  <si>
    <t>Zakup kserokopiarki dla GOPS w Dusznikach</t>
  </si>
  <si>
    <t>852 - 85212 - 6060</t>
  </si>
  <si>
    <t>ADM-03</t>
  </si>
  <si>
    <t>Zakup zestawu komputerowego dla GOPS w Dusznikach</t>
  </si>
  <si>
    <t>VIII.  PROGRAMY ODNOWY WSI ORAZ ZACHOWANIE I OCHRONA DZIEDZICTWA KULTUROWEGO</t>
  </si>
  <si>
    <t>Odnowa wsi Grzebienisko</t>
  </si>
  <si>
    <t>921 - 92195 - 6050</t>
  </si>
  <si>
    <t>KUL-05</t>
  </si>
  <si>
    <t>Odnowa wsi Podrzewie</t>
  </si>
  <si>
    <t>KUL-06</t>
  </si>
  <si>
    <t>Odnowa wsi Niewierz,      Chełminko</t>
  </si>
  <si>
    <t>KUL-07</t>
  </si>
  <si>
    <t>Odnowa wsi Sękowo, Wilczyna</t>
  </si>
  <si>
    <t>KUL-08</t>
  </si>
  <si>
    <t>Odnowa wsi Sędzinko</t>
  </si>
  <si>
    <t>KUL-10</t>
  </si>
  <si>
    <t>Odnowa wsi</t>
  </si>
  <si>
    <t>IX. BEZPIECZEŃSTWO PUBLICZNE I OCHRONA PRZECIWPOŻAROWA</t>
  </si>
  <si>
    <t>OSP-01</t>
  </si>
  <si>
    <t>Zakup samochodu strażackiego dla OSP w Podrzewiu</t>
  </si>
  <si>
    <t>754 - 75412 - 2820</t>
  </si>
  <si>
    <t>ZW  ZOSP RP                 w Poznaniu</t>
  </si>
  <si>
    <t>OSP-02</t>
  </si>
  <si>
    <t>Modernizacja strażnicy OSP w Podrzewiu</t>
  </si>
  <si>
    <t>754 - 75412 - 6050</t>
  </si>
  <si>
    <t>ŚWI-01</t>
  </si>
  <si>
    <t>Przełożenie linii energetycznej w Niewierzu i Chełminku</t>
  </si>
  <si>
    <t>X. OCHRONA ZDROWIA</t>
  </si>
  <si>
    <t>ZDR-01</t>
  </si>
  <si>
    <t>Dofinansowanie zakupu aparatu RTG dla Szpitala w Szamotułach</t>
  </si>
  <si>
    <t>851 - 85111 - 6300</t>
  </si>
  <si>
    <t>XI. GOSPODARKA MIESZKANIOWA</t>
  </si>
  <si>
    <t>MIE-01</t>
  </si>
  <si>
    <t>Adaptacja budynku hydroforni w Niewierzu na budynek zamieszkania zbiorowego</t>
  </si>
  <si>
    <t>700-70095-6050</t>
  </si>
  <si>
    <t>RAZEM</t>
  </si>
  <si>
    <t>Nakłady łączne 2007-2010</t>
  </si>
  <si>
    <t>Całkowity koszt zadania</t>
  </si>
  <si>
    <t>Ogółem budżet gminy</t>
  </si>
  <si>
    <t>Ogółem nakłady poza - budżetowe</t>
  </si>
  <si>
    <t>Załącznik Nr 3 do</t>
  </si>
  <si>
    <t>2009            po                  zmianach</t>
  </si>
  <si>
    <t>2009      po     zmianach</t>
  </si>
  <si>
    <t>2008            po                  zmianach</t>
  </si>
  <si>
    <t>OŚW-08</t>
  </si>
  <si>
    <r>
      <t xml:space="preserve">Zakup sprzętu komputerowego dla Ps Duszniki </t>
    </r>
    <r>
      <rPr>
        <sz val="8"/>
        <rFont val="Arial CE"/>
        <family val="0"/>
      </rPr>
      <t>"Mały Odkrywca"</t>
    </r>
  </si>
  <si>
    <t>853-85395-6068</t>
  </si>
  <si>
    <t>OŚW-09</t>
  </si>
  <si>
    <t>853-85395-6069</t>
  </si>
  <si>
    <t>ADM-04</t>
  </si>
  <si>
    <t>Zakup samochodu służbowego dla Urzędu Gminy</t>
  </si>
  <si>
    <t>ADM-05</t>
  </si>
  <si>
    <t>852-85219-6060</t>
  </si>
  <si>
    <t>Budowa kanalizacji sanitarnej i wodociągu w Wilczynie</t>
  </si>
  <si>
    <t>2008      po     zmianach</t>
  </si>
  <si>
    <t>I zmiana</t>
  </si>
  <si>
    <t>WUP Poznań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</si>
</sst>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[Red]\-0\ "/>
    <numFmt numFmtId="165" formatCode="#,##0.00\ &quot;zł&quot;"/>
  </numFmts>
  <fonts count="31">
    <font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9"/>
      <name val="Arial CE"/>
      <family val="0"/>
    </font>
    <font>
      <b/>
      <sz val="12"/>
      <name val="Arial"/>
      <family val="0"/>
    </font>
    <font>
      <sz val="6"/>
      <name val="Arial CE"/>
      <family val="0"/>
    </font>
    <font>
      <sz val="6"/>
      <name val="Arial"/>
      <family val="0"/>
    </font>
    <font>
      <b/>
      <sz val="10"/>
      <color indexed="12"/>
      <name val="Arial CE"/>
      <family val="0"/>
    </font>
    <font>
      <b/>
      <sz val="12"/>
      <color indexed="12"/>
      <name val="Arial CE"/>
      <family val="0"/>
    </font>
    <font>
      <b/>
      <i/>
      <sz val="10"/>
      <color indexed="17"/>
      <name val="Arial CE"/>
      <family val="0"/>
    </font>
    <font>
      <sz val="9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9"/>
      <name val="Arial"/>
      <family val="2"/>
    </font>
    <font>
      <sz val="11"/>
      <color indexed="17"/>
      <name val="Arial CE"/>
      <family val="2"/>
    </font>
    <font>
      <i/>
      <sz val="10"/>
      <color indexed="17"/>
      <name val="Arial CE"/>
      <family val="0"/>
    </font>
    <font>
      <b/>
      <sz val="10"/>
      <color indexed="17"/>
      <name val="Arial CE"/>
      <family val="0"/>
    </font>
    <font>
      <sz val="8"/>
      <name val="Arial CE"/>
      <family val="0"/>
    </font>
    <font>
      <sz val="10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7"/>
      <name val="Arial CE"/>
      <family val="0"/>
    </font>
    <font>
      <b/>
      <sz val="11"/>
      <color indexed="12"/>
      <name val="Arial CE"/>
      <family val="0"/>
    </font>
    <font>
      <b/>
      <i/>
      <sz val="10"/>
      <color indexed="12"/>
      <name val="Arial CE"/>
      <family val="2"/>
    </font>
    <font>
      <sz val="14"/>
      <name val="Arial CE"/>
      <family val="0"/>
    </font>
    <font>
      <b/>
      <sz val="8"/>
      <name val="Arial CE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7" fontId="7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8" fontId="9" fillId="0" borderId="4" xfId="0" applyNumberFormat="1" applyFont="1" applyBorder="1" applyAlignment="1" quotePrefix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8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center"/>
    </xf>
    <xf numFmtId="8" fontId="9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8" fontId="9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3" fillId="0" borderId="6" xfId="0" applyFont="1" applyFill="1" applyBorder="1" applyAlignment="1">
      <alignment vertical="center" wrapText="1"/>
    </xf>
    <xf numFmtId="8" fontId="11" fillId="0" borderId="6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8" fontId="10" fillId="0" borderId="9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8" fontId="10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center" vertical="center"/>
    </xf>
    <xf numFmtId="8" fontId="10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8" fontId="14" fillId="0" borderId="6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7" fontId="7" fillId="0" borderId="1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8" fontId="15" fillId="0" borderId="4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8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8" fontId="16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7" fontId="7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8" fontId="10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8" fontId="9" fillId="0" borderId="6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7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9" fillId="0" borderId="0" xfId="0" applyNumberFormat="1" applyFont="1" applyAlignment="1">
      <alignment horizontal="center" vertical="center"/>
    </xf>
    <xf numFmtId="7" fontId="19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7" fontId="1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7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0" borderId="0" xfId="0" applyAlignment="1">
      <alignment/>
    </xf>
    <xf numFmtId="7" fontId="7" fillId="0" borderId="18" xfId="0" applyNumberFormat="1" applyFont="1" applyBorder="1" applyAlignment="1">
      <alignment vertical="center" wrapText="1"/>
    </xf>
    <xf numFmtId="7" fontId="9" fillId="0" borderId="19" xfId="0" applyNumberFormat="1" applyFont="1" applyBorder="1" applyAlignment="1">
      <alignment vertical="center" wrapText="1"/>
    </xf>
    <xf numFmtId="7" fontId="10" fillId="0" borderId="20" xfId="0" applyNumberFormat="1" applyFont="1" applyBorder="1" applyAlignment="1">
      <alignment vertical="center" wrapText="1"/>
    </xf>
    <xf numFmtId="7" fontId="9" fillId="0" borderId="21" xfId="0" applyNumberFormat="1" applyFont="1" applyBorder="1" applyAlignment="1">
      <alignment horizontal="right" vertical="center"/>
    </xf>
    <xf numFmtId="7" fontId="10" fillId="0" borderId="20" xfId="0" applyNumberFormat="1" applyFont="1" applyBorder="1" applyAlignment="1">
      <alignment horizontal="right" vertical="center"/>
    </xf>
    <xf numFmtId="7" fontId="9" fillId="0" borderId="20" xfId="0" applyNumberFormat="1" applyFont="1" applyBorder="1" applyAlignment="1">
      <alignment horizontal="right" vertical="center"/>
    </xf>
    <xf numFmtId="7" fontId="10" fillId="0" borderId="20" xfId="0" applyNumberFormat="1" applyFont="1" applyFill="1" applyBorder="1" applyAlignment="1">
      <alignment horizontal="right" vertical="center"/>
    </xf>
    <xf numFmtId="7" fontId="9" fillId="0" borderId="20" xfId="0" applyNumberFormat="1" applyFont="1" applyFill="1" applyBorder="1" applyAlignment="1">
      <alignment horizontal="right" vertical="center"/>
    </xf>
    <xf numFmtId="7" fontId="10" fillId="0" borderId="22" xfId="0" applyNumberFormat="1" applyFont="1" applyFill="1" applyBorder="1" applyAlignment="1">
      <alignment horizontal="right" vertical="center"/>
    </xf>
    <xf numFmtId="7" fontId="7" fillId="0" borderId="18" xfId="0" applyNumberFormat="1" applyFont="1" applyFill="1" applyBorder="1" applyAlignment="1">
      <alignment vertical="center" wrapText="1"/>
    </xf>
    <xf numFmtId="7" fontId="9" fillId="0" borderId="21" xfId="0" applyNumberFormat="1" applyFont="1" applyFill="1" applyBorder="1" applyAlignment="1">
      <alignment horizontal="right" vertical="center"/>
    </xf>
    <xf numFmtId="7" fontId="10" fillId="0" borderId="20" xfId="0" applyNumberFormat="1" applyFont="1" applyFill="1" applyBorder="1" applyAlignment="1">
      <alignment horizontal="right" vertical="center"/>
    </xf>
    <xf numFmtId="7" fontId="10" fillId="0" borderId="19" xfId="0" applyNumberFormat="1" applyFont="1" applyFill="1" applyBorder="1" applyAlignment="1">
      <alignment horizontal="right" vertical="center"/>
    </xf>
    <xf numFmtId="7" fontId="7" fillId="0" borderId="18" xfId="0" applyNumberFormat="1" applyFont="1" applyFill="1" applyBorder="1" applyAlignment="1">
      <alignment horizontal="right" vertical="center"/>
    </xf>
    <xf numFmtId="7" fontId="9" fillId="0" borderId="21" xfId="0" applyNumberFormat="1" applyFont="1" applyFill="1" applyBorder="1" applyAlignment="1">
      <alignment horizontal="right" vertical="center"/>
    </xf>
    <xf numFmtId="7" fontId="10" fillId="0" borderId="22" xfId="0" applyNumberFormat="1" applyFont="1" applyFill="1" applyBorder="1" applyAlignment="1">
      <alignment horizontal="right" vertical="center"/>
    </xf>
    <xf numFmtId="7" fontId="9" fillId="0" borderId="20" xfId="0" applyNumberFormat="1" applyFont="1" applyFill="1" applyBorder="1" applyAlignment="1">
      <alignment horizontal="right" vertical="center"/>
    </xf>
    <xf numFmtId="7" fontId="10" fillId="0" borderId="20" xfId="0" applyNumberFormat="1" applyFont="1" applyFill="1" applyBorder="1" applyAlignment="1">
      <alignment horizontal="right" vertical="center" wrapText="1"/>
    </xf>
    <xf numFmtId="7" fontId="10" fillId="0" borderId="22" xfId="0" applyNumberFormat="1" applyFont="1" applyFill="1" applyBorder="1" applyAlignment="1">
      <alignment horizontal="right" vertical="center" wrapText="1"/>
    </xf>
    <xf numFmtId="7" fontId="10" fillId="0" borderId="21" xfId="0" applyNumberFormat="1" applyFont="1" applyFill="1" applyBorder="1" applyAlignment="1">
      <alignment horizontal="right" vertical="center"/>
    </xf>
    <xf numFmtId="7" fontId="9" fillId="0" borderId="19" xfId="0" applyNumberFormat="1" applyFont="1" applyFill="1" applyBorder="1" applyAlignment="1">
      <alignment vertical="center" wrapText="1"/>
    </xf>
    <xf numFmtId="7" fontId="10" fillId="0" borderId="20" xfId="0" applyNumberFormat="1" applyFont="1" applyFill="1" applyBorder="1" applyAlignment="1">
      <alignment vertical="center" wrapText="1"/>
    </xf>
    <xf numFmtId="7" fontId="10" fillId="0" borderId="21" xfId="0" applyNumberFormat="1" applyFont="1" applyFill="1" applyBorder="1" applyAlignment="1">
      <alignment horizontal="right" vertical="center"/>
    </xf>
    <xf numFmtId="7" fontId="7" fillId="0" borderId="18" xfId="0" applyNumberFormat="1" applyFont="1" applyFill="1" applyBorder="1" applyAlignment="1">
      <alignment vertical="center" wrapText="1"/>
    </xf>
    <xf numFmtId="7" fontId="9" fillId="0" borderId="19" xfId="0" applyNumberFormat="1" applyFont="1" applyFill="1" applyBorder="1" applyAlignment="1">
      <alignment vertical="center" wrapText="1"/>
    </xf>
    <xf numFmtId="7" fontId="9" fillId="0" borderId="21" xfId="0" applyNumberFormat="1" applyFont="1" applyFill="1" applyBorder="1" applyAlignment="1">
      <alignment vertical="center" wrapText="1"/>
    </xf>
    <xf numFmtId="7" fontId="10" fillId="0" borderId="16" xfId="0" applyNumberFormat="1" applyFont="1" applyBorder="1" applyAlignment="1">
      <alignment horizontal="right" vertical="center"/>
    </xf>
    <xf numFmtId="7" fontId="8" fillId="0" borderId="18" xfId="0" applyNumberFormat="1" applyFont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7" fontId="3" fillId="2" borderId="1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7" fillId="0" borderId="18" xfId="0" applyNumberFormat="1" applyFont="1" applyBorder="1" applyAlignment="1">
      <alignment horizontal="center" vertical="center" wrapText="1"/>
    </xf>
    <xf numFmtId="7" fontId="7" fillId="0" borderId="12" xfId="0" applyNumberFormat="1" applyFont="1" applyFill="1" applyBorder="1" applyAlignment="1">
      <alignment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8" fontId="10" fillId="0" borderId="1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0" fillId="0" borderId="27" xfId="0" applyNumberFormat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7" fillId="0" borderId="4" xfId="0" applyFont="1" applyBorder="1" applyAlignment="1">
      <alignment horizontal="left" vertical="center" wrapText="1"/>
    </xf>
    <xf numFmtId="4" fontId="18" fillId="0" borderId="2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/>
    </xf>
    <xf numFmtId="4" fontId="0" fillId="0" borderId="25" xfId="0" applyNumberFormat="1" applyBorder="1" applyAlignment="1">
      <alignment horizontal="right" vertical="center"/>
    </xf>
    <xf numFmtId="0" fontId="24" fillId="0" borderId="6" xfId="0" applyFont="1" applyFill="1" applyBorder="1" applyAlignment="1">
      <alignment horizontal="left" vertical="center" wrapText="1"/>
    </xf>
    <xf numFmtId="4" fontId="0" fillId="0" borderId="6" xfId="0" applyNumberFormat="1" applyBorder="1" applyAlignment="1">
      <alignment horizontal="right" vertical="center"/>
    </xf>
    <xf numFmtId="4" fontId="18" fillId="0" borderId="21" xfId="0" applyNumberFormat="1" applyFont="1" applyBorder="1" applyAlignment="1">
      <alignment horizontal="right" vertical="center"/>
    </xf>
    <xf numFmtId="4" fontId="18" fillId="0" borderId="6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4" fontId="18" fillId="0" borderId="9" xfId="0" applyNumberFormat="1" applyFon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22" fillId="0" borderId="2" xfId="0" applyNumberFormat="1" applyFont="1" applyBorder="1" applyAlignment="1">
      <alignment vertical="center"/>
    </xf>
    <xf numFmtId="4" fontId="22" fillId="0" borderId="11" xfId="0" applyNumberFormat="1" applyFont="1" applyBorder="1" applyAlignment="1">
      <alignment vertical="center"/>
    </xf>
    <xf numFmtId="165" fontId="13" fillId="0" borderId="4" xfId="0" applyNumberFormat="1" applyFont="1" applyBorder="1" applyAlignment="1">
      <alignment vertical="center"/>
    </xf>
    <xf numFmtId="165" fontId="13" fillId="0" borderId="6" xfId="0" applyNumberFormat="1" applyFont="1" applyBorder="1" applyAlignment="1">
      <alignment vertical="center"/>
    </xf>
    <xf numFmtId="165" fontId="13" fillId="0" borderId="9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7" fontId="25" fillId="0" borderId="18" xfId="0" applyNumberFormat="1" applyFont="1" applyBorder="1" applyAlignment="1">
      <alignment vertical="center" wrapText="1"/>
    </xf>
    <xf numFmtId="49" fontId="10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7" fillId="0" borderId="6" xfId="0" applyFont="1" applyFill="1" applyBorder="1" applyAlignment="1" quotePrefix="1">
      <alignment horizontal="center" vertical="center" wrapText="1"/>
    </xf>
    <xf numFmtId="3" fontId="10" fillId="0" borderId="6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 quotePrefix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4" fontId="13" fillId="0" borderId="6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vertical="top"/>
    </xf>
    <xf numFmtId="4" fontId="13" fillId="0" borderId="6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vertical="center" wrapText="1"/>
    </xf>
    <xf numFmtId="3" fontId="0" fillId="0" borderId="6" xfId="0" applyNumberFormat="1" applyFill="1" applyBorder="1" applyAlignment="1">
      <alignment vertical="center"/>
    </xf>
    <xf numFmtId="3" fontId="17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3" fontId="0" fillId="0" borderId="9" xfId="0" applyNumberFormat="1" applyFill="1" applyBorder="1" applyAlignment="1">
      <alignment vertical="center"/>
    </xf>
    <xf numFmtId="3" fontId="17" fillId="0" borderId="9" xfId="0" applyNumberFormat="1" applyFont="1" applyFill="1" applyBorder="1" applyAlignment="1">
      <alignment vertical="center"/>
    </xf>
    <xf numFmtId="3" fontId="17" fillId="0" borderId="6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right" vertical="center"/>
    </xf>
    <xf numFmtId="3" fontId="28" fillId="0" borderId="6" xfId="0" applyNumberFormat="1" applyFont="1" applyBorder="1" applyAlignment="1">
      <alignment horizontal="center"/>
    </xf>
    <xf numFmtId="3" fontId="17" fillId="0" borderId="6" xfId="0" applyNumberFormat="1" applyFont="1" applyFill="1" applyBorder="1" applyAlignment="1">
      <alignment horizontal="right" vertical="center"/>
    </xf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/>
    </xf>
    <xf numFmtId="3" fontId="29" fillId="0" borderId="6" xfId="0" applyNumberFormat="1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2" fillId="0" borderId="9" xfId="0" applyFont="1" applyBorder="1" applyAlignment="1">
      <alignment horizontal="center"/>
    </xf>
    <xf numFmtId="3" fontId="17" fillId="0" borderId="6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9" fillId="0" borderId="6" xfId="0" applyFont="1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6"/>
  <sheetViews>
    <sheetView tabSelected="1" workbookViewId="0" topLeftCell="A268">
      <selection activeCell="A293" sqref="A293:H293"/>
    </sheetView>
  </sheetViews>
  <sheetFormatPr defaultColWidth="9.140625" defaultRowHeight="12.75"/>
  <cols>
    <col min="1" max="1" width="5.00390625" style="1" customWidth="1"/>
    <col min="2" max="2" width="7.140625" style="1" customWidth="1"/>
    <col min="3" max="3" width="6.140625" style="1" customWidth="1"/>
    <col min="4" max="4" width="42.8515625" style="1" customWidth="1"/>
    <col min="5" max="5" width="18.57421875" style="1" customWidth="1"/>
    <col min="6" max="6" width="15.00390625" style="1" customWidth="1"/>
    <col min="7" max="7" width="18.57421875" style="1" customWidth="1"/>
    <col min="8" max="8" width="42.28125" style="1" customWidth="1"/>
    <col min="9" max="16384" width="9.140625" style="1" customWidth="1"/>
  </cols>
  <sheetData>
    <row r="1" ht="12.75">
      <c r="G1" t="s">
        <v>239</v>
      </c>
    </row>
    <row r="2" spans="2:7" ht="12.75">
      <c r="B2" s="2"/>
      <c r="G2" t="s">
        <v>240</v>
      </c>
    </row>
    <row r="3" ht="12.75">
      <c r="G3" t="s">
        <v>241</v>
      </c>
    </row>
    <row r="4" ht="18.75">
      <c r="D4" s="3"/>
    </row>
    <row r="5" ht="13.5" customHeight="1">
      <c r="D5" s="3"/>
    </row>
    <row r="6" spans="4:5" ht="18">
      <c r="D6" s="247" t="s">
        <v>242</v>
      </c>
      <c r="E6" s="247"/>
    </row>
    <row r="7" ht="10.5" customHeight="1" thickBot="1">
      <c r="G7" s="4" t="s">
        <v>0</v>
      </c>
    </row>
    <row r="8" spans="1:11" ht="25.5" customHeight="1" thickBot="1">
      <c r="A8" s="135" t="s">
        <v>1</v>
      </c>
      <c r="B8" s="136" t="s">
        <v>2</v>
      </c>
      <c r="C8" s="137" t="s">
        <v>3</v>
      </c>
      <c r="D8" s="138" t="s">
        <v>4</v>
      </c>
      <c r="E8" s="139" t="s">
        <v>5</v>
      </c>
      <c r="F8" s="151" t="s">
        <v>235</v>
      </c>
      <c r="G8" s="151" t="s">
        <v>236</v>
      </c>
      <c r="H8" s="152" t="s">
        <v>237</v>
      </c>
      <c r="I8" s="5"/>
      <c r="J8" s="5"/>
      <c r="K8" s="5"/>
    </row>
    <row r="9" spans="1:11" ht="8.25" customHeight="1" thickBot="1">
      <c r="A9" s="129">
        <v>1</v>
      </c>
      <c r="B9" s="130">
        <v>2</v>
      </c>
      <c r="C9" s="131">
        <v>3</v>
      </c>
      <c r="D9" s="132">
        <v>4</v>
      </c>
      <c r="E9" s="133">
        <v>5</v>
      </c>
      <c r="F9" s="134">
        <v>6</v>
      </c>
      <c r="G9" s="134">
        <v>7</v>
      </c>
      <c r="H9" s="146">
        <v>8</v>
      </c>
      <c r="I9" s="5"/>
      <c r="J9" s="5"/>
      <c r="K9" s="5"/>
    </row>
    <row r="10" spans="1:11" ht="15.75" customHeight="1" thickBot="1">
      <c r="A10" s="6" t="s">
        <v>6</v>
      </c>
      <c r="B10" s="7"/>
      <c r="C10" s="7"/>
      <c r="D10" s="8" t="s">
        <v>7</v>
      </c>
      <c r="E10" s="101">
        <f>E11+E13+E15+E17</f>
        <v>3138000</v>
      </c>
      <c r="F10" s="101">
        <f>F11+F13+F15+F17</f>
        <v>0</v>
      </c>
      <c r="G10" s="101">
        <f>G11+G13+G15+G17</f>
        <v>3138000</v>
      </c>
      <c r="H10" s="140"/>
      <c r="I10" s="5"/>
      <c r="J10" s="5"/>
      <c r="K10" s="5"/>
    </row>
    <row r="11" spans="1:11" ht="14.25" customHeight="1">
      <c r="A11" s="9"/>
      <c r="B11" s="10" t="s">
        <v>8</v>
      </c>
      <c r="C11" s="11"/>
      <c r="D11" s="12" t="s">
        <v>9</v>
      </c>
      <c r="E11" s="102">
        <f>E12</f>
        <v>15000</v>
      </c>
      <c r="F11" s="102">
        <f>F12</f>
        <v>0</v>
      </c>
      <c r="G11" s="102">
        <f>G12</f>
        <v>15000</v>
      </c>
      <c r="H11" s="147"/>
      <c r="I11" s="5"/>
      <c r="J11" s="5"/>
      <c r="K11" s="5"/>
    </row>
    <row r="12" spans="1:11" ht="14.25" customHeight="1">
      <c r="A12" s="13"/>
      <c r="B12" s="14"/>
      <c r="C12" s="15" t="s">
        <v>10</v>
      </c>
      <c r="D12" s="16" t="s">
        <v>11</v>
      </c>
      <c r="E12" s="103">
        <v>15000</v>
      </c>
      <c r="F12" s="180"/>
      <c r="G12" s="180">
        <f>E12+F12</f>
        <v>15000</v>
      </c>
      <c r="H12" s="148"/>
      <c r="I12" s="5"/>
      <c r="J12" s="5"/>
      <c r="K12" s="5"/>
    </row>
    <row r="13" spans="1:11" ht="14.25" customHeight="1">
      <c r="A13" s="17"/>
      <c r="B13" s="18" t="s">
        <v>12</v>
      </c>
      <c r="C13" s="19"/>
      <c r="D13" s="12" t="s">
        <v>13</v>
      </c>
      <c r="E13" s="104">
        <f>E14</f>
        <v>15000</v>
      </c>
      <c r="F13" s="104">
        <f>F14</f>
        <v>0</v>
      </c>
      <c r="G13" s="104">
        <f>G14</f>
        <v>15000</v>
      </c>
      <c r="H13" s="148"/>
      <c r="I13" s="5"/>
      <c r="J13" s="5"/>
      <c r="K13" s="5"/>
    </row>
    <row r="14" spans="1:11" ht="14.25" customHeight="1">
      <c r="A14" s="20"/>
      <c r="B14" s="21"/>
      <c r="C14" s="15" t="s">
        <v>10</v>
      </c>
      <c r="D14" s="16" t="s">
        <v>11</v>
      </c>
      <c r="E14" s="105">
        <v>15000</v>
      </c>
      <c r="F14" s="180"/>
      <c r="G14" s="180">
        <f>E14+F14</f>
        <v>15000</v>
      </c>
      <c r="H14" s="148"/>
      <c r="I14" s="5"/>
      <c r="J14" s="5"/>
      <c r="K14" s="5"/>
    </row>
    <row r="15" spans="1:11" ht="14.25" customHeight="1">
      <c r="A15" s="22"/>
      <c r="B15" s="23" t="s">
        <v>14</v>
      </c>
      <c r="C15" s="24"/>
      <c r="D15" s="25" t="s">
        <v>15</v>
      </c>
      <c r="E15" s="106">
        <f>E16</f>
        <v>3090000</v>
      </c>
      <c r="F15" s="106">
        <f>F16</f>
        <v>0</v>
      </c>
      <c r="G15" s="106">
        <f>G16</f>
        <v>3090000</v>
      </c>
      <c r="H15" s="148"/>
      <c r="I15" s="5"/>
      <c r="J15" s="5"/>
      <c r="K15" s="5"/>
    </row>
    <row r="16" spans="1:11" ht="14.25" customHeight="1">
      <c r="A16" s="20"/>
      <c r="B16" s="21"/>
      <c r="C16" s="15" t="s">
        <v>16</v>
      </c>
      <c r="D16" s="16" t="s">
        <v>17</v>
      </c>
      <c r="E16" s="107">
        <v>3090000</v>
      </c>
      <c r="F16" s="180"/>
      <c r="G16" s="180">
        <f>E16+F16</f>
        <v>3090000</v>
      </c>
      <c r="H16" s="148"/>
      <c r="I16" s="5"/>
      <c r="J16" s="5"/>
      <c r="K16" s="5"/>
    </row>
    <row r="17" spans="1:11" ht="14.25" customHeight="1">
      <c r="A17" s="22"/>
      <c r="B17" s="24" t="s">
        <v>18</v>
      </c>
      <c r="C17" s="24"/>
      <c r="D17" s="25" t="s">
        <v>19</v>
      </c>
      <c r="E17" s="108">
        <f>E18</f>
        <v>18000</v>
      </c>
      <c r="F17" s="108">
        <f>F18</f>
        <v>0</v>
      </c>
      <c r="G17" s="108">
        <f>G18</f>
        <v>18000</v>
      </c>
      <c r="H17" s="148"/>
      <c r="I17" s="5"/>
      <c r="J17" s="5"/>
      <c r="K17" s="5"/>
    </row>
    <row r="18" spans="1:11" ht="24.75" customHeight="1" thickBot="1">
      <c r="A18" s="26"/>
      <c r="B18" s="27"/>
      <c r="C18" s="27">
        <v>2850</v>
      </c>
      <c r="D18" s="28" t="s">
        <v>20</v>
      </c>
      <c r="E18" s="109">
        <v>18000</v>
      </c>
      <c r="F18" s="180"/>
      <c r="G18" s="180">
        <f>E18+F18</f>
        <v>18000</v>
      </c>
      <c r="H18" s="148"/>
      <c r="I18" s="5"/>
      <c r="J18" s="5"/>
      <c r="K18" s="5"/>
    </row>
    <row r="19" spans="1:11" ht="15.75" customHeight="1" thickBot="1">
      <c r="A19" s="6" t="s">
        <v>21</v>
      </c>
      <c r="B19" s="7"/>
      <c r="C19" s="7"/>
      <c r="D19" s="8" t="s">
        <v>22</v>
      </c>
      <c r="E19" s="110">
        <f>E20+E22+E24</f>
        <v>2246200</v>
      </c>
      <c r="F19" s="110">
        <f>F20+F22+F24</f>
        <v>0</v>
      </c>
      <c r="G19" s="110">
        <f>G20+G22+G24</f>
        <v>2246200</v>
      </c>
      <c r="H19" s="140"/>
      <c r="I19" s="5"/>
      <c r="J19" s="5"/>
      <c r="K19" s="5"/>
    </row>
    <row r="20" spans="1:11" ht="14.25" customHeight="1">
      <c r="A20" s="17"/>
      <c r="B20" s="18" t="s">
        <v>23</v>
      </c>
      <c r="C20" s="11"/>
      <c r="D20" s="12" t="s">
        <v>24</v>
      </c>
      <c r="E20" s="111">
        <f>E21</f>
        <v>230200</v>
      </c>
      <c r="F20" s="111">
        <f>F21</f>
        <v>0</v>
      </c>
      <c r="G20" s="111">
        <f>G21</f>
        <v>230200</v>
      </c>
      <c r="H20" s="147"/>
      <c r="I20" s="5"/>
      <c r="J20" s="5"/>
      <c r="K20" s="5"/>
    </row>
    <row r="21" spans="1:11" ht="14.25" customHeight="1">
      <c r="A21" s="22"/>
      <c r="B21" s="21"/>
      <c r="C21" s="15" t="s">
        <v>10</v>
      </c>
      <c r="D21" s="16" t="s">
        <v>11</v>
      </c>
      <c r="E21" s="107">
        <v>230200</v>
      </c>
      <c r="F21" s="180"/>
      <c r="G21" s="180">
        <f>E21+F21</f>
        <v>230200</v>
      </c>
      <c r="H21" s="148"/>
      <c r="I21" s="5"/>
      <c r="J21" s="5"/>
      <c r="K21" s="5"/>
    </row>
    <row r="22" spans="1:11" ht="14.25" customHeight="1">
      <c r="A22" s="22"/>
      <c r="B22" s="24" t="s">
        <v>25</v>
      </c>
      <c r="C22" s="23"/>
      <c r="D22" s="25" t="s">
        <v>26</v>
      </c>
      <c r="E22" s="108">
        <f>E23</f>
        <v>300000</v>
      </c>
      <c r="F22" s="108">
        <f>F23</f>
        <v>0</v>
      </c>
      <c r="G22" s="108">
        <f>G23</f>
        <v>300000</v>
      </c>
      <c r="H22" s="148"/>
      <c r="I22" s="5"/>
      <c r="J22" s="5"/>
      <c r="K22" s="5"/>
    </row>
    <row r="23" spans="1:11" ht="37.5" customHeight="1">
      <c r="A23" s="22"/>
      <c r="B23" s="21"/>
      <c r="C23" s="27" t="s">
        <v>27</v>
      </c>
      <c r="D23" s="29" t="s">
        <v>28</v>
      </c>
      <c r="E23" s="107">
        <v>300000</v>
      </c>
      <c r="F23" s="180"/>
      <c r="G23" s="180">
        <f>E23+F23</f>
        <v>300000</v>
      </c>
      <c r="H23" s="148"/>
      <c r="I23" s="5"/>
      <c r="J23" s="5"/>
      <c r="K23" s="5"/>
    </row>
    <row r="24" spans="1:11" ht="17.25" customHeight="1">
      <c r="A24" s="22"/>
      <c r="B24" s="23" t="s">
        <v>29</v>
      </c>
      <c r="C24" s="24"/>
      <c r="D24" s="25" t="s">
        <v>30</v>
      </c>
      <c r="E24" s="108">
        <f>E25+E26+E27+E28</f>
        <v>1716000</v>
      </c>
      <c r="F24" s="108">
        <f>F25+F26+F27+F28</f>
        <v>0</v>
      </c>
      <c r="G24" s="108">
        <f>G25+G26+G27+G28</f>
        <v>1716000</v>
      </c>
      <c r="H24" s="148"/>
      <c r="I24" s="5"/>
      <c r="J24" s="5"/>
      <c r="K24" s="5"/>
    </row>
    <row r="25" spans="1:11" ht="15" customHeight="1">
      <c r="A25" s="22"/>
      <c r="B25" s="30"/>
      <c r="C25" s="15" t="s">
        <v>31</v>
      </c>
      <c r="D25" s="16" t="s">
        <v>32</v>
      </c>
      <c r="E25" s="112">
        <v>170000</v>
      </c>
      <c r="F25" s="180">
        <v>-1000</v>
      </c>
      <c r="G25" s="180">
        <f>E25+F25</f>
        <v>169000</v>
      </c>
      <c r="H25" s="148" t="s">
        <v>258</v>
      </c>
      <c r="I25" s="5"/>
      <c r="J25" s="5"/>
      <c r="K25" s="5"/>
    </row>
    <row r="26" spans="1:11" ht="15" customHeight="1">
      <c r="A26" s="22"/>
      <c r="B26" s="30"/>
      <c r="C26" s="15" t="s">
        <v>10</v>
      </c>
      <c r="D26" s="16" t="s">
        <v>11</v>
      </c>
      <c r="E26" s="112">
        <v>110000</v>
      </c>
      <c r="F26" s="180"/>
      <c r="G26" s="180">
        <f>E26+F26</f>
        <v>110000</v>
      </c>
      <c r="H26" s="148"/>
      <c r="I26" s="5"/>
      <c r="J26" s="5"/>
      <c r="K26" s="5"/>
    </row>
    <row r="27" spans="1:11" ht="15" customHeight="1">
      <c r="A27" s="20"/>
      <c r="B27" s="21"/>
      <c r="C27" s="15" t="s">
        <v>33</v>
      </c>
      <c r="D27" s="16" t="s">
        <v>34</v>
      </c>
      <c r="E27" s="107">
        <v>36000</v>
      </c>
      <c r="F27" s="180">
        <v>1000</v>
      </c>
      <c r="G27" s="180">
        <f>E27+F27</f>
        <v>37000</v>
      </c>
      <c r="H27" s="148" t="s">
        <v>258</v>
      </c>
      <c r="I27" s="5"/>
      <c r="J27" s="5"/>
      <c r="K27" s="5"/>
    </row>
    <row r="28" spans="1:11" ht="15" customHeight="1" thickBot="1">
      <c r="A28" s="31"/>
      <c r="B28" s="32"/>
      <c r="C28" s="33" t="s">
        <v>16</v>
      </c>
      <c r="D28" s="28" t="s">
        <v>17</v>
      </c>
      <c r="E28" s="113">
        <v>1400000</v>
      </c>
      <c r="F28" s="181"/>
      <c r="G28" s="180">
        <f>E28+F28</f>
        <v>1400000</v>
      </c>
      <c r="H28" s="149"/>
      <c r="I28" s="5"/>
      <c r="J28" s="5"/>
      <c r="K28" s="5"/>
    </row>
    <row r="29" spans="1:11" ht="15.75" customHeight="1" thickBot="1">
      <c r="A29" s="6" t="s">
        <v>35</v>
      </c>
      <c r="B29" s="34"/>
      <c r="C29" s="35"/>
      <c r="D29" s="36" t="s">
        <v>36</v>
      </c>
      <c r="E29" s="114">
        <f aca="true" t="shared" si="0" ref="E29:G30">E30</f>
        <v>10000</v>
      </c>
      <c r="F29" s="114">
        <f t="shared" si="0"/>
        <v>0</v>
      </c>
      <c r="G29" s="114">
        <f t="shared" si="0"/>
        <v>10000</v>
      </c>
      <c r="H29" s="140"/>
      <c r="I29" s="5"/>
      <c r="J29" s="5"/>
      <c r="K29" s="5"/>
    </row>
    <row r="30" spans="1:11" ht="14.25" customHeight="1">
      <c r="A30" s="37"/>
      <c r="B30" s="41">
        <v>63095</v>
      </c>
      <c r="C30" s="38"/>
      <c r="D30" s="12" t="s">
        <v>37</v>
      </c>
      <c r="E30" s="115">
        <f t="shared" si="0"/>
        <v>10000</v>
      </c>
      <c r="F30" s="115">
        <f t="shared" si="0"/>
        <v>0</v>
      </c>
      <c r="G30" s="115">
        <f t="shared" si="0"/>
        <v>10000</v>
      </c>
      <c r="H30" s="147"/>
      <c r="I30" s="5"/>
      <c r="J30" s="5"/>
      <c r="K30" s="5"/>
    </row>
    <row r="31" spans="1:11" ht="15" customHeight="1" thickBot="1">
      <c r="A31" s="31"/>
      <c r="B31" s="32"/>
      <c r="C31" s="33" t="s">
        <v>31</v>
      </c>
      <c r="D31" s="28" t="s">
        <v>32</v>
      </c>
      <c r="E31" s="113">
        <v>10000</v>
      </c>
      <c r="F31" s="181"/>
      <c r="G31" s="180">
        <f>E31+F31</f>
        <v>10000</v>
      </c>
      <c r="H31" s="149"/>
      <c r="I31" s="5"/>
      <c r="J31" s="5"/>
      <c r="K31" s="5"/>
    </row>
    <row r="32" spans="1:11" ht="15.75" customHeight="1" thickBot="1">
      <c r="A32" s="6" t="s">
        <v>38</v>
      </c>
      <c r="B32" s="7"/>
      <c r="C32" s="7"/>
      <c r="D32" s="39" t="s">
        <v>39</v>
      </c>
      <c r="E32" s="110">
        <f>E33+E36</f>
        <v>440000</v>
      </c>
      <c r="F32" s="110">
        <f>F33+F36</f>
        <v>0</v>
      </c>
      <c r="G32" s="110">
        <f>G33+G36</f>
        <v>440000</v>
      </c>
      <c r="H32" s="140"/>
      <c r="I32" s="5"/>
      <c r="J32" s="5"/>
      <c r="K32" s="5"/>
    </row>
    <row r="33" spans="1:11" ht="16.5" customHeight="1">
      <c r="A33" s="17"/>
      <c r="B33" s="18" t="s">
        <v>40</v>
      </c>
      <c r="C33" s="11"/>
      <c r="D33" s="12" t="s">
        <v>41</v>
      </c>
      <c r="E33" s="111">
        <f>SUM(E34:E35)</f>
        <v>190000</v>
      </c>
      <c r="F33" s="111">
        <f>SUM(F34:F35)</f>
        <v>0</v>
      </c>
      <c r="G33" s="111">
        <f>SUM(G34:G35)</f>
        <v>190000</v>
      </c>
      <c r="H33" s="147"/>
      <c r="I33" s="5"/>
      <c r="J33" s="5"/>
      <c r="K33" s="5"/>
    </row>
    <row r="34" spans="1:11" ht="15" customHeight="1">
      <c r="A34" s="22"/>
      <c r="B34" s="40"/>
      <c r="C34" s="15" t="s">
        <v>42</v>
      </c>
      <c r="D34" s="16" t="s">
        <v>43</v>
      </c>
      <c r="E34" s="112">
        <v>70000</v>
      </c>
      <c r="F34" s="180"/>
      <c r="G34" s="180">
        <f>E34+F34</f>
        <v>70000</v>
      </c>
      <c r="H34" s="148"/>
      <c r="I34" s="5"/>
      <c r="J34" s="5"/>
      <c r="K34" s="5"/>
    </row>
    <row r="35" spans="1:11" ht="15" customHeight="1">
      <c r="A35" s="26"/>
      <c r="B35" s="21"/>
      <c r="C35" s="33" t="s">
        <v>10</v>
      </c>
      <c r="D35" s="28" t="s">
        <v>11</v>
      </c>
      <c r="E35" s="116">
        <v>120000</v>
      </c>
      <c r="F35" s="180"/>
      <c r="G35" s="180">
        <f>E35+F35</f>
        <v>120000</v>
      </c>
      <c r="H35" s="148"/>
      <c r="I35" s="5"/>
      <c r="J35" s="5"/>
      <c r="K35" s="5"/>
    </row>
    <row r="36" spans="1:11" ht="15" customHeight="1">
      <c r="A36" s="20"/>
      <c r="B36" s="41">
        <v>70095</v>
      </c>
      <c r="C36" s="15"/>
      <c r="D36" s="25" t="s">
        <v>37</v>
      </c>
      <c r="E36" s="117">
        <f>E37</f>
        <v>250000</v>
      </c>
      <c r="F36" s="117">
        <f>F37</f>
        <v>0</v>
      </c>
      <c r="G36" s="117">
        <f>G37</f>
        <v>250000</v>
      </c>
      <c r="H36" s="148"/>
      <c r="I36" s="5"/>
      <c r="J36" s="5"/>
      <c r="K36" s="5"/>
    </row>
    <row r="37" spans="1:11" ht="15" customHeight="1" thickBot="1">
      <c r="A37" s="26"/>
      <c r="B37" s="184"/>
      <c r="C37" s="33" t="s">
        <v>16</v>
      </c>
      <c r="D37" s="28" t="s">
        <v>17</v>
      </c>
      <c r="E37" s="116">
        <v>250000</v>
      </c>
      <c r="F37" s="181"/>
      <c r="G37" s="181">
        <f>E37+F37</f>
        <v>250000</v>
      </c>
      <c r="H37" s="149"/>
      <c r="I37" s="5"/>
      <c r="J37" s="5"/>
      <c r="K37" s="5"/>
    </row>
    <row r="38" spans="1:11" ht="15.75" customHeight="1" thickBot="1">
      <c r="A38" s="6" t="s">
        <v>44</v>
      </c>
      <c r="B38" s="42"/>
      <c r="C38" s="43"/>
      <c r="D38" s="44" t="s">
        <v>45</v>
      </c>
      <c r="E38" s="110">
        <f aca="true" t="shared" si="1" ref="E38:G39">E39</f>
        <v>150000</v>
      </c>
      <c r="F38" s="110">
        <f t="shared" si="1"/>
        <v>0</v>
      </c>
      <c r="G38" s="110">
        <f t="shared" si="1"/>
        <v>150000</v>
      </c>
      <c r="H38" s="140"/>
      <c r="I38" s="5"/>
      <c r="J38" s="5"/>
      <c r="K38" s="5"/>
    </row>
    <row r="39" spans="1:11" ht="17.25" customHeight="1">
      <c r="A39" s="17"/>
      <c r="B39" s="18" t="s">
        <v>46</v>
      </c>
      <c r="C39" s="11"/>
      <c r="D39" s="12" t="s">
        <v>47</v>
      </c>
      <c r="E39" s="111">
        <f t="shared" si="1"/>
        <v>150000</v>
      </c>
      <c r="F39" s="111">
        <f t="shared" si="1"/>
        <v>0</v>
      </c>
      <c r="G39" s="111">
        <f t="shared" si="1"/>
        <v>150000</v>
      </c>
      <c r="H39" s="147"/>
      <c r="I39" s="5"/>
      <c r="J39" s="5"/>
      <c r="K39" s="5"/>
    </row>
    <row r="40" spans="1:11" ht="15" customHeight="1" thickBot="1">
      <c r="A40" s="26"/>
      <c r="B40" s="27"/>
      <c r="C40" s="33" t="s">
        <v>10</v>
      </c>
      <c r="D40" s="28" t="s">
        <v>11</v>
      </c>
      <c r="E40" s="109">
        <v>150000</v>
      </c>
      <c r="F40" s="181"/>
      <c r="G40" s="180">
        <f>E40+F40</f>
        <v>150000</v>
      </c>
      <c r="H40" s="149"/>
      <c r="I40" s="5"/>
      <c r="J40" s="5"/>
      <c r="K40" s="5"/>
    </row>
    <row r="41" spans="1:11" ht="15.75" customHeight="1" thickBot="1">
      <c r="A41" s="6" t="s">
        <v>48</v>
      </c>
      <c r="B41" s="7"/>
      <c r="C41" s="7"/>
      <c r="D41" s="39" t="s">
        <v>49</v>
      </c>
      <c r="E41" s="110">
        <f>E42+E46+E53+E75</f>
        <v>2094540</v>
      </c>
      <c r="F41" s="110">
        <f>F42+F46+F53+F75</f>
        <v>0</v>
      </c>
      <c r="G41" s="110">
        <f>G42+G46+G53+G75</f>
        <v>2094540</v>
      </c>
      <c r="H41" s="140"/>
      <c r="I41" s="5"/>
      <c r="J41" s="5"/>
      <c r="K41" s="5"/>
    </row>
    <row r="42" spans="1:11" ht="15" customHeight="1">
      <c r="A42" s="17"/>
      <c r="B42" s="18" t="s">
        <v>50</v>
      </c>
      <c r="C42" s="11"/>
      <c r="D42" s="12" t="s">
        <v>51</v>
      </c>
      <c r="E42" s="111">
        <f>SUM(E43:E45)</f>
        <v>66200</v>
      </c>
      <c r="F42" s="111">
        <f>SUM(F43:F45)</f>
        <v>0</v>
      </c>
      <c r="G42" s="111">
        <f>SUM(G43:G45)</f>
        <v>66200</v>
      </c>
      <c r="H42" s="147"/>
      <c r="I42" s="5"/>
      <c r="J42" s="5"/>
      <c r="K42" s="5"/>
    </row>
    <row r="43" spans="1:11" ht="15" customHeight="1">
      <c r="A43" s="20"/>
      <c r="B43" s="21"/>
      <c r="C43" s="15" t="s">
        <v>52</v>
      </c>
      <c r="D43" s="16" t="s">
        <v>53</v>
      </c>
      <c r="E43" s="118">
        <v>55200</v>
      </c>
      <c r="F43" s="180"/>
      <c r="G43" s="180">
        <f>E43+F43</f>
        <v>55200</v>
      </c>
      <c r="H43" s="148"/>
      <c r="I43" s="5"/>
      <c r="J43" s="5"/>
      <c r="K43" s="5"/>
    </row>
    <row r="44" spans="1:11" ht="15" customHeight="1">
      <c r="A44" s="20"/>
      <c r="B44" s="21"/>
      <c r="C44" s="15" t="s">
        <v>54</v>
      </c>
      <c r="D44" s="16" t="s">
        <v>55</v>
      </c>
      <c r="E44" s="118">
        <v>9600</v>
      </c>
      <c r="F44" s="180"/>
      <c r="G44" s="180">
        <f>E44+F44</f>
        <v>9600</v>
      </c>
      <c r="H44" s="148"/>
      <c r="I44" s="5"/>
      <c r="J44" s="5"/>
      <c r="K44" s="5"/>
    </row>
    <row r="45" spans="1:11" ht="15" customHeight="1">
      <c r="A45" s="20"/>
      <c r="B45" s="21"/>
      <c r="C45" s="15" t="s">
        <v>56</v>
      </c>
      <c r="D45" s="16" t="s">
        <v>57</v>
      </c>
      <c r="E45" s="118">
        <v>1400</v>
      </c>
      <c r="F45" s="180"/>
      <c r="G45" s="180">
        <f>E45+F45</f>
        <v>1400</v>
      </c>
      <c r="H45" s="148"/>
      <c r="I45" s="5"/>
      <c r="J45" s="5"/>
      <c r="K45" s="5"/>
    </row>
    <row r="46" spans="1:11" ht="15" customHeight="1">
      <c r="A46" s="22"/>
      <c r="B46" s="23" t="s">
        <v>58</v>
      </c>
      <c r="C46" s="24"/>
      <c r="D46" s="25" t="s">
        <v>59</v>
      </c>
      <c r="E46" s="108">
        <f>SUM(E47:E52)</f>
        <v>198500</v>
      </c>
      <c r="F46" s="108">
        <f>SUM(F47:F52)</f>
        <v>0</v>
      </c>
      <c r="G46" s="108">
        <f>SUM(G47:G52)</f>
        <v>198500</v>
      </c>
      <c r="H46" s="148"/>
      <c r="I46" s="5"/>
      <c r="J46" s="5"/>
      <c r="K46" s="5"/>
    </row>
    <row r="47" spans="1:11" ht="15" customHeight="1">
      <c r="A47" s="20"/>
      <c r="B47" s="21"/>
      <c r="C47" s="15" t="s">
        <v>42</v>
      </c>
      <c r="D47" s="16" t="s">
        <v>43</v>
      </c>
      <c r="E47" s="107">
        <v>170000</v>
      </c>
      <c r="F47" s="180"/>
      <c r="G47" s="180">
        <f aca="true" t="shared" si="2" ref="G47:G52">E47+F47</f>
        <v>170000</v>
      </c>
      <c r="H47" s="148"/>
      <c r="I47" s="5"/>
      <c r="J47" s="5"/>
      <c r="K47" s="5"/>
    </row>
    <row r="48" spans="1:11" ht="15" customHeight="1">
      <c r="A48" s="20"/>
      <c r="B48" s="21"/>
      <c r="C48" s="15" t="s">
        <v>31</v>
      </c>
      <c r="D48" s="16" t="s">
        <v>32</v>
      </c>
      <c r="E48" s="107">
        <v>12500</v>
      </c>
      <c r="F48" s="180"/>
      <c r="G48" s="180">
        <f t="shared" si="2"/>
        <v>12500</v>
      </c>
      <c r="H48" s="148"/>
      <c r="I48" s="5"/>
      <c r="J48" s="5"/>
      <c r="K48" s="5"/>
    </row>
    <row r="49" spans="1:11" ht="15" customHeight="1">
      <c r="A49" s="20"/>
      <c r="B49" s="21"/>
      <c r="C49" s="15" t="s">
        <v>10</v>
      </c>
      <c r="D49" s="16" t="s">
        <v>11</v>
      </c>
      <c r="E49" s="107">
        <v>4000</v>
      </c>
      <c r="F49" s="180"/>
      <c r="G49" s="180">
        <f t="shared" si="2"/>
        <v>4000</v>
      </c>
      <c r="H49" s="148"/>
      <c r="I49" s="5"/>
      <c r="J49" s="5"/>
      <c r="K49" s="5"/>
    </row>
    <row r="50" spans="1:11" ht="15" customHeight="1">
      <c r="A50" s="20"/>
      <c r="B50" s="21"/>
      <c r="C50" s="15" t="s">
        <v>60</v>
      </c>
      <c r="D50" s="16" t="s">
        <v>61</v>
      </c>
      <c r="E50" s="107">
        <v>2000</v>
      </c>
      <c r="F50" s="180"/>
      <c r="G50" s="180">
        <f t="shared" si="2"/>
        <v>2000</v>
      </c>
      <c r="H50" s="148"/>
      <c r="I50" s="5"/>
      <c r="J50" s="5"/>
      <c r="K50" s="5"/>
    </row>
    <row r="51" spans="1:11" ht="15" customHeight="1">
      <c r="A51" s="20"/>
      <c r="B51" s="21"/>
      <c r="C51" s="45">
        <v>4420</v>
      </c>
      <c r="D51" s="16" t="s">
        <v>62</v>
      </c>
      <c r="E51" s="107">
        <v>3000</v>
      </c>
      <c r="F51" s="180"/>
      <c r="G51" s="180">
        <f t="shared" si="2"/>
        <v>3000</v>
      </c>
      <c r="H51" s="148"/>
      <c r="I51" s="5"/>
      <c r="J51" s="5"/>
      <c r="K51" s="5"/>
    </row>
    <row r="52" spans="1:11" ht="12.75">
      <c r="A52" s="20"/>
      <c r="B52" s="21"/>
      <c r="C52" s="45">
        <v>4700</v>
      </c>
      <c r="D52" s="16" t="s">
        <v>63</v>
      </c>
      <c r="E52" s="107">
        <v>7000</v>
      </c>
      <c r="F52" s="180"/>
      <c r="G52" s="180">
        <f t="shared" si="2"/>
        <v>7000</v>
      </c>
      <c r="H52" s="148"/>
      <c r="I52" s="5"/>
      <c r="J52" s="5"/>
      <c r="K52" s="5"/>
    </row>
    <row r="53" spans="1:11" ht="15" customHeight="1">
      <c r="A53" s="22"/>
      <c r="B53" s="23" t="s">
        <v>64</v>
      </c>
      <c r="C53" s="24"/>
      <c r="D53" s="25" t="s">
        <v>65</v>
      </c>
      <c r="E53" s="108">
        <f>SUM(E54:E74)</f>
        <v>1737200</v>
      </c>
      <c r="F53" s="108">
        <f>SUM(F54:F74)</f>
        <v>0</v>
      </c>
      <c r="G53" s="108">
        <f>SUM(G54:G74)</f>
        <v>1737200</v>
      </c>
      <c r="H53" s="148"/>
      <c r="I53" s="5"/>
      <c r="J53" s="5"/>
      <c r="K53" s="5"/>
    </row>
    <row r="54" spans="1:11" ht="14.25" customHeight="1">
      <c r="A54" s="20"/>
      <c r="B54" s="21"/>
      <c r="C54" s="21">
        <v>3020</v>
      </c>
      <c r="D54" s="16" t="s">
        <v>66</v>
      </c>
      <c r="E54" s="107">
        <v>49000</v>
      </c>
      <c r="F54" s="180"/>
      <c r="G54" s="180">
        <f aca="true" t="shared" si="3" ref="G54:G74">E54+F54</f>
        <v>49000</v>
      </c>
      <c r="H54" s="148"/>
      <c r="I54" s="5"/>
      <c r="J54" s="5"/>
      <c r="K54" s="5"/>
    </row>
    <row r="55" spans="1:11" ht="14.25" customHeight="1">
      <c r="A55" s="20"/>
      <c r="B55" s="21"/>
      <c r="C55" s="15" t="s">
        <v>52</v>
      </c>
      <c r="D55" s="16" t="s">
        <v>53</v>
      </c>
      <c r="E55" s="107">
        <v>924000</v>
      </c>
      <c r="F55" s="180"/>
      <c r="G55" s="180">
        <f t="shared" si="3"/>
        <v>924000</v>
      </c>
      <c r="H55" s="148"/>
      <c r="I55" s="5"/>
      <c r="J55" s="5"/>
      <c r="K55" s="5"/>
    </row>
    <row r="56" spans="1:11" ht="14.25" customHeight="1">
      <c r="A56" s="20"/>
      <c r="B56" s="21"/>
      <c r="C56" s="15" t="s">
        <v>67</v>
      </c>
      <c r="D56" s="16" t="s">
        <v>68</v>
      </c>
      <c r="E56" s="107">
        <v>75000</v>
      </c>
      <c r="F56" s="180"/>
      <c r="G56" s="180">
        <f t="shared" si="3"/>
        <v>75000</v>
      </c>
      <c r="H56" s="148"/>
      <c r="I56" s="5"/>
      <c r="J56" s="5"/>
      <c r="K56" s="5"/>
    </row>
    <row r="57" spans="1:11" ht="14.25" customHeight="1">
      <c r="A57" s="20"/>
      <c r="B57" s="21"/>
      <c r="C57" s="15" t="s">
        <v>54</v>
      </c>
      <c r="D57" s="16" t="s">
        <v>55</v>
      </c>
      <c r="E57" s="107">
        <v>150000</v>
      </c>
      <c r="F57" s="180"/>
      <c r="G57" s="180">
        <f t="shared" si="3"/>
        <v>150000</v>
      </c>
      <c r="H57" s="148"/>
      <c r="I57" s="5"/>
      <c r="J57" s="5"/>
      <c r="K57" s="5"/>
    </row>
    <row r="58" spans="1:11" ht="14.25" customHeight="1">
      <c r="A58" s="20"/>
      <c r="B58" s="21"/>
      <c r="C58" s="15" t="s">
        <v>56</v>
      </c>
      <c r="D58" s="16" t="s">
        <v>57</v>
      </c>
      <c r="E58" s="107">
        <v>25000</v>
      </c>
      <c r="F58" s="180"/>
      <c r="G58" s="180">
        <f t="shared" si="3"/>
        <v>25000</v>
      </c>
      <c r="H58" s="148"/>
      <c r="I58" s="5"/>
      <c r="J58" s="5"/>
      <c r="K58" s="5"/>
    </row>
    <row r="59" spans="1:11" ht="14.25" customHeight="1">
      <c r="A59" s="20"/>
      <c r="B59" s="21"/>
      <c r="C59" s="21">
        <v>4170</v>
      </c>
      <c r="D59" s="16" t="s">
        <v>69</v>
      </c>
      <c r="E59" s="107">
        <v>14000</v>
      </c>
      <c r="F59" s="180"/>
      <c r="G59" s="180">
        <f t="shared" si="3"/>
        <v>14000</v>
      </c>
      <c r="H59" s="148"/>
      <c r="I59" s="5"/>
      <c r="J59" s="5"/>
      <c r="K59" s="5"/>
    </row>
    <row r="60" spans="1:11" ht="14.25" customHeight="1">
      <c r="A60" s="20"/>
      <c r="B60" s="21"/>
      <c r="C60" s="15" t="s">
        <v>31</v>
      </c>
      <c r="D60" s="16" t="s">
        <v>32</v>
      </c>
      <c r="E60" s="107">
        <v>124000</v>
      </c>
      <c r="F60" s="180"/>
      <c r="G60" s="180">
        <f t="shared" si="3"/>
        <v>124000</v>
      </c>
      <c r="H60" s="148"/>
      <c r="I60" s="5"/>
      <c r="J60" s="5"/>
      <c r="K60" s="5"/>
    </row>
    <row r="61" spans="1:11" ht="14.25" customHeight="1">
      <c r="A61" s="20"/>
      <c r="B61" s="21"/>
      <c r="C61" s="15" t="s">
        <v>70</v>
      </c>
      <c r="D61" s="16" t="s">
        <v>71</v>
      </c>
      <c r="E61" s="107">
        <v>30000</v>
      </c>
      <c r="F61" s="180"/>
      <c r="G61" s="180">
        <f t="shared" si="3"/>
        <v>30000</v>
      </c>
      <c r="H61" s="148"/>
      <c r="I61" s="5"/>
      <c r="J61" s="5"/>
      <c r="K61" s="5"/>
    </row>
    <row r="62" spans="1:11" ht="14.25" customHeight="1">
      <c r="A62" s="20"/>
      <c r="B62" s="21"/>
      <c r="C62" s="15" t="s">
        <v>72</v>
      </c>
      <c r="D62" s="16" t="s">
        <v>73</v>
      </c>
      <c r="E62" s="107">
        <v>11000</v>
      </c>
      <c r="F62" s="180"/>
      <c r="G62" s="180">
        <f t="shared" si="3"/>
        <v>11000</v>
      </c>
      <c r="H62" s="148"/>
      <c r="I62" s="5"/>
      <c r="J62" s="5"/>
      <c r="K62" s="5"/>
    </row>
    <row r="63" spans="1:11" ht="14.25" customHeight="1">
      <c r="A63" s="20"/>
      <c r="B63" s="21"/>
      <c r="C63" s="15" t="s">
        <v>10</v>
      </c>
      <c r="D63" s="16" t="s">
        <v>11</v>
      </c>
      <c r="E63" s="107">
        <v>157000</v>
      </c>
      <c r="F63" s="180"/>
      <c r="G63" s="180">
        <f t="shared" si="3"/>
        <v>157000</v>
      </c>
      <c r="H63" s="148"/>
      <c r="I63" s="5"/>
      <c r="J63" s="5"/>
      <c r="K63" s="5"/>
    </row>
    <row r="64" spans="1:11" ht="14.25" customHeight="1">
      <c r="A64" s="20"/>
      <c r="B64" s="21"/>
      <c r="C64" s="45">
        <v>4350</v>
      </c>
      <c r="D64" s="16" t="s">
        <v>74</v>
      </c>
      <c r="E64" s="107">
        <v>10000</v>
      </c>
      <c r="F64" s="180"/>
      <c r="G64" s="180">
        <f t="shared" si="3"/>
        <v>10000</v>
      </c>
      <c r="H64" s="148"/>
      <c r="I64" s="5"/>
      <c r="J64" s="5"/>
      <c r="K64" s="5"/>
    </row>
    <row r="65" spans="1:11" ht="14.25" customHeight="1">
      <c r="A65" s="20"/>
      <c r="B65" s="21"/>
      <c r="C65" s="45">
        <v>4360</v>
      </c>
      <c r="D65" s="16" t="s">
        <v>75</v>
      </c>
      <c r="E65" s="107">
        <v>16000</v>
      </c>
      <c r="F65" s="180"/>
      <c r="G65" s="180">
        <f t="shared" si="3"/>
        <v>16000</v>
      </c>
      <c r="H65" s="148"/>
      <c r="I65" s="5"/>
      <c r="J65" s="5"/>
      <c r="K65" s="5"/>
    </row>
    <row r="66" spans="1:11" ht="14.25" customHeight="1">
      <c r="A66" s="20"/>
      <c r="B66" s="21"/>
      <c r="C66" s="45">
        <v>4370</v>
      </c>
      <c r="D66" s="16" t="s">
        <v>76</v>
      </c>
      <c r="E66" s="107">
        <v>8000</v>
      </c>
      <c r="F66" s="180"/>
      <c r="G66" s="180">
        <f t="shared" si="3"/>
        <v>8000</v>
      </c>
      <c r="H66" s="148"/>
      <c r="I66" s="5"/>
      <c r="J66" s="5"/>
      <c r="K66" s="5"/>
    </row>
    <row r="67" spans="1:11" ht="14.25" customHeight="1">
      <c r="A67" s="20"/>
      <c r="B67" s="21"/>
      <c r="C67" s="15" t="s">
        <v>60</v>
      </c>
      <c r="D67" s="16" t="s">
        <v>61</v>
      </c>
      <c r="E67" s="107">
        <v>15000</v>
      </c>
      <c r="F67" s="180"/>
      <c r="G67" s="180">
        <f t="shared" si="3"/>
        <v>15000</v>
      </c>
      <c r="H67" s="148"/>
      <c r="I67" s="5"/>
      <c r="J67" s="5"/>
      <c r="K67" s="5"/>
    </row>
    <row r="68" spans="1:11" ht="14.25" customHeight="1">
      <c r="A68" s="20"/>
      <c r="B68" s="21"/>
      <c r="C68" s="45">
        <v>4420</v>
      </c>
      <c r="D68" s="16" t="s">
        <v>62</v>
      </c>
      <c r="E68" s="107">
        <v>2000</v>
      </c>
      <c r="F68" s="180"/>
      <c r="G68" s="180">
        <f t="shared" si="3"/>
        <v>2000</v>
      </c>
      <c r="H68" s="148"/>
      <c r="I68" s="5"/>
      <c r="J68" s="5"/>
      <c r="K68" s="5"/>
    </row>
    <row r="69" spans="1:11" ht="14.25" customHeight="1">
      <c r="A69" s="20"/>
      <c r="B69" s="21"/>
      <c r="C69" s="15" t="s">
        <v>33</v>
      </c>
      <c r="D69" s="16" t="s">
        <v>34</v>
      </c>
      <c r="E69" s="107">
        <v>30000</v>
      </c>
      <c r="F69" s="180"/>
      <c r="G69" s="180">
        <f t="shared" si="3"/>
        <v>30000</v>
      </c>
      <c r="H69" s="148"/>
      <c r="I69" s="5"/>
      <c r="J69" s="5"/>
      <c r="K69" s="5"/>
    </row>
    <row r="70" spans="1:11" ht="14.25" customHeight="1">
      <c r="A70" s="46"/>
      <c r="B70" s="21"/>
      <c r="C70" s="15" t="s">
        <v>77</v>
      </c>
      <c r="D70" s="16" t="s">
        <v>78</v>
      </c>
      <c r="E70" s="107">
        <v>19200</v>
      </c>
      <c r="F70" s="180"/>
      <c r="G70" s="180">
        <f t="shared" si="3"/>
        <v>19200</v>
      </c>
      <c r="H70" s="148"/>
      <c r="I70" s="5"/>
      <c r="J70" s="5"/>
      <c r="K70" s="5"/>
    </row>
    <row r="71" spans="1:11" ht="14.25" customHeight="1">
      <c r="A71" s="20"/>
      <c r="B71" s="21"/>
      <c r="C71" s="45">
        <v>4610</v>
      </c>
      <c r="D71" s="16" t="s">
        <v>79</v>
      </c>
      <c r="E71" s="107">
        <v>1000</v>
      </c>
      <c r="F71" s="180"/>
      <c r="G71" s="180">
        <f t="shared" si="3"/>
        <v>1000</v>
      </c>
      <c r="H71" s="148"/>
      <c r="I71" s="5"/>
      <c r="J71" s="5"/>
      <c r="K71" s="5"/>
    </row>
    <row r="72" spans="1:11" ht="14.25" customHeight="1">
      <c r="A72" s="20"/>
      <c r="B72" s="21"/>
      <c r="C72" s="45">
        <v>4700</v>
      </c>
      <c r="D72" s="16" t="s">
        <v>80</v>
      </c>
      <c r="E72" s="107">
        <v>12000</v>
      </c>
      <c r="F72" s="180"/>
      <c r="G72" s="180">
        <f t="shared" si="3"/>
        <v>12000</v>
      </c>
      <c r="H72" s="148"/>
      <c r="I72" s="5"/>
      <c r="J72" s="5"/>
      <c r="K72" s="5"/>
    </row>
    <row r="73" spans="1:11" ht="14.25" customHeight="1">
      <c r="A73" s="20"/>
      <c r="B73" s="21"/>
      <c r="C73" s="45">
        <v>4750</v>
      </c>
      <c r="D73" s="16" t="s">
        <v>81</v>
      </c>
      <c r="E73" s="107">
        <v>45000</v>
      </c>
      <c r="F73" s="180"/>
      <c r="G73" s="180">
        <f t="shared" si="3"/>
        <v>45000</v>
      </c>
      <c r="H73" s="148"/>
      <c r="I73" s="5"/>
      <c r="J73" s="5"/>
      <c r="K73" s="5"/>
    </row>
    <row r="74" spans="1:11" ht="14.25" customHeight="1">
      <c r="A74" s="20"/>
      <c r="B74" s="21"/>
      <c r="C74" s="45">
        <v>6060</v>
      </c>
      <c r="D74" s="16" t="s">
        <v>82</v>
      </c>
      <c r="E74" s="107">
        <v>20000</v>
      </c>
      <c r="F74" s="180"/>
      <c r="G74" s="180">
        <f t="shared" si="3"/>
        <v>20000</v>
      </c>
      <c r="H74" s="148"/>
      <c r="I74" s="5"/>
      <c r="J74" s="5"/>
      <c r="K74" s="5"/>
    </row>
    <row r="75" spans="1:11" ht="15" customHeight="1">
      <c r="A75" s="20"/>
      <c r="B75" s="24" t="s">
        <v>83</v>
      </c>
      <c r="C75" s="23"/>
      <c r="D75" s="25" t="s">
        <v>84</v>
      </c>
      <c r="E75" s="108">
        <f>E76+E77+E78</f>
        <v>92640</v>
      </c>
      <c r="F75" s="108">
        <f>F76+F77+F78</f>
        <v>0</v>
      </c>
      <c r="G75" s="108">
        <f>G76+G77+G78</f>
        <v>92640</v>
      </c>
      <c r="H75" s="148"/>
      <c r="I75" s="5"/>
      <c r="J75" s="5"/>
      <c r="K75" s="5"/>
    </row>
    <row r="76" spans="1:11" ht="15" customHeight="1">
      <c r="A76" s="20"/>
      <c r="B76" s="24"/>
      <c r="C76" s="21">
        <v>4170</v>
      </c>
      <c r="D76" s="16" t="s">
        <v>69</v>
      </c>
      <c r="E76" s="112">
        <v>2640</v>
      </c>
      <c r="F76" s="180"/>
      <c r="G76" s="180">
        <f>E76+F76</f>
        <v>2640</v>
      </c>
      <c r="H76" s="148"/>
      <c r="I76" s="5"/>
      <c r="J76" s="5"/>
      <c r="K76" s="5"/>
    </row>
    <row r="77" spans="1:11" ht="15" customHeight="1">
      <c r="A77" s="20"/>
      <c r="B77" s="21"/>
      <c r="C77" s="45">
        <v>4210</v>
      </c>
      <c r="D77" s="16" t="s">
        <v>32</v>
      </c>
      <c r="E77" s="107">
        <v>30000</v>
      </c>
      <c r="F77" s="180"/>
      <c r="G77" s="180">
        <f>E77+F77</f>
        <v>30000</v>
      </c>
      <c r="H77" s="148"/>
      <c r="I77" s="5"/>
      <c r="J77" s="5"/>
      <c r="K77" s="5"/>
    </row>
    <row r="78" spans="1:11" ht="15" customHeight="1" thickBot="1">
      <c r="A78" s="26"/>
      <c r="B78" s="27"/>
      <c r="C78" s="63">
        <v>4300</v>
      </c>
      <c r="D78" s="28" t="s">
        <v>11</v>
      </c>
      <c r="E78" s="109">
        <v>60000</v>
      </c>
      <c r="F78" s="181"/>
      <c r="G78" s="180">
        <f>E78+F78</f>
        <v>60000</v>
      </c>
      <c r="H78" s="149"/>
      <c r="I78" s="5"/>
      <c r="J78" s="5"/>
      <c r="K78" s="5"/>
    </row>
    <row r="79" spans="1:11" ht="29.25" customHeight="1" thickBot="1">
      <c r="A79" s="6" t="s">
        <v>85</v>
      </c>
      <c r="B79" s="7"/>
      <c r="C79" s="7"/>
      <c r="D79" s="47" t="s">
        <v>86</v>
      </c>
      <c r="E79" s="110">
        <f>E80</f>
        <v>1330</v>
      </c>
      <c r="F79" s="110">
        <f>F80</f>
        <v>0</v>
      </c>
      <c r="G79" s="110">
        <f>G80</f>
        <v>1330</v>
      </c>
      <c r="H79" s="140"/>
      <c r="I79" s="5"/>
      <c r="J79" s="5"/>
      <c r="K79" s="5"/>
    </row>
    <row r="80" spans="1:11" ht="26.25" customHeight="1">
      <c r="A80" s="17"/>
      <c r="B80" s="18" t="s">
        <v>87</v>
      </c>
      <c r="C80" s="11"/>
      <c r="D80" s="12" t="s">
        <v>88</v>
      </c>
      <c r="E80" s="111">
        <f>SUM(E81:E81)</f>
        <v>1330</v>
      </c>
      <c r="F80" s="111">
        <f>SUM(F81:F81)</f>
        <v>0</v>
      </c>
      <c r="G80" s="111">
        <f>SUM(G81:G81)</f>
        <v>1330</v>
      </c>
      <c r="H80" s="147"/>
      <c r="I80" s="5"/>
      <c r="J80" s="5"/>
      <c r="K80" s="5"/>
    </row>
    <row r="81" spans="1:11" ht="15" customHeight="1" thickBot="1">
      <c r="A81" s="26"/>
      <c r="B81" s="27"/>
      <c r="C81" s="48" t="s">
        <v>10</v>
      </c>
      <c r="D81" s="49" t="s">
        <v>89</v>
      </c>
      <c r="E81" s="119">
        <v>1330</v>
      </c>
      <c r="F81" s="181"/>
      <c r="G81" s="180">
        <f>E81+F81</f>
        <v>1330</v>
      </c>
      <c r="H81" s="149"/>
      <c r="I81" s="5"/>
      <c r="J81" s="5"/>
      <c r="K81" s="5"/>
    </row>
    <row r="82" spans="1:11" ht="27.75" customHeight="1" thickBot="1">
      <c r="A82" s="143" t="s">
        <v>90</v>
      </c>
      <c r="B82" s="53"/>
      <c r="C82" s="141"/>
      <c r="D82" s="144" t="s">
        <v>91</v>
      </c>
      <c r="E82" s="142">
        <f>E83</f>
        <v>80020</v>
      </c>
      <c r="F82" s="142">
        <f>F83</f>
        <v>0</v>
      </c>
      <c r="G82" s="142">
        <f>G83</f>
        <v>80020</v>
      </c>
      <c r="H82" s="140"/>
      <c r="I82" s="5"/>
      <c r="J82" s="5"/>
      <c r="K82" s="5"/>
    </row>
    <row r="83" spans="1:11" ht="15" customHeight="1">
      <c r="A83" s="17"/>
      <c r="B83" s="18" t="s">
        <v>92</v>
      </c>
      <c r="C83" s="11"/>
      <c r="D83" s="12" t="s">
        <v>93</v>
      </c>
      <c r="E83" s="111">
        <f>SUM(E84:E89)</f>
        <v>80020</v>
      </c>
      <c r="F83" s="111">
        <f>SUM(F84:F89)</f>
        <v>0</v>
      </c>
      <c r="G83" s="111">
        <f>SUM(G84:G89)</f>
        <v>80020</v>
      </c>
      <c r="H83" s="147"/>
      <c r="I83" s="5"/>
      <c r="J83" s="5"/>
      <c r="K83" s="5"/>
    </row>
    <row r="84" spans="1:11" ht="14.25">
      <c r="A84" s="17"/>
      <c r="B84" s="18"/>
      <c r="C84" s="50" t="s">
        <v>94</v>
      </c>
      <c r="D84" s="51" t="s">
        <v>66</v>
      </c>
      <c r="E84" s="120">
        <v>8000</v>
      </c>
      <c r="F84" s="180"/>
      <c r="G84" s="180">
        <f aca="true" t="shared" si="4" ref="G84:G89">E84+F84</f>
        <v>8000</v>
      </c>
      <c r="H84" s="148"/>
      <c r="I84" s="5"/>
      <c r="J84" s="5"/>
      <c r="K84" s="5"/>
    </row>
    <row r="85" spans="1:11" ht="15.75" customHeight="1">
      <c r="A85" s="20"/>
      <c r="B85" s="21"/>
      <c r="C85" s="15" t="s">
        <v>31</v>
      </c>
      <c r="D85" s="16" t="s">
        <v>32</v>
      </c>
      <c r="E85" s="107">
        <v>29020</v>
      </c>
      <c r="F85" s="180"/>
      <c r="G85" s="180">
        <f t="shared" si="4"/>
        <v>29020</v>
      </c>
      <c r="H85" s="148"/>
      <c r="I85" s="5"/>
      <c r="J85" s="5"/>
      <c r="K85" s="5"/>
    </row>
    <row r="86" spans="1:11" ht="15.75" customHeight="1">
      <c r="A86" s="20"/>
      <c r="B86" s="21"/>
      <c r="C86" s="15" t="s">
        <v>70</v>
      </c>
      <c r="D86" s="16" t="s">
        <v>71</v>
      </c>
      <c r="E86" s="107">
        <v>16000</v>
      </c>
      <c r="F86" s="180"/>
      <c r="G86" s="180">
        <f t="shared" si="4"/>
        <v>16000</v>
      </c>
      <c r="H86" s="148"/>
      <c r="I86" s="5"/>
      <c r="J86" s="5"/>
      <c r="K86" s="5"/>
    </row>
    <row r="87" spans="1:11" ht="15.75" customHeight="1">
      <c r="A87" s="20"/>
      <c r="B87" s="21"/>
      <c r="C87" s="15" t="s">
        <v>72</v>
      </c>
      <c r="D87" s="16" t="s">
        <v>73</v>
      </c>
      <c r="E87" s="107">
        <v>13000</v>
      </c>
      <c r="F87" s="180"/>
      <c r="G87" s="180">
        <f t="shared" si="4"/>
        <v>13000</v>
      </c>
      <c r="H87" s="148"/>
      <c r="I87" s="5"/>
      <c r="J87" s="5"/>
      <c r="K87" s="5"/>
    </row>
    <row r="88" spans="1:11" ht="15.75" customHeight="1">
      <c r="A88" s="20"/>
      <c r="B88" s="21"/>
      <c r="C88" s="15" t="s">
        <v>10</v>
      </c>
      <c r="D88" s="16" t="s">
        <v>11</v>
      </c>
      <c r="E88" s="107">
        <v>2000</v>
      </c>
      <c r="F88" s="180"/>
      <c r="G88" s="180">
        <f t="shared" si="4"/>
        <v>2000</v>
      </c>
      <c r="H88" s="148"/>
      <c r="I88" s="5"/>
      <c r="J88" s="5"/>
      <c r="K88" s="5"/>
    </row>
    <row r="89" spans="1:11" ht="15.75" customHeight="1" thickBot="1">
      <c r="A89" s="26"/>
      <c r="B89" s="27"/>
      <c r="C89" s="33" t="s">
        <v>33</v>
      </c>
      <c r="D89" s="28" t="s">
        <v>34</v>
      </c>
      <c r="E89" s="109">
        <v>12000</v>
      </c>
      <c r="F89" s="181"/>
      <c r="G89" s="180">
        <f t="shared" si="4"/>
        <v>12000</v>
      </c>
      <c r="H89" s="149"/>
      <c r="I89" s="5"/>
      <c r="J89" s="5"/>
      <c r="K89" s="5"/>
    </row>
    <row r="90" spans="1:11" ht="16.5" customHeight="1" thickBot="1">
      <c r="A90" s="6" t="s">
        <v>95</v>
      </c>
      <c r="B90" s="7"/>
      <c r="C90" s="7"/>
      <c r="D90" s="8" t="s">
        <v>96</v>
      </c>
      <c r="E90" s="110">
        <f aca="true" t="shared" si="5" ref="E90:G91">E91</f>
        <v>170000</v>
      </c>
      <c r="F90" s="110">
        <f t="shared" si="5"/>
        <v>0</v>
      </c>
      <c r="G90" s="110">
        <f t="shared" si="5"/>
        <v>170000</v>
      </c>
      <c r="H90" s="140"/>
      <c r="I90" s="5"/>
      <c r="J90" s="5"/>
      <c r="K90" s="5"/>
    </row>
    <row r="91" spans="1:11" ht="27.75" customHeight="1">
      <c r="A91" s="17"/>
      <c r="B91" s="18" t="s">
        <v>97</v>
      </c>
      <c r="C91" s="11"/>
      <c r="D91" s="12" t="s">
        <v>98</v>
      </c>
      <c r="E91" s="111">
        <f t="shared" si="5"/>
        <v>170000</v>
      </c>
      <c r="F91" s="111">
        <f t="shared" si="5"/>
        <v>0</v>
      </c>
      <c r="G91" s="111">
        <f t="shared" si="5"/>
        <v>170000</v>
      </c>
      <c r="H91" s="147"/>
      <c r="I91" s="5"/>
      <c r="J91" s="5"/>
      <c r="K91" s="5"/>
    </row>
    <row r="92" spans="1:11" ht="24" customHeight="1">
      <c r="A92" s="20"/>
      <c r="B92" s="21"/>
      <c r="C92" s="21">
        <v>8070</v>
      </c>
      <c r="D92" s="16" t="s">
        <v>99</v>
      </c>
      <c r="E92" s="107">
        <v>170000</v>
      </c>
      <c r="F92" s="180"/>
      <c r="G92" s="180">
        <f>E92+F92</f>
        <v>170000</v>
      </c>
      <c r="H92" s="148"/>
      <c r="I92" s="5"/>
      <c r="J92" s="5"/>
      <c r="K92" s="5"/>
    </row>
    <row r="93" spans="1:11" ht="1.5" customHeight="1" thickBot="1">
      <c r="A93" s="31"/>
      <c r="B93" s="32"/>
      <c r="C93" s="32"/>
      <c r="D93" s="52"/>
      <c r="E93" s="113"/>
      <c r="F93" s="181"/>
      <c r="G93" s="181"/>
      <c r="H93" s="149"/>
      <c r="I93" s="5"/>
      <c r="J93" s="5"/>
      <c r="K93" s="5"/>
    </row>
    <row r="94" spans="1:11" ht="15.75" customHeight="1" thickBot="1">
      <c r="A94" s="6" t="s">
        <v>100</v>
      </c>
      <c r="B94" s="7"/>
      <c r="C94" s="7"/>
      <c r="D94" s="39" t="s">
        <v>101</v>
      </c>
      <c r="E94" s="110">
        <f aca="true" t="shared" si="6" ref="E94:G95">E95</f>
        <v>31000</v>
      </c>
      <c r="F94" s="110">
        <f t="shared" si="6"/>
        <v>0</v>
      </c>
      <c r="G94" s="110">
        <f t="shared" si="6"/>
        <v>31000</v>
      </c>
      <c r="H94" s="140"/>
      <c r="I94" s="5"/>
      <c r="J94" s="5"/>
      <c r="K94" s="5"/>
    </row>
    <row r="95" spans="1:11" ht="17.25" customHeight="1">
      <c r="A95" s="17"/>
      <c r="B95" s="18" t="s">
        <v>102</v>
      </c>
      <c r="C95" s="11"/>
      <c r="D95" s="12" t="s">
        <v>103</v>
      </c>
      <c r="E95" s="111">
        <f t="shared" si="6"/>
        <v>31000</v>
      </c>
      <c r="F95" s="111">
        <f t="shared" si="6"/>
        <v>0</v>
      </c>
      <c r="G95" s="111">
        <f t="shared" si="6"/>
        <v>31000</v>
      </c>
      <c r="H95" s="147"/>
      <c r="I95" s="5"/>
      <c r="J95" s="5"/>
      <c r="K95" s="5"/>
    </row>
    <row r="96" spans="1:11" ht="13.5" thickBot="1">
      <c r="A96" s="26"/>
      <c r="B96" s="27"/>
      <c r="C96" s="33" t="s">
        <v>104</v>
      </c>
      <c r="D96" s="28" t="s">
        <v>105</v>
      </c>
      <c r="E96" s="109">
        <v>31000</v>
      </c>
      <c r="F96" s="181"/>
      <c r="G96" s="180">
        <f>E96+F96</f>
        <v>31000</v>
      </c>
      <c r="H96" s="149"/>
      <c r="I96" s="5"/>
      <c r="J96" s="5"/>
      <c r="K96" s="5"/>
    </row>
    <row r="97" spans="1:11" ht="15.75" customHeight="1" thickBot="1">
      <c r="A97" s="6" t="s">
        <v>106</v>
      </c>
      <c r="B97" s="7"/>
      <c r="C97" s="53"/>
      <c r="D97" s="39" t="s">
        <v>107</v>
      </c>
      <c r="E97" s="110">
        <f>E98+E119+E133+E152+E179+E191+E208+E210</f>
        <v>7571913</v>
      </c>
      <c r="F97" s="110">
        <f>F98+F119+F133+F152+F179+F191+F208+F210</f>
        <v>0</v>
      </c>
      <c r="G97" s="110">
        <f>G98+G119+G133+G152+G179+G191+G208+G210</f>
        <v>7571913</v>
      </c>
      <c r="H97" s="140"/>
      <c r="I97" s="5"/>
      <c r="J97" s="5"/>
      <c r="K97" s="5"/>
    </row>
    <row r="98" spans="1:11" ht="16.5" customHeight="1">
      <c r="A98" s="17"/>
      <c r="B98" s="11" t="s">
        <v>108</v>
      </c>
      <c r="C98" s="54"/>
      <c r="D98" s="12" t="s">
        <v>109</v>
      </c>
      <c r="E98" s="111">
        <f>SUM(E99:E118)</f>
        <v>3519500</v>
      </c>
      <c r="F98" s="111">
        <f>SUM(F99:F118)</f>
        <v>0</v>
      </c>
      <c r="G98" s="111">
        <f>SUM(G99:G118)</f>
        <v>3519500</v>
      </c>
      <c r="H98" s="147"/>
      <c r="I98" s="5"/>
      <c r="J98" s="5"/>
      <c r="K98" s="5"/>
    </row>
    <row r="99" spans="1:11" ht="14.25" customHeight="1">
      <c r="A99" s="20"/>
      <c r="B99" s="21"/>
      <c r="C99" s="15" t="s">
        <v>94</v>
      </c>
      <c r="D99" s="16" t="s">
        <v>66</v>
      </c>
      <c r="E99" s="107">
        <v>165000</v>
      </c>
      <c r="F99" s="180"/>
      <c r="G99" s="180">
        <f aca="true" t="shared" si="7" ref="G99:G118">E99+F99</f>
        <v>165000</v>
      </c>
      <c r="H99" s="148"/>
      <c r="I99" s="5"/>
      <c r="J99" s="5"/>
      <c r="K99" s="5"/>
    </row>
    <row r="100" spans="1:11" ht="14.25" customHeight="1">
      <c r="A100" s="20"/>
      <c r="B100" s="21"/>
      <c r="C100" s="15" t="s">
        <v>52</v>
      </c>
      <c r="D100" s="16" t="s">
        <v>53</v>
      </c>
      <c r="E100" s="107">
        <v>2140000</v>
      </c>
      <c r="F100" s="180"/>
      <c r="G100" s="180">
        <f t="shared" si="7"/>
        <v>2140000</v>
      </c>
      <c r="H100" s="148"/>
      <c r="I100" s="5"/>
      <c r="J100" s="5"/>
      <c r="K100" s="5"/>
    </row>
    <row r="101" spans="1:11" ht="14.25" customHeight="1">
      <c r="A101" s="20"/>
      <c r="B101" s="21"/>
      <c r="C101" s="15" t="s">
        <v>67</v>
      </c>
      <c r="D101" s="16" t="s">
        <v>68</v>
      </c>
      <c r="E101" s="107">
        <v>168100</v>
      </c>
      <c r="F101" s="180"/>
      <c r="G101" s="180">
        <f t="shared" si="7"/>
        <v>168100</v>
      </c>
      <c r="H101" s="148"/>
      <c r="I101" s="5"/>
      <c r="J101" s="5"/>
      <c r="K101" s="5"/>
    </row>
    <row r="102" spans="1:11" ht="14.25" customHeight="1">
      <c r="A102" s="20"/>
      <c r="B102" s="21"/>
      <c r="C102" s="15" t="s">
        <v>54</v>
      </c>
      <c r="D102" s="16" t="s">
        <v>55</v>
      </c>
      <c r="E102" s="107">
        <v>395000</v>
      </c>
      <c r="F102" s="180"/>
      <c r="G102" s="180">
        <f t="shared" si="7"/>
        <v>395000</v>
      </c>
      <c r="H102" s="148"/>
      <c r="I102" s="5"/>
      <c r="J102" s="5"/>
      <c r="K102" s="5"/>
    </row>
    <row r="103" spans="1:11" ht="14.25" customHeight="1">
      <c r="A103" s="20"/>
      <c r="B103" s="21"/>
      <c r="C103" s="15" t="s">
        <v>56</v>
      </c>
      <c r="D103" s="16" t="s">
        <v>57</v>
      </c>
      <c r="E103" s="107">
        <v>60000</v>
      </c>
      <c r="F103" s="180"/>
      <c r="G103" s="180">
        <f t="shared" si="7"/>
        <v>60000</v>
      </c>
      <c r="H103" s="148"/>
      <c r="I103" s="5"/>
      <c r="J103" s="5"/>
      <c r="K103" s="5"/>
    </row>
    <row r="104" spans="1:11" ht="14.25" customHeight="1">
      <c r="A104" s="20"/>
      <c r="B104" s="21"/>
      <c r="C104" s="21">
        <v>4170</v>
      </c>
      <c r="D104" s="16" t="s">
        <v>69</v>
      </c>
      <c r="E104" s="107">
        <v>26100</v>
      </c>
      <c r="F104" s="180"/>
      <c r="G104" s="180">
        <f t="shared" si="7"/>
        <v>26100</v>
      </c>
      <c r="H104" s="148"/>
      <c r="I104" s="5"/>
      <c r="J104" s="5"/>
      <c r="K104" s="5"/>
    </row>
    <row r="105" spans="1:11" ht="14.25" customHeight="1">
      <c r="A105" s="20"/>
      <c r="B105" s="21"/>
      <c r="C105" s="15" t="s">
        <v>31</v>
      </c>
      <c r="D105" s="16" t="s">
        <v>32</v>
      </c>
      <c r="E105" s="107">
        <v>86000</v>
      </c>
      <c r="F105" s="180"/>
      <c r="G105" s="180">
        <f t="shared" si="7"/>
        <v>86000</v>
      </c>
      <c r="H105" s="148"/>
      <c r="I105" s="5"/>
      <c r="J105" s="5"/>
      <c r="K105" s="5"/>
    </row>
    <row r="106" spans="1:11" ht="14.25" customHeight="1">
      <c r="A106" s="20"/>
      <c r="B106" s="21"/>
      <c r="C106" s="15" t="s">
        <v>110</v>
      </c>
      <c r="D106" s="16" t="s">
        <v>111</v>
      </c>
      <c r="E106" s="107">
        <v>10000</v>
      </c>
      <c r="F106" s="180"/>
      <c r="G106" s="180">
        <f t="shared" si="7"/>
        <v>10000</v>
      </c>
      <c r="H106" s="148"/>
      <c r="I106" s="5"/>
      <c r="J106" s="5"/>
      <c r="K106" s="5"/>
    </row>
    <row r="107" spans="1:11" ht="14.25" customHeight="1">
      <c r="A107" s="20"/>
      <c r="B107" s="21"/>
      <c r="C107" s="15" t="s">
        <v>70</v>
      </c>
      <c r="D107" s="16" t="s">
        <v>71</v>
      </c>
      <c r="E107" s="107">
        <v>137000</v>
      </c>
      <c r="F107" s="180"/>
      <c r="G107" s="180">
        <f t="shared" si="7"/>
        <v>137000</v>
      </c>
      <c r="H107" s="148"/>
      <c r="I107" s="5"/>
      <c r="J107" s="5"/>
      <c r="K107" s="5"/>
    </row>
    <row r="108" spans="1:11" ht="14.25" customHeight="1">
      <c r="A108" s="20"/>
      <c r="B108" s="21"/>
      <c r="C108" s="15" t="s">
        <v>72</v>
      </c>
      <c r="D108" s="16" t="s">
        <v>73</v>
      </c>
      <c r="E108" s="107">
        <v>109000</v>
      </c>
      <c r="F108" s="180"/>
      <c r="G108" s="180">
        <f t="shared" si="7"/>
        <v>109000</v>
      </c>
      <c r="H108" s="148"/>
      <c r="I108" s="5"/>
      <c r="J108" s="5"/>
      <c r="K108" s="5"/>
    </row>
    <row r="109" spans="1:11" ht="14.25" customHeight="1">
      <c r="A109" s="20"/>
      <c r="B109" s="21"/>
      <c r="C109" s="15" t="s">
        <v>10</v>
      </c>
      <c r="D109" s="16" t="s">
        <v>11</v>
      </c>
      <c r="E109" s="107">
        <v>36000</v>
      </c>
      <c r="F109" s="180"/>
      <c r="G109" s="180">
        <f t="shared" si="7"/>
        <v>36000</v>
      </c>
      <c r="H109" s="148"/>
      <c r="I109" s="5"/>
      <c r="J109" s="5"/>
      <c r="K109" s="5"/>
    </row>
    <row r="110" spans="1:11" ht="14.25" customHeight="1">
      <c r="A110" s="20"/>
      <c r="B110" s="21"/>
      <c r="C110" s="45">
        <v>4350</v>
      </c>
      <c r="D110" s="16" t="s">
        <v>74</v>
      </c>
      <c r="E110" s="107">
        <v>400</v>
      </c>
      <c r="F110" s="180"/>
      <c r="G110" s="180">
        <f t="shared" si="7"/>
        <v>400</v>
      </c>
      <c r="H110" s="148"/>
      <c r="I110" s="5"/>
      <c r="J110" s="5"/>
      <c r="K110" s="5"/>
    </row>
    <row r="111" spans="1:11" ht="14.25" customHeight="1">
      <c r="A111" s="20"/>
      <c r="B111" s="21"/>
      <c r="C111" s="45">
        <v>4360</v>
      </c>
      <c r="D111" s="16" t="s">
        <v>75</v>
      </c>
      <c r="E111" s="107">
        <v>4200</v>
      </c>
      <c r="F111" s="180"/>
      <c r="G111" s="180">
        <f t="shared" si="7"/>
        <v>4200</v>
      </c>
      <c r="H111" s="148"/>
      <c r="I111" s="5"/>
      <c r="J111" s="5"/>
      <c r="K111" s="5"/>
    </row>
    <row r="112" spans="1:11" ht="14.25" customHeight="1">
      <c r="A112" s="20"/>
      <c r="B112" s="21"/>
      <c r="C112" s="45">
        <v>4370</v>
      </c>
      <c r="D112" s="16" t="s">
        <v>76</v>
      </c>
      <c r="E112" s="107">
        <v>6400</v>
      </c>
      <c r="F112" s="180"/>
      <c r="G112" s="180">
        <f t="shared" si="7"/>
        <v>6400</v>
      </c>
      <c r="H112" s="148"/>
      <c r="I112" s="5"/>
      <c r="J112" s="5"/>
      <c r="K112" s="5"/>
    </row>
    <row r="113" spans="1:11" ht="14.25" customHeight="1">
      <c r="A113" s="20"/>
      <c r="B113" s="21"/>
      <c r="C113" s="15" t="s">
        <v>60</v>
      </c>
      <c r="D113" s="16" t="s">
        <v>61</v>
      </c>
      <c r="E113" s="107">
        <v>3400</v>
      </c>
      <c r="F113" s="180"/>
      <c r="G113" s="180">
        <f t="shared" si="7"/>
        <v>3400</v>
      </c>
      <c r="H113" s="148"/>
      <c r="I113" s="5"/>
      <c r="J113" s="5"/>
      <c r="K113" s="5"/>
    </row>
    <row r="114" spans="1:11" ht="14.25" customHeight="1">
      <c r="A114" s="20"/>
      <c r="B114" s="21"/>
      <c r="C114" s="15" t="s">
        <v>33</v>
      </c>
      <c r="D114" s="16" t="s">
        <v>34</v>
      </c>
      <c r="E114" s="107">
        <v>4400</v>
      </c>
      <c r="F114" s="180"/>
      <c r="G114" s="180">
        <f t="shared" si="7"/>
        <v>4400</v>
      </c>
      <c r="H114" s="148"/>
      <c r="I114" s="5"/>
      <c r="J114" s="5"/>
      <c r="K114" s="5"/>
    </row>
    <row r="115" spans="1:11" ht="14.25" customHeight="1">
      <c r="A115" s="20"/>
      <c r="B115" s="21"/>
      <c r="C115" s="15" t="s">
        <v>77</v>
      </c>
      <c r="D115" s="16" t="s">
        <v>78</v>
      </c>
      <c r="E115" s="107">
        <v>142500</v>
      </c>
      <c r="F115" s="180"/>
      <c r="G115" s="180">
        <f t="shared" si="7"/>
        <v>142500</v>
      </c>
      <c r="H115" s="148"/>
      <c r="I115" s="5"/>
      <c r="J115" s="5"/>
      <c r="K115" s="5"/>
    </row>
    <row r="116" spans="1:11" ht="14.25" customHeight="1">
      <c r="A116" s="20"/>
      <c r="B116" s="21"/>
      <c r="C116" s="21" t="s">
        <v>112</v>
      </c>
      <c r="D116" s="16" t="s">
        <v>113</v>
      </c>
      <c r="E116" s="107">
        <v>3500</v>
      </c>
      <c r="F116" s="180"/>
      <c r="G116" s="180">
        <f t="shared" si="7"/>
        <v>3500</v>
      </c>
      <c r="H116" s="148"/>
      <c r="I116" s="5"/>
      <c r="J116" s="5"/>
      <c r="K116" s="5"/>
    </row>
    <row r="117" spans="1:11" ht="14.25" customHeight="1">
      <c r="A117" s="20"/>
      <c r="B117" s="21"/>
      <c r="C117" s="45">
        <v>4750</v>
      </c>
      <c r="D117" s="16" t="s">
        <v>81</v>
      </c>
      <c r="E117" s="107">
        <v>7000</v>
      </c>
      <c r="F117" s="180"/>
      <c r="G117" s="180">
        <f t="shared" si="7"/>
        <v>7000</v>
      </c>
      <c r="H117" s="148"/>
      <c r="I117" s="5"/>
      <c r="J117" s="5"/>
      <c r="K117" s="5"/>
    </row>
    <row r="118" spans="1:11" ht="14.25" customHeight="1">
      <c r="A118" s="20"/>
      <c r="B118" s="21"/>
      <c r="C118" s="27">
        <v>6050</v>
      </c>
      <c r="D118" s="28" t="s">
        <v>17</v>
      </c>
      <c r="E118" s="107">
        <v>15500</v>
      </c>
      <c r="F118" s="180"/>
      <c r="G118" s="180">
        <f t="shared" si="7"/>
        <v>15500</v>
      </c>
      <c r="H118" s="148"/>
      <c r="I118" s="5"/>
      <c r="J118" s="5"/>
      <c r="K118" s="5"/>
    </row>
    <row r="119" spans="1:11" ht="16.5" customHeight="1">
      <c r="A119" s="20"/>
      <c r="B119" s="24" t="s">
        <v>114</v>
      </c>
      <c r="C119" s="23"/>
      <c r="D119" s="25" t="s">
        <v>115</v>
      </c>
      <c r="E119" s="108">
        <f>SUM(E120:E132)</f>
        <v>265200</v>
      </c>
      <c r="F119" s="108">
        <f>SUM(F120:F132)</f>
        <v>0</v>
      </c>
      <c r="G119" s="108">
        <f>SUM(G120:G132)</f>
        <v>265200</v>
      </c>
      <c r="H119" s="148"/>
      <c r="I119" s="5"/>
      <c r="J119" s="5"/>
      <c r="K119" s="5"/>
    </row>
    <row r="120" spans="1:11" ht="14.25" customHeight="1">
      <c r="A120" s="20"/>
      <c r="B120" s="21"/>
      <c r="C120" s="15" t="s">
        <v>94</v>
      </c>
      <c r="D120" s="16" t="s">
        <v>66</v>
      </c>
      <c r="E120" s="107">
        <v>9200</v>
      </c>
      <c r="F120" s="180"/>
      <c r="G120" s="180">
        <f aca="true" t="shared" si="8" ref="G120:G132">E120+F120</f>
        <v>9200</v>
      </c>
      <c r="H120" s="148"/>
      <c r="I120" s="5"/>
      <c r="J120" s="5"/>
      <c r="K120" s="5"/>
    </row>
    <row r="121" spans="1:11" ht="14.25" customHeight="1">
      <c r="A121" s="20"/>
      <c r="B121" s="21"/>
      <c r="C121" s="15" t="s">
        <v>52</v>
      </c>
      <c r="D121" s="16" t="s">
        <v>53</v>
      </c>
      <c r="E121" s="107">
        <v>168000</v>
      </c>
      <c r="F121" s="180"/>
      <c r="G121" s="180">
        <f t="shared" si="8"/>
        <v>168000</v>
      </c>
      <c r="H121" s="148"/>
      <c r="I121" s="5"/>
      <c r="J121" s="5"/>
      <c r="K121" s="5"/>
    </row>
    <row r="122" spans="1:11" ht="14.25" customHeight="1">
      <c r="A122" s="20"/>
      <c r="B122" s="21"/>
      <c r="C122" s="15" t="s">
        <v>67</v>
      </c>
      <c r="D122" s="16" t="s">
        <v>68</v>
      </c>
      <c r="E122" s="107">
        <v>12500</v>
      </c>
      <c r="F122" s="180"/>
      <c r="G122" s="180">
        <f t="shared" si="8"/>
        <v>12500</v>
      </c>
      <c r="H122" s="148"/>
      <c r="I122" s="5"/>
      <c r="J122" s="5"/>
      <c r="K122" s="5"/>
    </row>
    <row r="123" spans="1:11" ht="14.25" customHeight="1">
      <c r="A123" s="20"/>
      <c r="B123" s="21"/>
      <c r="C123" s="15" t="s">
        <v>54</v>
      </c>
      <c r="D123" s="16" t="s">
        <v>55</v>
      </c>
      <c r="E123" s="107">
        <v>29500</v>
      </c>
      <c r="F123" s="180"/>
      <c r="G123" s="180">
        <f t="shared" si="8"/>
        <v>29500</v>
      </c>
      <c r="H123" s="148"/>
      <c r="I123" s="5"/>
      <c r="J123" s="5"/>
      <c r="K123" s="5"/>
    </row>
    <row r="124" spans="1:11" ht="14.25" customHeight="1">
      <c r="A124" s="20"/>
      <c r="B124" s="21"/>
      <c r="C124" s="15" t="s">
        <v>56</v>
      </c>
      <c r="D124" s="16" t="s">
        <v>57</v>
      </c>
      <c r="E124" s="107">
        <v>5000</v>
      </c>
      <c r="F124" s="180"/>
      <c r="G124" s="180">
        <f t="shared" si="8"/>
        <v>5000</v>
      </c>
      <c r="H124" s="148"/>
      <c r="I124" s="5"/>
      <c r="J124" s="5"/>
      <c r="K124" s="5"/>
    </row>
    <row r="125" spans="1:11" ht="14.25" customHeight="1">
      <c r="A125" s="20"/>
      <c r="B125" s="21"/>
      <c r="C125" s="21">
        <v>4170</v>
      </c>
      <c r="D125" s="16" t="s">
        <v>69</v>
      </c>
      <c r="E125" s="107">
        <v>2500</v>
      </c>
      <c r="F125" s="180"/>
      <c r="G125" s="180">
        <f t="shared" si="8"/>
        <v>2500</v>
      </c>
      <c r="H125" s="148"/>
      <c r="I125" s="5"/>
      <c r="J125" s="5"/>
      <c r="K125" s="5"/>
    </row>
    <row r="126" spans="1:11" ht="14.25" customHeight="1">
      <c r="A126" s="20"/>
      <c r="B126" s="21"/>
      <c r="C126" s="15" t="s">
        <v>31</v>
      </c>
      <c r="D126" s="16" t="s">
        <v>32</v>
      </c>
      <c r="E126" s="107">
        <v>7000</v>
      </c>
      <c r="F126" s="180"/>
      <c r="G126" s="180">
        <f t="shared" si="8"/>
        <v>7000</v>
      </c>
      <c r="H126" s="148"/>
      <c r="I126" s="5"/>
      <c r="J126" s="5"/>
      <c r="K126" s="5"/>
    </row>
    <row r="127" spans="1:11" ht="14.25" customHeight="1">
      <c r="A127" s="20"/>
      <c r="B127" s="21"/>
      <c r="C127" s="15" t="s">
        <v>110</v>
      </c>
      <c r="D127" s="16" t="s">
        <v>111</v>
      </c>
      <c r="E127" s="107">
        <v>1000</v>
      </c>
      <c r="F127" s="180"/>
      <c r="G127" s="180">
        <f t="shared" si="8"/>
        <v>1000</v>
      </c>
      <c r="H127" s="148"/>
      <c r="I127" s="5"/>
      <c r="J127" s="5"/>
      <c r="K127" s="5"/>
    </row>
    <row r="128" spans="1:11" ht="14.25" customHeight="1">
      <c r="A128" s="20"/>
      <c r="B128" s="21"/>
      <c r="C128" s="15" t="s">
        <v>70</v>
      </c>
      <c r="D128" s="16" t="s">
        <v>71</v>
      </c>
      <c r="E128" s="107">
        <v>10000</v>
      </c>
      <c r="F128" s="180"/>
      <c r="G128" s="180">
        <f t="shared" si="8"/>
        <v>10000</v>
      </c>
      <c r="H128" s="148"/>
      <c r="I128" s="5"/>
      <c r="J128" s="5"/>
      <c r="K128" s="5"/>
    </row>
    <row r="129" spans="1:11" ht="14.25" customHeight="1">
      <c r="A129" s="20"/>
      <c r="B129" s="21"/>
      <c r="C129" s="15" t="s">
        <v>72</v>
      </c>
      <c r="D129" s="16" t="s">
        <v>73</v>
      </c>
      <c r="E129" s="107">
        <v>0</v>
      </c>
      <c r="F129" s="180"/>
      <c r="G129" s="180">
        <f t="shared" si="8"/>
        <v>0</v>
      </c>
      <c r="H129" s="148"/>
      <c r="I129" s="5"/>
      <c r="J129" s="5"/>
      <c r="K129" s="5"/>
    </row>
    <row r="130" spans="1:11" ht="14.25" customHeight="1">
      <c r="A130" s="20"/>
      <c r="B130" s="21"/>
      <c r="C130" s="15" t="s">
        <v>10</v>
      </c>
      <c r="D130" s="16" t="s">
        <v>11</v>
      </c>
      <c r="E130" s="107">
        <v>3500</v>
      </c>
      <c r="F130" s="180"/>
      <c r="G130" s="180">
        <f t="shared" si="8"/>
        <v>3500</v>
      </c>
      <c r="H130" s="148"/>
      <c r="I130" s="5"/>
      <c r="J130" s="5"/>
      <c r="K130" s="5"/>
    </row>
    <row r="131" spans="1:11" ht="14.25" customHeight="1">
      <c r="A131" s="20"/>
      <c r="B131" s="21"/>
      <c r="C131" s="45">
        <v>4370</v>
      </c>
      <c r="D131" s="16" t="s">
        <v>76</v>
      </c>
      <c r="E131" s="107">
        <v>2000</v>
      </c>
      <c r="F131" s="180"/>
      <c r="G131" s="180">
        <f t="shared" si="8"/>
        <v>2000</v>
      </c>
      <c r="H131" s="148"/>
      <c r="I131" s="5"/>
      <c r="J131" s="5"/>
      <c r="K131" s="5"/>
    </row>
    <row r="132" spans="1:11" ht="14.25" customHeight="1">
      <c r="A132" s="20"/>
      <c r="B132" s="21"/>
      <c r="C132" s="15" t="s">
        <v>77</v>
      </c>
      <c r="D132" s="16" t="s">
        <v>78</v>
      </c>
      <c r="E132" s="107">
        <v>15000</v>
      </c>
      <c r="F132" s="180"/>
      <c r="G132" s="180">
        <f t="shared" si="8"/>
        <v>15000</v>
      </c>
      <c r="H132" s="148"/>
      <c r="I132" s="5"/>
      <c r="J132" s="5"/>
      <c r="K132" s="5"/>
    </row>
    <row r="133" spans="1:11" ht="15" customHeight="1">
      <c r="A133" s="22"/>
      <c r="B133" s="24" t="s">
        <v>116</v>
      </c>
      <c r="C133" s="23"/>
      <c r="D133" s="25" t="s">
        <v>117</v>
      </c>
      <c r="E133" s="108">
        <f>SUM(E134:E151)</f>
        <v>802700</v>
      </c>
      <c r="F133" s="108">
        <f>SUM(F134:F151)</f>
        <v>0</v>
      </c>
      <c r="G133" s="108">
        <f>SUM(G134:G151)</f>
        <v>802700</v>
      </c>
      <c r="H133" s="148"/>
      <c r="I133" s="5"/>
      <c r="J133" s="5"/>
      <c r="K133" s="5"/>
    </row>
    <row r="134" spans="1:11" ht="21" customHeight="1">
      <c r="A134" s="22"/>
      <c r="B134" s="24"/>
      <c r="C134" s="55">
        <v>2900</v>
      </c>
      <c r="D134" s="51" t="s">
        <v>118</v>
      </c>
      <c r="E134" s="112">
        <v>26000</v>
      </c>
      <c r="F134" s="180"/>
      <c r="G134" s="180">
        <f aca="true" t="shared" si="9" ref="G134:G151">E134+F134</f>
        <v>26000</v>
      </c>
      <c r="H134" s="148"/>
      <c r="I134" s="5"/>
      <c r="J134" s="5"/>
      <c r="K134" s="5"/>
    </row>
    <row r="135" spans="1:11" ht="14.25" customHeight="1">
      <c r="A135" s="20"/>
      <c r="B135" s="21"/>
      <c r="C135" s="15" t="s">
        <v>94</v>
      </c>
      <c r="D135" s="16" t="s">
        <v>66</v>
      </c>
      <c r="E135" s="107">
        <v>36900</v>
      </c>
      <c r="F135" s="180"/>
      <c r="G135" s="180">
        <f t="shared" si="9"/>
        <v>36900</v>
      </c>
      <c r="H135" s="148"/>
      <c r="I135" s="5"/>
      <c r="J135" s="5"/>
      <c r="K135" s="5"/>
    </row>
    <row r="136" spans="1:11" ht="14.25" customHeight="1">
      <c r="A136" s="20"/>
      <c r="B136" s="21"/>
      <c r="C136" s="15" t="s">
        <v>52</v>
      </c>
      <c r="D136" s="16" t="s">
        <v>53</v>
      </c>
      <c r="E136" s="107">
        <v>475000</v>
      </c>
      <c r="F136" s="180"/>
      <c r="G136" s="180">
        <f t="shared" si="9"/>
        <v>475000</v>
      </c>
      <c r="H136" s="148"/>
      <c r="I136" s="5"/>
      <c r="J136" s="5"/>
      <c r="K136" s="5"/>
    </row>
    <row r="137" spans="1:11" ht="14.25" customHeight="1">
      <c r="A137" s="20"/>
      <c r="B137" s="21"/>
      <c r="C137" s="15" t="s">
        <v>67</v>
      </c>
      <c r="D137" s="16" t="s">
        <v>68</v>
      </c>
      <c r="E137" s="107">
        <v>40000</v>
      </c>
      <c r="F137" s="180"/>
      <c r="G137" s="180">
        <f t="shared" si="9"/>
        <v>40000</v>
      </c>
      <c r="H137" s="148"/>
      <c r="I137" s="5"/>
      <c r="J137" s="5"/>
      <c r="K137" s="5"/>
    </row>
    <row r="138" spans="1:11" ht="14.25" customHeight="1">
      <c r="A138" s="20"/>
      <c r="B138" s="21"/>
      <c r="C138" s="15" t="s">
        <v>54</v>
      </c>
      <c r="D138" s="16" t="s">
        <v>55</v>
      </c>
      <c r="E138" s="107">
        <v>85500</v>
      </c>
      <c r="F138" s="180"/>
      <c r="G138" s="180">
        <f t="shared" si="9"/>
        <v>85500</v>
      </c>
      <c r="H138" s="148"/>
      <c r="I138" s="5"/>
      <c r="J138" s="5"/>
      <c r="K138" s="5"/>
    </row>
    <row r="139" spans="1:11" ht="14.25" customHeight="1">
      <c r="A139" s="20"/>
      <c r="B139" s="21"/>
      <c r="C139" s="15" t="s">
        <v>56</v>
      </c>
      <c r="D139" s="16" t="s">
        <v>57</v>
      </c>
      <c r="E139" s="107">
        <v>12900</v>
      </c>
      <c r="F139" s="180"/>
      <c r="G139" s="180">
        <f t="shared" si="9"/>
        <v>12900</v>
      </c>
      <c r="H139" s="148"/>
      <c r="I139" s="5"/>
      <c r="J139" s="5"/>
      <c r="K139" s="5"/>
    </row>
    <row r="140" spans="1:11" ht="14.25" customHeight="1">
      <c r="A140" s="20"/>
      <c r="B140" s="21"/>
      <c r="C140" s="21">
        <v>4170</v>
      </c>
      <c r="D140" s="16" t="s">
        <v>69</v>
      </c>
      <c r="E140" s="107">
        <v>5300</v>
      </c>
      <c r="F140" s="180"/>
      <c r="G140" s="180">
        <f t="shared" si="9"/>
        <v>5300</v>
      </c>
      <c r="H140" s="148"/>
      <c r="I140" s="5"/>
      <c r="J140" s="5"/>
      <c r="K140" s="5"/>
    </row>
    <row r="141" spans="1:11" ht="14.25" customHeight="1">
      <c r="A141" s="20"/>
      <c r="B141" s="21"/>
      <c r="C141" s="15" t="s">
        <v>31</v>
      </c>
      <c r="D141" s="16" t="s">
        <v>32</v>
      </c>
      <c r="E141" s="107">
        <v>13000</v>
      </c>
      <c r="F141" s="180"/>
      <c r="G141" s="180">
        <f t="shared" si="9"/>
        <v>13000</v>
      </c>
      <c r="H141" s="148"/>
      <c r="I141" s="5"/>
      <c r="J141" s="5"/>
      <c r="K141" s="5"/>
    </row>
    <row r="142" spans="1:11" ht="14.25" customHeight="1">
      <c r="A142" s="20"/>
      <c r="B142" s="21"/>
      <c r="C142" s="15" t="s">
        <v>110</v>
      </c>
      <c r="D142" s="16" t="s">
        <v>111</v>
      </c>
      <c r="E142" s="107">
        <v>3000</v>
      </c>
      <c r="F142" s="180"/>
      <c r="G142" s="180">
        <f t="shared" si="9"/>
        <v>3000</v>
      </c>
      <c r="H142" s="148"/>
      <c r="I142" s="5"/>
      <c r="J142" s="5"/>
      <c r="K142" s="5"/>
    </row>
    <row r="143" spans="1:11" ht="14.25" customHeight="1">
      <c r="A143" s="20"/>
      <c r="B143" s="21"/>
      <c r="C143" s="15" t="s">
        <v>70</v>
      </c>
      <c r="D143" s="16" t="s">
        <v>71</v>
      </c>
      <c r="E143" s="107">
        <v>41000</v>
      </c>
      <c r="F143" s="180"/>
      <c r="G143" s="180">
        <f t="shared" si="9"/>
        <v>41000</v>
      </c>
      <c r="H143" s="148"/>
      <c r="I143" s="5"/>
      <c r="J143" s="5"/>
      <c r="K143" s="5"/>
    </row>
    <row r="144" spans="1:11" ht="14.25" customHeight="1">
      <c r="A144" s="20"/>
      <c r="B144" s="21"/>
      <c r="C144" s="15" t="s">
        <v>72</v>
      </c>
      <c r="D144" s="16" t="s">
        <v>73</v>
      </c>
      <c r="E144" s="107">
        <v>14000</v>
      </c>
      <c r="F144" s="180"/>
      <c r="G144" s="180">
        <f t="shared" si="9"/>
        <v>14000</v>
      </c>
      <c r="H144" s="148"/>
      <c r="I144" s="5"/>
      <c r="J144" s="5"/>
      <c r="K144" s="5"/>
    </row>
    <row r="145" spans="1:11" ht="14.25" customHeight="1">
      <c r="A145" s="20"/>
      <c r="B145" s="21"/>
      <c r="C145" s="15" t="s">
        <v>10</v>
      </c>
      <c r="D145" s="16" t="s">
        <v>11</v>
      </c>
      <c r="E145" s="107">
        <v>11500</v>
      </c>
      <c r="F145" s="180"/>
      <c r="G145" s="180">
        <f t="shared" si="9"/>
        <v>11500</v>
      </c>
      <c r="H145" s="148"/>
      <c r="I145" s="5"/>
      <c r="J145" s="5"/>
      <c r="K145" s="5"/>
    </row>
    <row r="146" spans="1:11" ht="14.25" customHeight="1">
      <c r="A146" s="20"/>
      <c r="B146" s="21"/>
      <c r="C146" s="45">
        <v>4350</v>
      </c>
      <c r="D146" s="16" t="s">
        <v>74</v>
      </c>
      <c r="E146" s="107">
        <v>200</v>
      </c>
      <c r="F146" s="180"/>
      <c r="G146" s="180">
        <f t="shared" si="9"/>
        <v>200</v>
      </c>
      <c r="H146" s="148"/>
      <c r="I146" s="5"/>
      <c r="J146" s="5"/>
      <c r="K146" s="5"/>
    </row>
    <row r="147" spans="1:11" ht="14.25" customHeight="1">
      <c r="A147" s="20"/>
      <c r="B147" s="21"/>
      <c r="C147" s="45">
        <v>4360</v>
      </c>
      <c r="D147" s="16" t="s">
        <v>75</v>
      </c>
      <c r="E147" s="107">
        <v>1400</v>
      </c>
      <c r="F147" s="180"/>
      <c r="G147" s="180">
        <f t="shared" si="9"/>
        <v>1400</v>
      </c>
      <c r="H147" s="148"/>
      <c r="I147" s="5"/>
      <c r="J147" s="5"/>
      <c r="K147" s="5"/>
    </row>
    <row r="148" spans="1:11" ht="14.25" customHeight="1">
      <c r="A148" s="20"/>
      <c r="B148" s="21"/>
      <c r="C148" s="45">
        <v>4370</v>
      </c>
      <c r="D148" s="16" t="s">
        <v>76</v>
      </c>
      <c r="E148" s="107">
        <v>3500</v>
      </c>
      <c r="F148" s="180"/>
      <c r="G148" s="180">
        <f t="shared" si="9"/>
        <v>3500</v>
      </c>
      <c r="H148" s="148"/>
      <c r="I148" s="5"/>
      <c r="J148" s="5"/>
      <c r="K148" s="5"/>
    </row>
    <row r="149" spans="1:11" ht="14.25" customHeight="1">
      <c r="A149" s="20"/>
      <c r="B149" s="21"/>
      <c r="C149" s="15" t="s">
        <v>60</v>
      </c>
      <c r="D149" s="16" t="s">
        <v>61</v>
      </c>
      <c r="E149" s="107">
        <v>2000</v>
      </c>
      <c r="F149" s="180"/>
      <c r="G149" s="180">
        <f t="shared" si="9"/>
        <v>2000</v>
      </c>
      <c r="H149" s="148"/>
      <c r="I149" s="5"/>
      <c r="J149" s="5"/>
      <c r="K149" s="5"/>
    </row>
    <row r="150" spans="1:11" ht="14.25" customHeight="1">
      <c r="A150" s="20"/>
      <c r="B150" s="21"/>
      <c r="C150" s="21">
        <v>4430</v>
      </c>
      <c r="D150" s="16" t="s">
        <v>34</v>
      </c>
      <c r="E150" s="107">
        <v>1000</v>
      </c>
      <c r="F150" s="180"/>
      <c r="G150" s="180">
        <f t="shared" si="9"/>
        <v>1000</v>
      </c>
      <c r="H150" s="148"/>
      <c r="I150" s="5"/>
      <c r="J150" s="5"/>
      <c r="K150" s="5"/>
    </row>
    <row r="151" spans="1:11" ht="14.25" customHeight="1">
      <c r="A151" s="20"/>
      <c r="B151" s="21"/>
      <c r="C151" s="15" t="s">
        <v>77</v>
      </c>
      <c r="D151" s="16" t="s">
        <v>78</v>
      </c>
      <c r="E151" s="107">
        <v>30500</v>
      </c>
      <c r="F151" s="180"/>
      <c r="G151" s="180">
        <f t="shared" si="9"/>
        <v>30500</v>
      </c>
      <c r="H151" s="148"/>
      <c r="I151" s="5"/>
      <c r="J151" s="5"/>
      <c r="K151" s="5"/>
    </row>
    <row r="152" spans="1:11" ht="15" customHeight="1">
      <c r="A152" s="22"/>
      <c r="B152" s="24" t="s">
        <v>119</v>
      </c>
      <c r="C152" s="23"/>
      <c r="D152" s="25" t="s">
        <v>120</v>
      </c>
      <c r="E152" s="108">
        <f>SUM(E153:E178)</f>
        <v>2181067</v>
      </c>
      <c r="F152" s="108">
        <f>SUM(F153:F178)</f>
        <v>0</v>
      </c>
      <c r="G152" s="108">
        <f>SUM(G153:G178)</f>
        <v>2181067</v>
      </c>
      <c r="H152" s="148"/>
      <c r="I152" s="5"/>
      <c r="J152" s="5"/>
      <c r="K152" s="5"/>
    </row>
    <row r="153" spans="1:11" ht="14.25" customHeight="1">
      <c r="A153" s="20"/>
      <c r="B153" s="21"/>
      <c r="C153" s="15" t="s">
        <v>94</v>
      </c>
      <c r="D153" s="16" t="s">
        <v>66</v>
      </c>
      <c r="E153" s="107">
        <v>87300</v>
      </c>
      <c r="F153" s="180"/>
      <c r="G153" s="180">
        <f aca="true" t="shared" si="10" ref="G153:G178">E153+F153</f>
        <v>87300</v>
      </c>
      <c r="H153" s="148"/>
      <c r="I153" s="5"/>
      <c r="J153" s="5"/>
      <c r="K153" s="5"/>
    </row>
    <row r="154" spans="1:11" ht="14.25" customHeight="1">
      <c r="A154" s="20"/>
      <c r="B154" s="21"/>
      <c r="C154" s="15" t="s">
        <v>52</v>
      </c>
      <c r="D154" s="16" t="s">
        <v>53</v>
      </c>
      <c r="E154" s="107">
        <v>1145000</v>
      </c>
      <c r="F154" s="180"/>
      <c r="G154" s="180">
        <f t="shared" si="10"/>
        <v>1145000</v>
      </c>
      <c r="H154" s="148"/>
      <c r="I154" s="5"/>
      <c r="J154" s="5"/>
      <c r="K154" s="5"/>
    </row>
    <row r="155" spans="1:11" ht="14.25" customHeight="1">
      <c r="A155" s="20"/>
      <c r="B155" s="21"/>
      <c r="C155" s="15" t="s">
        <v>67</v>
      </c>
      <c r="D155" s="16" t="s">
        <v>68</v>
      </c>
      <c r="E155" s="107">
        <v>89500</v>
      </c>
      <c r="F155" s="180"/>
      <c r="G155" s="180">
        <f t="shared" si="10"/>
        <v>89500</v>
      </c>
      <c r="H155" s="148"/>
      <c r="I155" s="5"/>
      <c r="J155" s="5"/>
      <c r="K155" s="5"/>
    </row>
    <row r="156" spans="1:11" ht="14.25" customHeight="1">
      <c r="A156" s="20"/>
      <c r="B156" s="21"/>
      <c r="C156" s="15" t="s">
        <v>54</v>
      </c>
      <c r="D156" s="16" t="s">
        <v>55</v>
      </c>
      <c r="E156" s="107">
        <v>214000</v>
      </c>
      <c r="F156" s="180"/>
      <c r="G156" s="180">
        <f t="shared" si="10"/>
        <v>214000</v>
      </c>
      <c r="H156" s="148"/>
      <c r="I156" s="5"/>
      <c r="J156" s="5"/>
      <c r="K156" s="5"/>
    </row>
    <row r="157" spans="1:11" ht="14.25" customHeight="1">
      <c r="A157" s="20"/>
      <c r="B157" s="21"/>
      <c r="C157" s="21">
        <v>4119</v>
      </c>
      <c r="D157" s="16" t="s">
        <v>121</v>
      </c>
      <c r="E157" s="107">
        <v>513</v>
      </c>
      <c r="F157" s="180"/>
      <c r="G157" s="180">
        <f t="shared" si="10"/>
        <v>513</v>
      </c>
      <c r="H157" s="148"/>
      <c r="I157" s="5"/>
      <c r="J157" s="5"/>
      <c r="K157" s="5"/>
    </row>
    <row r="158" spans="1:11" ht="14.25" customHeight="1">
      <c r="A158" s="20"/>
      <c r="B158" s="21"/>
      <c r="C158" s="15" t="s">
        <v>56</v>
      </c>
      <c r="D158" s="16" t="s">
        <v>57</v>
      </c>
      <c r="E158" s="107">
        <v>31500</v>
      </c>
      <c r="F158" s="180"/>
      <c r="G158" s="180">
        <f t="shared" si="10"/>
        <v>31500</v>
      </c>
      <c r="H158" s="148"/>
      <c r="I158" s="5"/>
      <c r="J158" s="5"/>
      <c r="K158" s="5"/>
    </row>
    <row r="159" spans="1:11" ht="14.25" customHeight="1">
      <c r="A159" s="20"/>
      <c r="B159" s="21"/>
      <c r="C159" s="21">
        <v>4129</v>
      </c>
      <c r="D159" s="16" t="s">
        <v>122</v>
      </c>
      <c r="E159" s="107">
        <v>100</v>
      </c>
      <c r="F159" s="180"/>
      <c r="G159" s="180">
        <f t="shared" si="10"/>
        <v>100</v>
      </c>
      <c r="H159" s="148"/>
      <c r="I159" s="5"/>
      <c r="J159" s="5"/>
      <c r="K159" s="5"/>
    </row>
    <row r="160" spans="1:11" ht="14.25" customHeight="1">
      <c r="A160" s="20"/>
      <c r="B160" s="21"/>
      <c r="C160" s="21">
        <v>4170</v>
      </c>
      <c r="D160" s="16" t="s">
        <v>69</v>
      </c>
      <c r="E160" s="107">
        <v>5500</v>
      </c>
      <c r="F160" s="180"/>
      <c r="G160" s="180">
        <f t="shared" si="10"/>
        <v>5500</v>
      </c>
      <c r="H160" s="148"/>
      <c r="I160" s="5"/>
      <c r="J160" s="5"/>
      <c r="K160" s="5"/>
    </row>
    <row r="161" spans="1:11" ht="14.25" customHeight="1">
      <c r="A161" s="20"/>
      <c r="B161" s="21"/>
      <c r="C161" s="21" t="s">
        <v>123</v>
      </c>
      <c r="D161" s="16" t="s">
        <v>124</v>
      </c>
      <c r="E161" s="107">
        <v>3980</v>
      </c>
      <c r="F161" s="180"/>
      <c r="G161" s="180">
        <f t="shared" si="10"/>
        <v>3980</v>
      </c>
      <c r="H161" s="148"/>
      <c r="I161" s="5"/>
      <c r="J161" s="5"/>
      <c r="K161" s="5"/>
    </row>
    <row r="162" spans="1:11" ht="14.25" customHeight="1">
      <c r="A162" s="20"/>
      <c r="B162" s="21"/>
      <c r="C162" s="15" t="s">
        <v>31</v>
      </c>
      <c r="D162" s="16" t="s">
        <v>32</v>
      </c>
      <c r="E162" s="107">
        <v>40000</v>
      </c>
      <c r="F162" s="180"/>
      <c r="G162" s="180">
        <f t="shared" si="10"/>
        <v>40000</v>
      </c>
      <c r="H162" s="148"/>
      <c r="I162" s="5"/>
      <c r="J162" s="5"/>
      <c r="K162" s="5"/>
    </row>
    <row r="163" spans="1:11" ht="14.25" customHeight="1">
      <c r="A163" s="20"/>
      <c r="B163" s="21"/>
      <c r="C163" s="21">
        <v>4219</v>
      </c>
      <c r="D163" s="16" t="s">
        <v>125</v>
      </c>
      <c r="E163" s="107">
        <v>874</v>
      </c>
      <c r="F163" s="180"/>
      <c r="G163" s="180">
        <f t="shared" si="10"/>
        <v>874</v>
      </c>
      <c r="H163" s="148"/>
      <c r="I163" s="5"/>
      <c r="J163" s="5"/>
      <c r="K163" s="5"/>
    </row>
    <row r="164" spans="1:11" ht="14.25" customHeight="1">
      <c r="A164" s="20"/>
      <c r="B164" s="21"/>
      <c r="C164" s="15" t="s">
        <v>110</v>
      </c>
      <c r="D164" s="16" t="s">
        <v>111</v>
      </c>
      <c r="E164" s="107">
        <v>6000</v>
      </c>
      <c r="F164" s="180"/>
      <c r="G164" s="180">
        <f t="shared" si="10"/>
        <v>6000</v>
      </c>
      <c r="H164" s="148"/>
      <c r="I164" s="5"/>
      <c r="J164" s="5"/>
      <c r="K164" s="5"/>
    </row>
    <row r="165" spans="1:11" ht="26.25" customHeight="1">
      <c r="A165" s="20"/>
      <c r="B165" s="21"/>
      <c r="C165" s="21">
        <v>4249</v>
      </c>
      <c r="D165" s="16" t="s">
        <v>126</v>
      </c>
      <c r="E165" s="107">
        <v>1000</v>
      </c>
      <c r="F165" s="180"/>
      <c r="G165" s="180">
        <f t="shared" si="10"/>
        <v>1000</v>
      </c>
      <c r="H165" s="148"/>
      <c r="I165" s="5"/>
      <c r="J165" s="5"/>
      <c r="K165" s="5"/>
    </row>
    <row r="166" spans="1:11" ht="14.25" customHeight="1">
      <c r="A166" s="20"/>
      <c r="B166" s="21"/>
      <c r="C166" s="15" t="s">
        <v>70</v>
      </c>
      <c r="D166" s="16" t="s">
        <v>71</v>
      </c>
      <c r="E166" s="107">
        <v>110000</v>
      </c>
      <c r="F166" s="180"/>
      <c r="G166" s="180">
        <f t="shared" si="10"/>
        <v>110000</v>
      </c>
      <c r="H166" s="148"/>
      <c r="I166" s="5"/>
      <c r="J166" s="5"/>
      <c r="K166" s="5"/>
    </row>
    <row r="167" spans="1:11" ht="14.25" customHeight="1">
      <c r="A167" s="20"/>
      <c r="B167" s="21"/>
      <c r="C167" s="15" t="s">
        <v>72</v>
      </c>
      <c r="D167" s="16" t="s">
        <v>73</v>
      </c>
      <c r="E167" s="107">
        <v>20100</v>
      </c>
      <c r="F167" s="180"/>
      <c r="G167" s="180">
        <f t="shared" si="10"/>
        <v>20100</v>
      </c>
      <c r="H167" s="148"/>
      <c r="I167" s="5"/>
      <c r="J167" s="5"/>
      <c r="K167" s="5"/>
    </row>
    <row r="168" spans="1:11" ht="14.25" customHeight="1">
      <c r="A168" s="20"/>
      <c r="B168" s="21"/>
      <c r="C168" s="15" t="s">
        <v>10</v>
      </c>
      <c r="D168" s="16" t="s">
        <v>11</v>
      </c>
      <c r="E168" s="107">
        <v>21000</v>
      </c>
      <c r="F168" s="180"/>
      <c r="G168" s="180">
        <f t="shared" si="10"/>
        <v>21000</v>
      </c>
      <c r="H168" s="148"/>
      <c r="I168" s="5"/>
      <c r="J168" s="5"/>
      <c r="K168" s="5"/>
    </row>
    <row r="169" spans="1:11" ht="14.25" customHeight="1">
      <c r="A169" s="20"/>
      <c r="B169" s="21"/>
      <c r="C169" s="21">
        <v>4309</v>
      </c>
      <c r="D169" s="16" t="s">
        <v>127</v>
      </c>
      <c r="E169" s="107">
        <v>4000</v>
      </c>
      <c r="F169" s="180"/>
      <c r="G169" s="180">
        <f t="shared" si="10"/>
        <v>4000</v>
      </c>
      <c r="H169" s="148"/>
      <c r="I169" s="5"/>
      <c r="J169" s="5"/>
      <c r="K169" s="5"/>
    </row>
    <row r="170" spans="1:11" ht="14.25" customHeight="1">
      <c r="A170" s="20"/>
      <c r="B170" s="21"/>
      <c r="C170" s="45">
        <v>4350</v>
      </c>
      <c r="D170" s="16" t="s">
        <v>74</v>
      </c>
      <c r="E170" s="107">
        <v>400</v>
      </c>
      <c r="F170" s="180"/>
      <c r="G170" s="180">
        <f t="shared" si="10"/>
        <v>400</v>
      </c>
      <c r="H170" s="148"/>
      <c r="I170" s="5"/>
      <c r="J170" s="5"/>
      <c r="K170" s="5"/>
    </row>
    <row r="171" spans="1:11" ht="14.25" customHeight="1">
      <c r="A171" s="20"/>
      <c r="B171" s="21"/>
      <c r="C171" s="45">
        <v>4360</v>
      </c>
      <c r="D171" s="16" t="s">
        <v>75</v>
      </c>
      <c r="E171" s="107">
        <v>2800</v>
      </c>
      <c r="F171" s="180"/>
      <c r="G171" s="180">
        <f t="shared" si="10"/>
        <v>2800</v>
      </c>
      <c r="H171" s="148"/>
      <c r="I171" s="5"/>
      <c r="J171" s="5"/>
      <c r="K171" s="5"/>
    </row>
    <row r="172" spans="1:11" ht="14.25" customHeight="1">
      <c r="A172" s="20"/>
      <c r="B172" s="21"/>
      <c r="C172" s="45">
        <v>4370</v>
      </c>
      <c r="D172" s="16" t="s">
        <v>76</v>
      </c>
      <c r="E172" s="107">
        <v>4200</v>
      </c>
      <c r="F172" s="180"/>
      <c r="G172" s="180">
        <f t="shared" si="10"/>
        <v>4200</v>
      </c>
      <c r="H172" s="148"/>
      <c r="I172" s="5"/>
      <c r="J172" s="5"/>
      <c r="K172" s="5"/>
    </row>
    <row r="173" spans="1:11" ht="14.25" customHeight="1">
      <c r="A173" s="20"/>
      <c r="B173" s="21"/>
      <c r="C173" s="15" t="s">
        <v>60</v>
      </c>
      <c r="D173" s="16" t="s">
        <v>61</v>
      </c>
      <c r="E173" s="107">
        <v>2500</v>
      </c>
      <c r="F173" s="180"/>
      <c r="G173" s="180">
        <f t="shared" si="10"/>
        <v>2500</v>
      </c>
      <c r="H173" s="148"/>
      <c r="I173" s="5"/>
      <c r="J173" s="5"/>
      <c r="K173" s="5"/>
    </row>
    <row r="174" spans="1:11" ht="14.25" customHeight="1">
      <c r="A174" s="20"/>
      <c r="B174" s="21"/>
      <c r="C174" s="15" t="s">
        <v>33</v>
      </c>
      <c r="D174" s="16" t="s">
        <v>34</v>
      </c>
      <c r="E174" s="107">
        <v>3300</v>
      </c>
      <c r="F174" s="180"/>
      <c r="G174" s="180">
        <f t="shared" si="10"/>
        <v>3300</v>
      </c>
      <c r="H174" s="148"/>
      <c r="I174" s="5"/>
      <c r="J174" s="5"/>
      <c r="K174" s="5"/>
    </row>
    <row r="175" spans="1:11" ht="14.25" customHeight="1">
      <c r="A175" s="20"/>
      <c r="B175" s="21"/>
      <c r="C175" s="15" t="s">
        <v>77</v>
      </c>
      <c r="D175" s="16" t="s">
        <v>78</v>
      </c>
      <c r="E175" s="107">
        <v>81000</v>
      </c>
      <c r="F175" s="180"/>
      <c r="G175" s="180">
        <f t="shared" si="10"/>
        <v>81000</v>
      </c>
      <c r="H175" s="148"/>
      <c r="I175" s="5"/>
      <c r="J175" s="5"/>
      <c r="K175" s="5"/>
    </row>
    <row r="176" spans="1:11" ht="14.25" customHeight="1">
      <c r="A176" s="20"/>
      <c r="B176" s="21"/>
      <c r="C176" s="21" t="s">
        <v>112</v>
      </c>
      <c r="D176" s="16" t="s">
        <v>113</v>
      </c>
      <c r="E176" s="107">
        <v>1500</v>
      </c>
      <c r="F176" s="180"/>
      <c r="G176" s="180">
        <f t="shared" si="10"/>
        <v>1500</v>
      </c>
      <c r="H176" s="148"/>
      <c r="I176" s="5"/>
      <c r="J176" s="5"/>
      <c r="K176" s="5"/>
    </row>
    <row r="177" spans="1:11" ht="14.25" customHeight="1">
      <c r="A177" s="20"/>
      <c r="B177" s="21"/>
      <c r="C177" s="45">
        <v>4750</v>
      </c>
      <c r="D177" s="16" t="s">
        <v>81</v>
      </c>
      <c r="E177" s="107">
        <v>5000</v>
      </c>
      <c r="F177" s="180"/>
      <c r="G177" s="180">
        <f t="shared" si="10"/>
        <v>5000</v>
      </c>
      <c r="H177" s="148"/>
      <c r="I177" s="5"/>
      <c r="J177" s="5"/>
      <c r="K177" s="5"/>
    </row>
    <row r="178" spans="1:11" ht="14.25" customHeight="1">
      <c r="A178" s="20"/>
      <c r="B178" s="21"/>
      <c r="C178" s="27">
        <v>6050</v>
      </c>
      <c r="D178" s="28" t="s">
        <v>17</v>
      </c>
      <c r="E178" s="107">
        <v>300000</v>
      </c>
      <c r="F178" s="180"/>
      <c r="G178" s="180">
        <f t="shared" si="10"/>
        <v>300000</v>
      </c>
      <c r="H178" s="148"/>
      <c r="I178" s="5"/>
      <c r="J178" s="5"/>
      <c r="K178" s="5"/>
    </row>
    <row r="179" spans="1:11" ht="15" customHeight="1">
      <c r="A179" s="22"/>
      <c r="B179" s="24" t="s">
        <v>128</v>
      </c>
      <c r="C179" s="23"/>
      <c r="D179" s="25" t="s">
        <v>129</v>
      </c>
      <c r="E179" s="108">
        <f>SUM(E180:E190)</f>
        <v>426300</v>
      </c>
      <c r="F179" s="108">
        <f>SUM(F180:F190)</f>
        <v>0</v>
      </c>
      <c r="G179" s="108">
        <f>SUM(G180:G190)</f>
        <v>426300</v>
      </c>
      <c r="H179" s="148"/>
      <c r="I179" s="5"/>
      <c r="J179" s="5"/>
      <c r="K179" s="5"/>
    </row>
    <row r="180" spans="1:11" ht="14.25" customHeight="1">
      <c r="A180" s="22"/>
      <c r="B180" s="56"/>
      <c r="C180" s="15" t="s">
        <v>94</v>
      </c>
      <c r="D180" s="16" t="s">
        <v>66</v>
      </c>
      <c r="E180" s="112">
        <v>5000</v>
      </c>
      <c r="F180" s="180"/>
      <c r="G180" s="180">
        <f aca="true" t="shared" si="11" ref="G180:G190">E180+F180</f>
        <v>5000</v>
      </c>
      <c r="H180" s="148"/>
      <c r="I180" s="5"/>
      <c r="J180" s="5"/>
      <c r="K180" s="5"/>
    </row>
    <row r="181" spans="1:11" ht="14.25" customHeight="1">
      <c r="A181" s="22"/>
      <c r="B181" s="56"/>
      <c r="C181" s="15" t="s">
        <v>52</v>
      </c>
      <c r="D181" s="16" t="s">
        <v>53</v>
      </c>
      <c r="E181" s="112">
        <v>80600</v>
      </c>
      <c r="F181" s="180"/>
      <c r="G181" s="180">
        <f t="shared" si="11"/>
        <v>80600</v>
      </c>
      <c r="H181" s="148"/>
      <c r="I181" s="5"/>
      <c r="J181" s="5"/>
      <c r="K181" s="5"/>
    </row>
    <row r="182" spans="1:11" ht="14.25" customHeight="1">
      <c r="A182" s="22"/>
      <c r="B182" s="56"/>
      <c r="C182" s="15" t="s">
        <v>67</v>
      </c>
      <c r="D182" s="16" t="s">
        <v>68</v>
      </c>
      <c r="E182" s="112">
        <v>6400</v>
      </c>
      <c r="F182" s="180"/>
      <c r="G182" s="180">
        <f t="shared" si="11"/>
        <v>6400</v>
      </c>
      <c r="H182" s="148"/>
      <c r="I182" s="5"/>
      <c r="J182" s="5"/>
      <c r="K182" s="5"/>
    </row>
    <row r="183" spans="1:11" ht="14.25" customHeight="1">
      <c r="A183" s="20"/>
      <c r="B183" s="21"/>
      <c r="C183" s="15" t="s">
        <v>54</v>
      </c>
      <c r="D183" s="16" t="s">
        <v>55</v>
      </c>
      <c r="E183" s="107">
        <v>14300</v>
      </c>
      <c r="F183" s="180"/>
      <c r="G183" s="180">
        <f t="shared" si="11"/>
        <v>14300</v>
      </c>
      <c r="H183" s="148"/>
      <c r="I183" s="5"/>
      <c r="J183" s="5"/>
      <c r="K183" s="5"/>
    </row>
    <row r="184" spans="1:11" ht="14.25" customHeight="1">
      <c r="A184" s="20"/>
      <c r="B184" s="21"/>
      <c r="C184" s="15" t="s">
        <v>56</v>
      </c>
      <c r="D184" s="16" t="s">
        <v>57</v>
      </c>
      <c r="E184" s="107">
        <v>2000</v>
      </c>
      <c r="F184" s="180"/>
      <c r="G184" s="180">
        <f t="shared" si="11"/>
        <v>2000</v>
      </c>
      <c r="H184" s="148"/>
      <c r="I184" s="5"/>
      <c r="J184" s="5"/>
      <c r="K184" s="5"/>
    </row>
    <row r="185" spans="1:11" ht="14.25" customHeight="1">
      <c r="A185" s="20"/>
      <c r="B185" s="21"/>
      <c r="C185" s="21">
        <v>4170</v>
      </c>
      <c r="D185" s="16" t="s">
        <v>69</v>
      </c>
      <c r="E185" s="107">
        <v>13000</v>
      </c>
      <c r="F185" s="180"/>
      <c r="G185" s="180">
        <f t="shared" si="11"/>
        <v>13000</v>
      </c>
      <c r="H185" s="148"/>
      <c r="I185" s="5"/>
      <c r="J185" s="5"/>
      <c r="K185" s="5"/>
    </row>
    <row r="186" spans="1:11" ht="14.25" customHeight="1">
      <c r="A186" s="20"/>
      <c r="B186" s="21"/>
      <c r="C186" s="21" t="s">
        <v>31</v>
      </c>
      <c r="D186" s="16" t="s">
        <v>32</v>
      </c>
      <c r="E186" s="107">
        <v>55000</v>
      </c>
      <c r="F186" s="180"/>
      <c r="G186" s="180">
        <f t="shared" si="11"/>
        <v>55000</v>
      </c>
      <c r="H186" s="148"/>
      <c r="I186" s="5"/>
      <c r="J186" s="5"/>
      <c r="K186" s="5"/>
    </row>
    <row r="187" spans="1:11" ht="14.25" customHeight="1">
      <c r="A187" s="20"/>
      <c r="B187" s="21"/>
      <c r="C187" s="15" t="s">
        <v>72</v>
      </c>
      <c r="D187" s="16" t="s">
        <v>73</v>
      </c>
      <c r="E187" s="107">
        <v>10000</v>
      </c>
      <c r="F187" s="180"/>
      <c r="G187" s="180">
        <f t="shared" si="11"/>
        <v>10000</v>
      </c>
      <c r="H187" s="148"/>
      <c r="I187" s="5"/>
      <c r="J187" s="5"/>
      <c r="K187" s="5"/>
    </row>
    <row r="188" spans="1:11" ht="14.25" customHeight="1">
      <c r="A188" s="20"/>
      <c r="B188" s="21"/>
      <c r="C188" s="15" t="s">
        <v>10</v>
      </c>
      <c r="D188" s="16" t="s">
        <v>11</v>
      </c>
      <c r="E188" s="107">
        <v>230000</v>
      </c>
      <c r="F188" s="180"/>
      <c r="G188" s="180">
        <f t="shared" si="11"/>
        <v>230000</v>
      </c>
      <c r="H188" s="148"/>
      <c r="I188" s="5"/>
      <c r="J188" s="5"/>
      <c r="K188" s="5"/>
    </row>
    <row r="189" spans="1:11" ht="14.25" customHeight="1">
      <c r="A189" s="20"/>
      <c r="B189" s="21"/>
      <c r="C189" s="15" t="s">
        <v>33</v>
      </c>
      <c r="D189" s="16" t="s">
        <v>34</v>
      </c>
      <c r="E189" s="107">
        <v>7000</v>
      </c>
      <c r="F189" s="180"/>
      <c r="G189" s="180">
        <f t="shared" si="11"/>
        <v>7000</v>
      </c>
      <c r="H189" s="148"/>
      <c r="I189" s="5"/>
      <c r="J189" s="5"/>
      <c r="K189" s="5"/>
    </row>
    <row r="190" spans="1:11" ht="14.25" customHeight="1">
      <c r="A190" s="20"/>
      <c r="B190" s="21"/>
      <c r="C190" s="15" t="s">
        <v>77</v>
      </c>
      <c r="D190" s="16" t="s">
        <v>78</v>
      </c>
      <c r="E190" s="107">
        <v>3000</v>
      </c>
      <c r="F190" s="180"/>
      <c r="G190" s="180">
        <f t="shared" si="11"/>
        <v>3000</v>
      </c>
      <c r="H190" s="148"/>
      <c r="I190" s="5"/>
      <c r="J190" s="5"/>
      <c r="K190" s="5"/>
    </row>
    <row r="191" spans="1:11" ht="27" customHeight="1">
      <c r="A191" s="22"/>
      <c r="B191" s="24" t="s">
        <v>130</v>
      </c>
      <c r="C191" s="23"/>
      <c r="D191" s="25" t="s">
        <v>131</v>
      </c>
      <c r="E191" s="108">
        <f>SUM(E192:E207)</f>
        <v>275400</v>
      </c>
      <c r="F191" s="108">
        <f>SUM(F192:F207)</f>
        <v>0</v>
      </c>
      <c r="G191" s="108">
        <f>SUM(G192:G207)</f>
        <v>275400</v>
      </c>
      <c r="H191" s="148"/>
      <c r="I191" s="5"/>
      <c r="J191" s="5"/>
      <c r="K191" s="5"/>
    </row>
    <row r="192" spans="1:11" ht="14.25" customHeight="1">
      <c r="A192" s="20"/>
      <c r="B192" s="21"/>
      <c r="C192" s="15" t="s">
        <v>94</v>
      </c>
      <c r="D192" s="16" t="s">
        <v>66</v>
      </c>
      <c r="E192" s="107">
        <v>13000</v>
      </c>
      <c r="F192" s="180"/>
      <c r="G192" s="180">
        <f aca="true" t="shared" si="12" ref="G192:G207">E192+F192</f>
        <v>13000</v>
      </c>
      <c r="H192" s="148"/>
      <c r="I192" s="5"/>
      <c r="J192" s="5"/>
      <c r="K192" s="5"/>
    </row>
    <row r="193" spans="1:11" ht="14.25" customHeight="1">
      <c r="A193" s="20"/>
      <c r="B193" s="21"/>
      <c r="C193" s="15" t="s">
        <v>52</v>
      </c>
      <c r="D193" s="16" t="s">
        <v>53</v>
      </c>
      <c r="E193" s="107">
        <v>168000</v>
      </c>
      <c r="F193" s="180"/>
      <c r="G193" s="180">
        <f t="shared" si="12"/>
        <v>168000</v>
      </c>
      <c r="H193" s="148"/>
      <c r="I193" s="5"/>
      <c r="J193" s="5"/>
      <c r="K193" s="5"/>
    </row>
    <row r="194" spans="1:11" ht="14.25" customHeight="1">
      <c r="A194" s="20"/>
      <c r="B194" s="21"/>
      <c r="C194" s="15" t="s">
        <v>67</v>
      </c>
      <c r="D194" s="16" t="s">
        <v>68</v>
      </c>
      <c r="E194" s="107">
        <v>12700</v>
      </c>
      <c r="F194" s="180"/>
      <c r="G194" s="180">
        <f t="shared" si="12"/>
        <v>12700</v>
      </c>
      <c r="H194" s="148"/>
      <c r="I194" s="5"/>
      <c r="J194" s="5"/>
      <c r="K194" s="5"/>
    </row>
    <row r="195" spans="1:11" ht="14.25" customHeight="1">
      <c r="A195" s="20"/>
      <c r="B195" s="21"/>
      <c r="C195" s="15" t="s">
        <v>54</v>
      </c>
      <c r="D195" s="16" t="s">
        <v>55</v>
      </c>
      <c r="E195" s="107">
        <v>29800</v>
      </c>
      <c r="F195" s="180"/>
      <c r="G195" s="180">
        <f t="shared" si="12"/>
        <v>29800</v>
      </c>
      <c r="H195" s="148"/>
      <c r="I195" s="5"/>
      <c r="J195" s="5"/>
      <c r="K195" s="5"/>
    </row>
    <row r="196" spans="1:11" ht="14.25" customHeight="1">
      <c r="A196" s="20"/>
      <c r="B196" s="21"/>
      <c r="C196" s="15" t="s">
        <v>56</v>
      </c>
      <c r="D196" s="16" t="s">
        <v>57</v>
      </c>
      <c r="E196" s="107">
        <v>4600</v>
      </c>
      <c r="F196" s="180"/>
      <c r="G196" s="180">
        <f t="shared" si="12"/>
        <v>4600</v>
      </c>
      <c r="H196" s="148"/>
      <c r="I196" s="5"/>
      <c r="J196" s="5"/>
      <c r="K196" s="5"/>
    </row>
    <row r="197" spans="1:11" ht="14.25" customHeight="1">
      <c r="A197" s="20"/>
      <c r="B197" s="21"/>
      <c r="C197" s="21">
        <v>4170</v>
      </c>
      <c r="D197" s="16" t="s">
        <v>69</v>
      </c>
      <c r="E197" s="107">
        <v>4000</v>
      </c>
      <c r="F197" s="180"/>
      <c r="G197" s="180">
        <f t="shared" si="12"/>
        <v>4000</v>
      </c>
      <c r="H197" s="148"/>
      <c r="I197" s="5"/>
      <c r="J197" s="5"/>
      <c r="K197" s="5"/>
    </row>
    <row r="198" spans="1:11" ht="14.25" customHeight="1">
      <c r="A198" s="20"/>
      <c r="B198" s="21"/>
      <c r="C198" s="15" t="s">
        <v>31</v>
      </c>
      <c r="D198" s="16" t="s">
        <v>32</v>
      </c>
      <c r="E198" s="107">
        <v>13000</v>
      </c>
      <c r="F198" s="180"/>
      <c r="G198" s="180">
        <f t="shared" si="12"/>
        <v>13000</v>
      </c>
      <c r="H198" s="148"/>
      <c r="I198" s="5"/>
      <c r="J198" s="5"/>
      <c r="K198" s="5"/>
    </row>
    <row r="199" spans="1:11" ht="14.25" customHeight="1">
      <c r="A199" s="20"/>
      <c r="B199" s="21"/>
      <c r="C199" s="15" t="s">
        <v>10</v>
      </c>
      <c r="D199" s="16" t="s">
        <v>11</v>
      </c>
      <c r="E199" s="107">
        <v>11000</v>
      </c>
      <c r="F199" s="180"/>
      <c r="G199" s="180">
        <f t="shared" si="12"/>
        <v>11000</v>
      </c>
      <c r="H199" s="148"/>
      <c r="I199" s="5"/>
      <c r="J199" s="5"/>
      <c r="K199" s="5"/>
    </row>
    <row r="200" spans="1:11" ht="14.25" customHeight="1">
      <c r="A200" s="20"/>
      <c r="B200" s="21"/>
      <c r="C200" s="45">
        <v>4360</v>
      </c>
      <c r="D200" s="16" t="s">
        <v>75</v>
      </c>
      <c r="E200" s="107">
        <v>1400</v>
      </c>
      <c r="F200" s="180"/>
      <c r="G200" s="180">
        <f t="shared" si="12"/>
        <v>1400</v>
      </c>
      <c r="H200" s="148"/>
      <c r="I200" s="5"/>
      <c r="J200" s="5"/>
      <c r="K200" s="5"/>
    </row>
    <row r="201" spans="1:11" ht="14.25" customHeight="1">
      <c r="A201" s="20"/>
      <c r="B201" s="21"/>
      <c r="C201" s="45">
        <v>4370</v>
      </c>
      <c r="D201" s="16" t="s">
        <v>76</v>
      </c>
      <c r="E201" s="107">
        <v>1300</v>
      </c>
      <c r="F201" s="180"/>
      <c r="G201" s="180">
        <f t="shared" si="12"/>
        <v>1300</v>
      </c>
      <c r="H201" s="148"/>
      <c r="I201" s="5"/>
      <c r="J201" s="5"/>
      <c r="K201" s="5"/>
    </row>
    <row r="202" spans="1:11" ht="14.25" customHeight="1">
      <c r="A202" s="20"/>
      <c r="B202" s="21"/>
      <c r="C202" s="15" t="s">
        <v>60</v>
      </c>
      <c r="D202" s="16" t="s">
        <v>61</v>
      </c>
      <c r="E202" s="107">
        <v>3000</v>
      </c>
      <c r="F202" s="180"/>
      <c r="G202" s="180">
        <f t="shared" si="12"/>
        <v>3000</v>
      </c>
      <c r="H202" s="148"/>
      <c r="I202" s="5"/>
      <c r="J202" s="5"/>
      <c r="K202" s="5"/>
    </row>
    <row r="203" spans="1:11" ht="14.25" customHeight="1">
      <c r="A203" s="20"/>
      <c r="B203" s="21"/>
      <c r="C203" s="21">
        <v>4430</v>
      </c>
      <c r="D203" s="16" t="s">
        <v>34</v>
      </c>
      <c r="E203" s="107">
        <v>1000</v>
      </c>
      <c r="F203" s="180"/>
      <c r="G203" s="180">
        <f t="shared" si="12"/>
        <v>1000</v>
      </c>
      <c r="H203" s="148"/>
      <c r="I203" s="5"/>
      <c r="J203" s="5"/>
      <c r="K203" s="5"/>
    </row>
    <row r="204" spans="1:11" ht="14.25" customHeight="1">
      <c r="A204" s="20"/>
      <c r="B204" s="21"/>
      <c r="C204" s="15" t="s">
        <v>77</v>
      </c>
      <c r="D204" s="16" t="s">
        <v>78</v>
      </c>
      <c r="E204" s="107">
        <v>4600</v>
      </c>
      <c r="F204" s="180"/>
      <c r="G204" s="180">
        <f t="shared" si="12"/>
        <v>4600</v>
      </c>
      <c r="H204" s="148"/>
      <c r="I204" s="5"/>
      <c r="J204" s="5"/>
      <c r="K204" s="5"/>
    </row>
    <row r="205" spans="1:11" ht="14.25" customHeight="1">
      <c r="A205" s="20"/>
      <c r="B205" s="21"/>
      <c r="C205" s="45">
        <v>4700</v>
      </c>
      <c r="D205" s="16" t="s">
        <v>80</v>
      </c>
      <c r="E205" s="107">
        <v>4000</v>
      </c>
      <c r="F205" s="180"/>
      <c r="G205" s="180">
        <f t="shared" si="12"/>
        <v>4000</v>
      </c>
      <c r="H205" s="148"/>
      <c r="I205" s="5"/>
      <c r="J205" s="5"/>
      <c r="K205" s="5"/>
    </row>
    <row r="206" spans="1:11" ht="14.25" customHeight="1">
      <c r="A206" s="20"/>
      <c r="B206" s="21"/>
      <c r="C206" s="21" t="s">
        <v>112</v>
      </c>
      <c r="D206" s="16" t="s">
        <v>113</v>
      </c>
      <c r="E206" s="107">
        <v>1000</v>
      </c>
      <c r="F206" s="180"/>
      <c r="G206" s="180">
        <f t="shared" si="12"/>
        <v>1000</v>
      </c>
      <c r="H206" s="148"/>
      <c r="I206" s="5"/>
      <c r="J206" s="5"/>
      <c r="K206" s="5"/>
    </row>
    <row r="207" spans="1:11" ht="14.25" customHeight="1">
      <c r="A207" s="20"/>
      <c r="B207" s="21"/>
      <c r="C207" s="45">
        <v>4750</v>
      </c>
      <c r="D207" s="16" t="s">
        <v>81</v>
      </c>
      <c r="E207" s="107">
        <v>3000</v>
      </c>
      <c r="F207" s="180"/>
      <c r="G207" s="180">
        <f t="shared" si="12"/>
        <v>3000</v>
      </c>
      <c r="H207" s="148"/>
      <c r="I207" s="5"/>
      <c r="J207" s="5"/>
      <c r="K207" s="5"/>
    </row>
    <row r="208" spans="1:11" ht="15" customHeight="1">
      <c r="A208" s="22"/>
      <c r="B208" s="24" t="s">
        <v>132</v>
      </c>
      <c r="C208" s="23"/>
      <c r="D208" s="25" t="s">
        <v>133</v>
      </c>
      <c r="E208" s="108">
        <f>SUM(E209:E209)</f>
        <v>33000</v>
      </c>
      <c r="F208" s="108">
        <f>SUM(F209:F209)</f>
        <v>0</v>
      </c>
      <c r="G208" s="108">
        <f>SUM(G209:G209)</f>
        <v>33000</v>
      </c>
      <c r="H208" s="148"/>
      <c r="I208" s="5"/>
      <c r="J208" s="5"/>
      <c r="K208" s="5"/>
    </row>
    <row r="209" spans="1:11" ht="15" customHeight="1">
      <c r="A209" s="20"/>
      <c r="B209" s="21"/>
      <c r="C209" s="45">
        <v>4700</v>
      </c>
      <c r="D209" s="16" t="s">
        <v>80</v>
      </c>
      <c r="E209" s="107">
        <v>33000</v>
      </c>
      <c r="F209" s="180"/>
      <c r="G209" s="180">
        <f>E209+F209</f>
        <v>33000</v>
      </c>
      <c r="H209" s="148"/>
      <c r="I209" s="5"/>
      <c r="J209" s="5"/>
      <c r="K209" s="5"/>
    </row>
    <row r="210" spans="1:11" ht="15" customHeight="1">
      <c r="A210" s="22"/>
      <c r="B210" s="24" t="s">
        <v>134</v>
      </c>
      <c r="C210" s="23"/>
      <c r="D210" s="25" t="s">
        <v>37</v>
      </c>
      <c r="E210" s="108">
        <f>SUM(E211:E213)</f>
        <v>68746</v>
      </c>
      <c r="F210" s="108">
        <f>SUM(F211:F213)</f>
        <v>0</v>
      </c>
      <c r="G210" s="108">
        <f>SUM(G211:G213)</f>
        <v>68746</v>
      </c>
      <c r="H210" s="148"/>
      <c r="I210" s="5"/>
      <c r="J210" s="5"/>
      <c r="K210" s="5"/>
    </row>
    <row r="211" spans="1:11" ht="15" customHeight="1">
      <c r="A211" s="20"/>
      <c r="B211" s="21"/>
      <c r="C211" s="15" t="s">
        <v>94</v>
      </c>
      <c r="D211" s="16" t="s">
        <v>66</v>
      </c>
      <c r="E211" s="107">
        <v>5000</v>
      </c>
      <c r="F211" s="180"/>
      <c r="G211" s="180">
        <f>E211+F211</f>
        <v>5000</v>
      </c>
      <c r="H211" s="148"/>
      <c r="I211" s="5"/>
      <c r="J211" s="5"/>
      <c r="K211" s="5"/>
    </row>
    <row r="212" spans="1:11" ht="15" customHeight="1">
      <c r="A212" s="26"/>
      <c r="B212" s="27"/>
      <c r="C212" s="15" t="s">
        <v>10</v>
      </c>
      <c r="D212" s="16" t="s">
        <v>11</v>
      </c>
      <c r="E212" s="109">
        <v>16746</v>
      </c>
      <c r="F212" s="180"/>
      <c r="G212" s="180">
        <f>E212+F212</f>
        <v>16746</v>
      </c>
      <c r="H212" s="148"/>
      <c r="I212" s="5"/>
      <c r="J212" s="5"/>
      <c r="K212" s="5"/>
    </row>
    <row r="213" spans="1:11" ht="15" customHeight="1" thickBot="1">
      <c r="A213" s="26"/>
      <c r="B213" s="27"/>
      <c r="C213" s="33" t="s">
        <v>77</v>
      </c>
      <c r="D213" s="28" t="s">
        <v>78</v>
      </c>
      <c r="E213" s="109">
        <v>47000</v>
      </c>
      <c r="F213" s="181"/>
      <c r="G213" s="180">
        <f>E213+F213</f>
        <v>47000</v>
      </c>
      <c r="H213" s="149"/>
      <c r="I213" s="5"/>
      <c r="J213" s="5"/>
      <c r="K213" s="5"/>
    </row>
    <row r="214" spans="1:11" ht="15.75" customHeight="1" thickBot="1">
      <c r="A214" s="6" t="s">
        <v>135</v>
      </c>
      <c r="B214" s="7"/>
      <c r="C214" s="7"/>
      <c r="D214" s="8" t="s">
        <v>136</v>
      </c>
      <c r="E214" s="110">
        <f>E215+E219</f>
        <v>150000</v>
      </c>
      <c r="F214" s="110">
        <f>F215+F219</f>
        <v>0</v>
      </c>
      <c r="G214" s="110">
        <f>G215+G219</f>
        <v>150000</v>
      </c>
      <c r="H214" s="140"/>
      <c r="I214" s="5"/>
      <c r="J214" s="5"/>
      <c r="K214" s="5"/>
    </row>
    <row r="215" spans="1:11" ht="15.75" customHeight="1">
      <c r="A215" s="9"/>
      <c r="B215" s="57" t="s">
        <v>137</v>
      </c>
      <c r="C215" s="58"/>
      <c r="D215" s="59" t="s">
        <v>138</v>
      </c>
      <c r="E215" s="121">
        <f>E216+E217+E218</f>
        <v>10000</v>
      </c>
      <c r="F215" s="121">
        <f>F216+F217+F218</f>
        <v>0</v>
      </c>
      <c r="G215" s="121">
        <f>G216+G217+G218</f>
        <v>10000</v>
      </c>
      <c r="H215" s="147"/>
      <c r="I215" s="5"/>
      <c r="J215" s="5"/>
      <c r="K215" s="5"/>
    </row>
    <row r="216" spans="1:11" ht="14.25" customHeight="1">
      <c r="A216" s="13"/>
      <c r="B216" s="14"/>
      <c r="C216" s="15" t="s">
        <v>31</v>
      </c>
      <c r="D216" s="16" t="s">
        <v>32</v>
      </c>
      <c r="E216" s="122">
        <v>3600</v>
      </c>
      <c r="F216" s="180"/>
      <c r="G216" s="180">
        <f>E216+F216</f>
        <v>3600</v>
      </c>
      <c r="H216" s="148"/>
      <c r="I216" s="5"/>
      <c r="J216" s="5"/>
      <c r="K216" s="5"/>
    </row>
    <row r="217" spans="1:11" ht="14.25" customHeight="1">
      <c r="A217" s="13"/>
      <c r="B217" s="14"/>
      <c r="C217" s="15" t="s">
        <v>10</v>
      </c>
      <c r="D217" s="16" t="s">
        <v>11</v>
      </c>
      <c r="E217" s="122">
        <v>4400</v>
      </c>
      <c r="F217" s="180"/>
      <c r="G217" s="180">
        <f>E217+F217</f>
        <v>4400</v>
      </c>
      <c r="H217" s="148"/>
      <c r="I217" s="5"/>
      <c r="J217" s="5"/>
      <c r="K217" s="5"/>
    </row>
    <row r="218" spans="1:11" ht="14.25" customHeight="1">
      <c r="A218" s="60"/>
      <c r="B218" s="61"/>
      <c r="C218" s="45">
        <v>4700</v>
      </c>
      <c r="D218" s="16" t="s">
        <v>80</v>
      </c>
      <c r="E218" s="122">
        <v>2000</v>
      </c>
      <c r="F218" s="180"/>
      <c r="G218" s="180">
        <f>E218+F218</f>
        <v>2000</v>
      </c>
      <c r="H218" s="148"/>
      <c r="I218" s="5"/>
      <c r="J218" s="5"/>
      <c r="K218" s="5"/>
    </row>
    <row r="219" spans="1:11" ht="15.75" customHeight="1">
      <c r="A219" s="17"/>
      <c r="B219" s="11" t="s">
        <v>139</v>
      </c>
      <c r="C219" s="18"/>
      <c r="D219" s="12" t="s">
        <v>140</v>
      </c>
      <c r="E219" s="111">
        <f>SUM(E220:E231)</f>
        <v>140000</v>
      </c>
      <c r="F219" s="111">
        <f>SUM(F220:F231)</f>
        <v>0</v>
      </c>
      <c r="G219" s="111">
        <f>SUM(G220:G231)</f>
        <v>140000</v>
      </c>
      <c r="H219" s="148"/>
      <c r="I219" s="5"/>
      <c r="J219" s="5"/>
      <c r="K219" s="5"/>
    </row>
    <row r="220" spans="1:11" ht="48">
      <c r="A220" s="17"/>
      <c r="B220" s="11"/>
      <c r="C220" s="48" t="s">
        <v>141</v>
      </c>
      <c r="D220" s="49" t="s">
        <v>142</v>
      </c>
      <c r="E220" s="123">
        <v>30000</v>
      </c>
      <c r="F220" s="180"/>
      <c r="G220" s="180">
        <f aca="true" t="shared" si="13" ref="G220:G231">E220+F220</f>
        <v>30000</v>
      </c>
      <c r="H220" s="148"/>
      <c r="I220" s="5"/>
      <c r="J220" s="5"/>
      <c r="K220" s="5"/>
    </row>
    <row r="221" spans="1:11" ht="14.25" customHeight="1">
      <c r="A221" s="22"/>
      <c r="B221" s="62"/>
      <c r="C221" s="15" t="s">
        <v>42</v>
      </c>
      <c r="D221" s="16" t="s">
        <v>43</v>
      </c>
      <c r="E221" s="112">
        <v>12500</v>
      </c>
      <c r="F221" s="180"/>
      <c r="G221" s="180">
        <f t="shared" si="13"/>
        <v>12500</v>
      </c>
      <c r="H221" s="148"/>
      <c r="I221" s="5"/>
      <c r="J221" s="5"/>
      <c r="K221" s="5"/>
    </row>
    <row r="222" spans="1:11" ht="14.25" customHeight="1">
      <c r="A222" s="20"/>
      <c r="B222" s="21"/>
      <c r="C222" s="15" t="s">
        <v>54</v>
      </c>
      <c r="D222" s="16" t="s">
        <v>55</v>
      </c>
      <c r="E222" s="107">
        <v>500</v>
      </c>
      <c r="F222" s="180"/>
      <c r="G222" s="180">
        <f t="shared" si="13"/>
        <v>500</v>
      </c>
      <c r="H222" s="148"/>
      <c r="I222" s="5"/>
      <c r="J222" s="5"/>
      <c r="K222" s="5"/>
    </row>
    <row r="223" spans="1:11" ht="14.25" customHeight="1">
      <c r="A223" s="20"/>
      <c r="B223" s="21"/>
      <c r="C223" s="15" t="s">
        <v>56</v>
      </c>
      <c r="D223" s="16" t="s">
        <v>57</v>
      </c>
      <c r="E223" s="107">
        <v>100</v>
      </c>
      <c r="F223" s="180"/>
      <c r="G223" s="180">
        <f t="shared" si="13"/>
        <v>100</v>
      </c>
      <c r="H223" s="148"/>
      <c r="I223" s="5"/>
      <c r="J223" s="5"/>
      <c r="K223" s="5"/>
    </row>
    <row r="224" spans="1:11" ht="14.25" customHeight="1">
      <c r="A224" s="20"/>
      <c r="B224" s="21"/>
      <c r="C224" s="21">
        <v>4170</v>
      </c>
      <c r="D224" s="16" t="s">
        <v>69</v>
      </c>
      <c r="E224" s="107">
        <v>20900</v>
      </c>
      <c r="F224" s="180"/>
      <c r="G224" s="180">
        <f t="shared" si="13"/>
        <v>20900</v>
      </c>
      <c r="H224" s="148"/>
      <c r="I224" s="5"/>
      <c r="J224" s="5"/>
      <c r="K224" s="5"/>
    </row>
    <row r="225" spans="1:11" ht="14.25" customHeight="1">
      <c r="A225" s="20"/>
      <c r="B225" s="21"/>
      <c r="C225" s="15" t="s">
        <v>31</v>
      </c>
      <c r="D225" s="16" t="s">
        <v>32</v>
      </c>
      <c r="E225" s="107">
        <v>20600</v>
      </c>
      <c r="F225" s="180"/>
      <c r="G225" s="180">
        <f t="shared" si="13"/>
        <v>20600</v>
      </c>
      <c r="H225" s="148"/>
      <c r="I225" s="5"/>
      <c r="J225" s="5"/>
      <c r="K225" s="5"/>
    </row>
    <row r="226" spans="1:11" ht="14.25" customHeight="1">
      <c r="A226" s="20"/>
      <c r="B226" s="21"/>
      <c r="C226" s="45">
        <v>4220</v>
      </c>
      <c r="D226" s="16" t="s">
        <v>143</v>
      </c>
      <c r="E226" s="107">
        <v>8000</v>
      </c>
      <c r="F226" s="180"/>
      <c r="G226" s="180">
        <f t="shared" si="13"/>
        <v>8000</v>
      </c>
      <c r="H226" s="148"/>
      <c r="I226" s="5"/>
      <c r="J226" s="5"/>
      <c r="K226" s="5"/>
    </row>
    <row r="227" spans="1:11" ht="14.25" customHeight="1">
      <c r="A227" s="20"/>
      <c r="B227" s="21"/>
      <c r="C227" s="15" t="s">
        <v>10</v>
      </c>
      <c r="D227" s="16" t="s">
        <v>11</v>
      </c>
      <c r="E227" s="107">
        <v>40400</v>
      </c>
      <c r="F227" s="180"/>
      <c r="G227" s="180">
        <f t="shared" si="13"/>
        <v>40400</v>
      </c>
      <c r="H227" s="148"/>
      <c r="I227" s="5"/>
      <c r="J227" s="5"/>
      <c r="K227" s="5"/>
    </row>
    <row r="228" spans="1:11" ht="14.25" customHeight="1">
      <c r="A228" s="20"/>
      <c r="B228" s="21"/>
      <c r="C228" s="45">
        <v>4350</v>
      </c>
      <c r="D228" s="16" t="s">
        <v>74</v>
      </c>
      <c r="E228" s="107">
        <v>2000</v>
      </c>
      <c r="F228" s="180"/>
      <c r="G228" s="180">
        <f t="shared" si="13"/>
        <v>2000</v>
      </c>
      <c r="H228" s="148"/>
      <c r="I228" s="5"/>
      <c r="J228" s="5"/>
      <c r="K228" s="5"/>
    </row>
    <row r="229" spans="1:11" ht="14.25" customHeight="1">
      <c r="A229" s="20"/>
      <c r="B229" s="21"/>
      <c r="C229" s="45">
        <v>4370</v>
      </c>
      <c r="D229" s="16" t="s">
        <v>76</v>
      </c>
      <c r="E229" s="107">
        <v>2000</v>
      </c>
      <c r="F229" s="180"/>
      <c r="G229" s="180">
        <f t="shared" si="13"/>
        <v>2000</v>
      </c>
      <c r="H229" s="148"/>
      <c r="I229" s="5"/>
      <c r="J229" s="5"/>
      <c r="K229" s="5"/>
    </row>
    <row r="230" spans="1:11" ht="14.25" customHeight="1">
      <c r="A230" s="20"/>
      <c r="B230" s="21"/>
      <c r="C230" s="15" t="s">
        <v>60</v>
      </c>
      <c r="D230" s="16" t="s">
        <v>61</v>
      </c>
      <c r="E230" s="107">
        <v>1000</v>
      </c>
      <c r="F230" s="180"/>
      <c r="G230" s="180">
        <f t="shared" si="13"/>
        <v>1000</v>
      </c>
      <c r="H230" s="148"/>
      <c r="I230" s="5"/>
      <c r="J230" s="5"/>
      <c r="K230" s="5"/>
    </row>
    <row r="231" spans="1:11" ht="14.25" customHeight="1" thickBot="1">
      <c r="A231" s="26"/>
      <c r="B231" s="27"/>
      <c r="C231" s="63">
        <v>4700</v>
      </c>
      <c r="D231" s="28" t="s">
        <v>80</v>
      </c>
      <c r="E231" s="109">
        <v>2000</v>
      </c>
      <c r="F231" s="181"/>
      <c r="G231" s="180">
        <f t="shared" si="13"/>
        <v>2000</v>
      </c>
      <c r="H231" s="149"/>
      <c r="I231" s="5"/>
      <c r="J231" s="5"/>
      <c r="K231" s="5"/>
    </row>
    <row r="232" spans="1:11" ht="15.75" customHeight="1" thickBot="1">
      <c r="A232" s="6" t="s">
        <v>144</v>
      </c>
      <c r="B232" s="7"/>
      <c r="C232" s="7"/>
      <c r="D232" s="39" t="s">
        <v>145</v>
      </c>
      <c r="E232" s="110">
        <f>E233+E253+E255+E259+E261+E282+E285</f>
        <v>3250400</v>
      </c>
      <c r="F232" s="110">
        <f>F233+F253+F255+F259+F261+F282+F285</f>
        <v>0</v>
      </c>
      <c r="G232" s="110">
        <f>G233+G253+G255+G259+G261+G282+G285</f>
        <v>3250400</v>
      </c>
      <c r="H232" s="140"/>
      <c r="I232" s="5"/>
      <c r="J232" s="5"/>
      <c r="K232" s="5"/>
    </row>
    <row r="233" spans="1:11" ht="37.5" customHeight="1">
      <c r="A233" s="17"/>
      <c r="B233" s="11" t="s">
        <v>146</v>
      </c>
      <c r="C233" s="64"/>
      <c r="D233" s="12" t="s">
        <v>147</v>
      </c>
      <c r="E233" s="111">
        <f>SUM(E234:E252)</f>
        <v>2301400</v>
      </c>
      <c r="F233" s="111">
        <f>SUM(F234:F252)</f>
        <v>0</v>
      </c>
      <c r="G233" s="111">
        <f>SUM(G234:G252)</f>
        <v>2301400</v>
      </c>
      <c r="H233" s="147"/>
      <c r="I233" s="5"/>
      <c r="J233" s="5"/>
      <c r="K233" s="5"/>
    </row>
    <row r="234" spans="1:11" ht="14.25" customHeight="1">
      <c r="A234" s="22"/>
      <c r="B234" s="56"/>
      <c r="C234" s="15" t="s">
        <v>94</v>
      </c>
      <c r="D234" s="16" t="s">
        <v>66</v>
      </c>
      <c r="E234" s="112">
        <v>976</v>
      </c>
      <c r="F234" s="180"/>
      <c r="G234" s="180">
        <f aca="true" t="shared" si="14" ref="G234:G252">E234+F234</f>
        <v>976</v>
      </c>
      <c r="H234" s="148"/>
      <c r="I234" s="5"/>
      <c r="J234" s="5"/>
      <c r="K234" s="5"/>
    </row>
    <row r="235" spans="1:11" ht="14.25" customHeight="1">
      <c r="A235" s="20"/>
      <c r="B235" s="21"/>
      <c r="C235" s="21" t="s">
        <v>148</v>
      </c>
      <c r="D235" s="16" t="s">
        <v>149</v>
      </c>
      <c r="E235" s="107">
        <v>2206224</v>
      </c>
      <c r="F235" s="180"/>
      <c r="G235" s="180">
        <f t="shared" si="14"/>
        <v>2206224</v>
      </c>
      <c r="H235" s="148"/>
      <c r="I235" s="5"/>
      <c r="J235" s="5"/>
      <c r="K235" s="5"/>
    </row>
    <row r="236" spans="1:11" ht="14.25" customHeight="1">
      <c r="A236" s="20"/>
      <c r="B236" s="21"/>
      <c r="C236" s="21" t="s">
        <v>52</v>
      </c>
      <c r="D236" s="16" t="s">
        <v>150</v>
      </c>
      <c r="E236" s="107">
        <v>42000</v>
      </c>
      <c r="F236" s="180"/>
      <c r="G236" s="180">
        <f t="shared" si="14"/>
        <v>42000</v>
      </c>
      <c r="H236" s="148"/>
      <c r="I236" s="5"/>
      <c r="J236" s="5"/>
      <c r="K236" s="5"/>
    </row>
    <row r="237" spans="1:11" ht="14.25" customHeight="1">
      <c r="A237" s="20"/>
      <c r="B237" s="21"/>
      <c r="C237" s="15" t="s">
        <v>67</v>
      </c>
      <c r="D237" s="16" t="s">
        <v>68</v>
      </c>
      <c r="E237" s="107">
        <v>3400</v>
      </c>
      <c r="F237" s="180"/>
      <c r="G237" s="180">
        <f t="shared" si="14"/>
        <v>3400</v>
      </c>
      <c r="H237" s="148"/>
      <c r="I237" s="5"/>
      <c r="J237" s="5"/>
      <c r="K237" s="5"/>
    </row>
    <row r="238" spans="1:11" ht="14.25" customHeight="1">
      <c r="A238" s="20"/>
      <c r="B238" s="21"/>
      <c r="C238" s="21" t="s">
        <v>54</v>
      </c>
      <c r="D238" s="16" t="s">
        <v>151</v>
      </c>
      <c r="E238" s="107">
        <v>28000</v>
      </c>
      <c r="F238" s="180"/>
      <c r="G238" s="180">
        <f t="shared" si="14"/>
        <v>28000</v>
      </c>
      <c r="H238" s="148"/>
      <c r="I238" s="5"/>
      <c r="J238" s="5"/>
      <c r="K238" s="5"/>
    </row>
    <row r="239" spans="1:11" ht="14.25" customHeight="1">
      <c r="A239" s="20"/>
      <c r="B239" s="21"/>
      <c r="C239" s="21" t="s">
        <v>56</v>
      </c>
      <c r="D239" s="16" t="s">
        <v>152</v>
      </c>
      <c r="E239" s="107">
        <v>1200</v>
      </c>
      <c r="F239" s="180"/>
      <c r="G239" s="180">
        <f t="shared" si="14"/>
        <v>1200</v>
      </c>
      <c r="H239" s="148"/>
      <c r="I239" s="5"/>
      <c r="J239" s="5"/>
      <c r="K239" s="5"/>
    </row>
    <row r="240" spans="1:11" ht="14.25" customHeight="1">
      <c r="A240" s="20"/>
      <c r="B240" s="21"/>
      <c r="C240" s="21">
        <v>4170</v>
      </c>
      <c r="D240" s="16" t="s">
        <v>69</v>
      </c>
      <c r="E240" s="107">
        <v>1000</v>
      </c>
      <c r="F240" s="180"/>
      <c r="G240" s="180">
        <f t="shared" si="14"/>
        <v>1000</v>
      </c>
      <c r="H240" s="148"/>
      <c r="I240" s="5"/>
      <c r="J240" s="5"/>
      <c r="K240" s="5"/>
    </row>
    <row r="241" spans="1:11" ht="14.25" customHeight="1">
      <c r="A241" s="20"/>
      <c r="B241" s="21"/>
      <c r="C241" s="21" t="s">
        <v>31</v>
      </c>
      <c r="D241" s="16" t="s">
        <v>153</v>
      </c>
      <c r="E241" s="107">
        <v>3000</v>
      </c>
      <c r="F241" s="180"/>
      <c r="G241" s="180">
        <f t="shared" si="14"/>
        <v>3000</v>
      </c>
      <c r="H241" s="148"/>
      <c r="I241" s="5"/>
      <c r="J241" s="5"/>
      <c r="K241" s="5"/>
    </row>
    <row r="242" spans="1:11" ht="14.25" customHeight="1">
      <c r="A242" s="20"/>
      <c r="B242" s="21"/>
      <c r="C242" s="15" t="s">
        <v>70</v>
      </c>
      <c r="D242" s="16" t="s">
        <v>71</v>
      </c>
      <c r="E242" s="107">
        <v>550</v>
      </c>
      <c r="F242" s="180"/>
      <c r="G242" s="180">
        <f t="shared" si="14"/>
        <v>550</v>
      </c>
      <c r="H242" s="148"/>
      <c r="I242" s="5"/>
      <c r="J242" s="5"/>
      <c r="K242" s="5"/>
    </row>
    <row r="243" spans="1:11" ht="14.25" customHeight="1">
      <c r="A243" s="20"/>
      <c r="B243" s="21"/>
      <c r="C243" s="15" t="s">
        <v>72</v>
      </c>
      <c r="D243" s="16" t="s">
        <v>73</v>
      </c>
      <c r="E243" s="107">
        <v>300</v>
      </c>
      <c r="F243" s="180"/>
      <c r="G243" s="180">
        <f t="shared" si="14"/>
        <v>300</v>
      </c>
      <c r="H243" s="148"/>
      <c r="I243" s="5"/>
      <c r="J243" s="5"/>
      <c r="K243" s="5"/>
    </row>
    <row r="244" spans="1:11" ht="14.25" customHeight="1">
      <c r="A244" s="20"/>
      <c r="B244" s="21"/>
      <c r="C244" s="21" t="s">
        <v>154</v>
      </c>
      <c r="D244" s="16" t="s">
        <v>155</v>
      </c>
      <c r="E244" s="107">
        <v>100</v>
      </c>
      <c r="F244" s="180"/>
      <c r="G244" s="180">
        <f t="shared" si="14"/>
        <v>100</v>
      </c>
      <c r="H244" s="148"/>
      <c r="I244" s="5"/>
      <c r="J244" s="5"/>
      <c r="K244" s="5"/>
    </row>
    <row r="245" spans="1:11" ht="14.25" customHeight="1">
      <c r="A245" s="20"/>
      <c r="B245" s="21"/>
      <c r="C245" s="21" t="s">
        <v>10</v>
      </c>
      <c r="D245" s="16" t="s">
        <v>89</v>
      </c>
      <c r="E245" s="107">
        <v>9500</v>
      </c>
      <c r="F245" s="180"/>
      <c r="G245" s="180">
        <f t="shared" si="14"/>
        <v>9500</v>
      </c>
      <c r="H245" s="148"/>
      <c r="I245" s="5"/>
      <c r="J245" s="5"/>
      <c r="K245" s="5"/>
    </row>
    <row r="246" spans="1:11" ht="14.25" customHeight="1">
      <c r="A246" s="20"/>
      <c r="B246" s="21"/>
      <c r="C246" s="45">
        <v>4400</v>
      </c>
      <c r="D246" s="51" t="s">
        <v>156</v>
      </c>
      <c r="E246" s="107">
        <v>750</v>
      </c>
      <c r="F246" s="180"/>
      <c r="G246" s="180">
        <f t="shared" si="14"/>
        <v>750</v>
      </c>
      <c r="H246" s="148"/>
      <c r="I246" s="5"/>
      <c r="J246" s="5"/>
      <c r="K246" s="5"/>
    </row>
    <row r="247" spans="1:11" ht="14.25" customHeight="1">
      <c r="A247" s="20"/>
      <c r="B247" s="21"/>
      <c r="C247" s="21" t="s">
        <v>60</v>
      </c>
      <c r="D247" s="16" t="s">
        <v>157</v>
      </c>
      <c r="E247" s="107">
        <v>500</v>
      </c>
      <c r="F247" s="180"/>
      <c r="G247" s="180">
        <f t="shared" si="14"/>
        <v>500</v>
      </c>
      <c r="H247" s="148"/>
      <c r="I247" s="5"/>
      <c r="J247" s="5"/>
      <c r="K247" s="5"/>
    </row>
    <row r="248" spans="1:11" ht="14.25" customHeight="1">
      <c r="A248" s="20"/>
      <c r="B248" s="21"/>
      <c r="C248" s="21">
        <v>4430</v>
      </c>
      <c r="D248" s="16" t="s">
        <v>34</v>
      </c>
      <c r="E248" s="107">
        <v>400</v>
      </c>
      <c r="F248" s="180"/>
      <c r="G248" s="180">
        <f t="shared" si="14"/>
        <v>400</v>
      </c>
      <c r="H248" s="148"/>
      <c r="I248" s="5"/>
      <c r="J248" s="5"/>
      <c r="K248" s="5"/>
    </row>
    <row r="249" spans="1:11" ht="23.25" customHeight="1">
      <c r="A249" s="20"/>
      <c r="B249" s="21"/>
      <c r="C249" s="21" t="s">
        <v>77</v>
      </c>
      <c r="D249" s="16" t="s">
        <v>158</v>
      </c>
      <c r="E249" s="107">
        <v>1200</v>
      </c>
      <c r="F249" s="180"/>
      <c r="G249" s="180">
        <f t="shared" si="14"/>
        <v>1200</v>
      </c>
      <c r="H249" s="148"/>
      <c r="I249" s="5"/>
      <c r="J249" s="5"/>
      <c r="K249" s="5"/>
    </row>
    <row r="250" spans="1:11" ht="14.25" customHeight="1">
      <c r="A250" s="20"/>
      <c r="B250" s="21"/>
      <c r="C250" s="45">
        <v>4700</v>
      </c>
      <c r="D250" s="16" t="s">
        <v>80</v>
      </c>
      <c r="E250" s="107">
        <v>1000</v>
      </c>
      <c r="F250" s="180"/>
      <c r="G250" s="180">
        <f t="shared" si="14"/>
        <v>1000</v>
      </c>
      <c r="H250" s="148"/>
      <c r="I250" s="5"/>
      <c r="J250" s="5"/>
      <c r="K250" s="5"/>
    </row>
    <row r="251" spans="1:11" ht="15" customHeight="1">
      <c r="A251" s="20"/>
      <c r="B251" s="21"/>
      <c r="C251" s="21" t="s">
        <v>112</v>
      </c>
      <c r="D251" s="16" t="s">
        <v>113</v>
      </c>
      <c r="E251" s="107">
        <v>800</v>
      </c>
      <c r="F251" s="180"/>
      <c r="G251" s="180">
        <f t="shared" si="14"/>
        <v>800</v>
      </c>
      <c r="H251" s="148"/>
      <c r="I251" s="5"/>
      <c r="J251" s="5"/>
      <c r="K251" s="5"/>
    </row>
    <row r="252" spans="1:11" ht="15" customHeight="1">
      <c r="A252" s="20"/>
      <c r="B252" s="21"/>
      <c r="C252" s="21" t="s">
        <v>159</v>
      </c>
      <c r="D252" s="16" t="s">
        <v>81</v>
      </c>
      <c r="E252" s="107">
        <v>500</v>
      </c>
      <c r="F252" s="180"/>
      <c r="G252" s="180">
        <f t="shared" si="14"/>
        <v>500</v>
      </c>
      <c r="H252" s="148"/>
      <c r="I252" s="5"/>
      <c r="J252" s="5"/>
      <c r="K252" s="5"/>
    </row>
    <row r="253" spans="1:11" ht="39.75" customHeight="1">
      <c r="A253" s="22"/>
      <c r="B253" s="24" t="s">
        <v>160</v>
      </c>
      <c r="C253" s="23"/>
      <c r="D253" s="25" t="s">
        <v>161</v>
      </c>
      <c r="E253" s="108">
        <f>E254</f>
        <v>9500</v>
      </c>
      <c r="F253" s="108">
        <f>F254</f>
        <v>0</v>
      </c>
      <c r="G253" s="108">
        <f>G254</f>
        <v>9500</v>
      </c>
      <c r="H253" s="148"/>
      <c r="I253" s="5"/>
      <c r="J253" s="5"/>
      <c r="K253" s="5"/>
    </row>
    <row r="254" spans="1:11" ht="15" customHeight="1">
      <c r="A254" s="20"/>
      <c r="B254" s="21"/>
      <c r="C254" s="21">
        <v>4130</v>
      </c>
      <c r="D254" s="16" t="s">
        <v>162</v>
      </c>
      <c r="E254" s="107">
        <v>9500</v>
      </c>
      <c r="F254" s="180"/>
      <c r="G254" s="180">
        <f>E254+F254</f>
        <v>9500</v>
      </c>
      <c r="H254" s="148"/>
      <c r="I254" s="5"/>
      <c r="J254" s="5"/>
      <c r="K254" s="5"/>
    </row>
    <row r="255" spans="1:11" ht="26.25" customHeight="1">
      <c r="A255" s="22"/>
      <c r="B255" s="24" t="s">
        <v>163</v>
      </c>
      <c r="C255" s="23"/>
      <c r="D255" s="25" t="s">
        <v>164</v>
      </c>
      <c r="E255" s="108">
        <f>SUM(E256:E258)</f>
        <v>348300</v>
      </c>
      <c r="F255" s="108">
        <f>SUM(F256:F258)</f>
        <v>0</v>
      </c>
      <c r="G255" s="108">
        <f>SUM(G256:G258)</f>
        <v>348300</v>
      </c>
      <c r="H255" s="148"/>
      <c r="I255" s="5"/>
      <c r="J255" s="5"/>
      <c r="K255" s="5"/>
    </row>
    <row r="256" spans="1:11" ht="16.5" customHeight="1">
      <c r="A256" s="20"/>
      <c r="B256" s="21"/>
      <c r="C256" s="15" t="s">
        <v>148</v>
      </c>
      <c r="D256" s="16" t="s">
        <v>165</v>
      </c>
      <c r="E256" s="107">
        <v>315300</v>
      </c>
      <c r="F256" s="180"/>
      <c r="G256" s="180">
        <f>E256+F256</f>
        <v>315300</v>
      </c>
      <c r="H256" s="148"/>
      <c r="I256" s="5"/>
      <c r="J256" s="5"/>
      <c r="K256" s="5"/>
    </row>
    <row r="257" spans="1:11" ht="15" customHeight="1">
      <c r="A257" s="20"/>
      <c r="B257" s="21"/>
      <c r="C257" s="21" t="s">
        <v>54</v>
      </c>
      <c r="D257" s="16" t="s">
        <v>151</v>
      </c>
      <c r="E257" s="107">
        <v>3000</v>
      </c>
      <c r="F257" s="180"/>
      <c r="G257" s="180">
        <f>E257+F257</f>
        <v>3000</v>
      </c>
      <c r="H257" s="148"/>
      <c r="I257" s="5"/>
      <c r="J257" s="5"/>
      <c r="K257" s="5"/>
    </row>
    <row r="258" spans="1:11" ht="24" customHeight="1">
      <c r="A258" s="20"/>
      <c r="B258" s="21"/>
      <c r="C258" s="45">
        <v>4330</v>
      </c>
      <c r="D258" s="16" t="s">
        <v>166</v>
      </c>
      <c r="E258" s="107">
        <v>30000</v>
      </c>
      <c r="F258" s="180"/>
      <c r="G258" s="180">
        <f>E258+F258</f>
        <v>30000</v>
      </c>
      <c r="H258" s="148"/>
      <c r="I258" s="5"/>
      <c r="J258" s="5"/>
      <c r="K258" s="5"/>
    </row>
    <row r="259" spans="1:11" ht="15.75" customHeight="1">
      <c r="A259" s="22"/>
      <c r="B259" s="24" t="s">
        <v>167</v>
      </c>
      <c r="C259" s="23"/>
      <c r="D259" s="25" t="s">
        <v>168</v>
      </c>
      <c r="E259" s="108">
        <f>E260</f>
        <v>36000</v>
      </c>
      <c r="F259" s="108">
        <f>F260</f>
        <v>0</v>
      </c>
      <c r="G259" s="108">
        <f>G260</f>
        <v>36000</v>
      </c>
      <c r="H259" s="148"/>
      <c r="I259" s="5"/>
      <c r="J259" s="5"/>
      <c r="K259" s="5"/>
    </row>
    <row r="260" spans="1:11" ht="15" customHeight="1">
      <c r="A260" s="20"/>
      <c r="B260" s="21"/>
      <c r="C260" s="15" t="s">
        <v>148</v>
      </c>
      <c r="D260" s="16" t="s">
        <v>169</v>
      </c>
      <c r="E260" s="107">
        <v>36000</v>
      </c>
      <c r="F260" s="180"/>
      <c r="G260" s="180">
        <f>E260+F260</f>
        <v>36000</v>
      </c>
      <c r="H260" s="148"/>
      <c r="I260" s="5"/>
      <c r="J260" s="5"/>
      <c r="K260" s="5"/>
    </row>
    <row r="261" spans="1:11" ht="15" customHeight="1">
      <c r="A261" s="22"/>
      <c r="B261" s="24" t="s">
        <v>170</v>
      </c>
      <c r="C261" s="23"/>
      <c r="D261" s="25" t="s">
        <v>171</v>
      </c>
      <c r="E261" s="108">
        <f>SUM(E262:E281)</f>
        <v>499300</v>
      </c>
      <c r="F261" s="108">
        <f>SUM(F262:F281)</f>
        <v>0</v>
      </c>
      <c r="G261" s="108">
        <f>SUM(G262:G281)</f>
        <v>499300</v>
      </c>
      <c r="H261" s="148"/>
      <c r="I261" s="5"/>
      <c r="J261" s="5"/>
      <c r="K261" s="5"/>
    </row>
    <row r="262" spans="1:11" ht="15" customHeight="1">
      <c r="A262" s="20"/>
      <c r="B262" s="21"/>
      <c r="C262" s="15" t="s">
        <v>94</v>
      </c>
      <c r="D262" s="16" t="s">
        <v>172</v>
      </c>
      <c r="E262" s="107">
        <v>10100</v>
      </c>
      <c r="F262" s="180"/>
      <c r="G262" s="180">
        <f aca="true" t="shared" si="15" ref="G262:G281">E262+F262</f>
        <v>10100</v>
      </c>
      <c r="H262" s="148"/>
      <c r="I262" s="5"/>
      <c r="J262" s="5"/>
      <c r="K262" s="5"/>
    </row>
    <row r="263" spans="1:11" ht="15" customHeight="1">
      <c r="A263" s="20"/>
      <c r="B263" s="21"/>
      <c r="C263" s="15" t="s">
        <v>52</v>
      </c>
      <c r="D263" s="16" t="s">
        <v>53</v>
      </c>
      <c r="E263" s="107">
        <v>328900</v>
      </c>
      <c r="F263" s="180"/>
      <c r="G263" s="180">
        <f t="shared" si="15"/>
        <v>328900</v>
      </c>
      <c r="H263" s="148"/>
      <c r="I263" s="5"/>
      <c r="J263" s="5"/>
      <c r="K263" s="5"/>
    </row>
    <row r="264" spans="1:11" ht="15" customHeight="1">
      <c r="A264" s="20"/>
      <c r="B264" s="21"/>
      <c r="C264" s="15" t="s">
        <v>67</v>
      </c>
      <c r="D264" s="16" t="s">
        <v>68</v>
      </c>
      <c r="E264" s="107">
        <v>21900</v>
      </c>
      <c r="F264" s="180"/>
      <c r="G264" s="180">
        <f t="shared" si="15"/>
        <v>21900</v>
      </c>
      <c r="H264" s="148"/>
      <c r="I264" s="5"/>
      <c r="J264" s="5"/>
      <c r="K264" s="5"/>
    </row>
    <row r="265" spans="1:11" ht="15" customHeight="1">
      <c r="A265" s="20"/>
      <c r="B265" s="21"/>
      <c r="C265" s="15" t="s">
        <v>54</v>
      </c>
      <c r="D265" s="16" t="s">
        <v>55</v>
      </c>
      <c r="E265" s="107">
        <v>55000</v>
      </c>
      <c r="F265" s="180"/>
      <c r="G265" s="180">
        <f t="shared" si="15"/>
        <v>55000</v>
      </c>
      <c r="H265" s="148"/>
      <c r="I265" s="5"/>
      <c r="J265" s="5"/>
      <c r="K265" s="5"/>
    </row>
    <row r="266" spans="1:11" ht="15" customHeight="1">
      <c r="A266" s="20"/>
      <c r="B266" s="21"/>
      <c r="C266" s="15" t="s">
        <v>56</v>
      </c>
      <c r="D266" s="16" t="s">
        <v>57</v>
      </c>
      <c r="E266" s="107">
        <v>8400</v>
      </c>
      <c r="F266" s="180"/>
      <c r="G266" s="180">
        <f t="shared" si="15"/>
        <v>8400</v>
      </c>
      <c r="H266" s="148"/>
      <c r="I266" s="5"/>
      <c r="J266" s="5"/>
      <c r="K266" s="5"/>
    </row>
    <row r="267" spans="1:11" ht="15" customHeight="1">
      <c r="A267" s="20"/>
      <c r="B267" s="21"/>
      <c r="C267" s="21">
        <v>4170</v>
      </c>
      <c r="D267" s="16" t="s">
        <v>69</v>
      </c>
      <c r="E267" s="107">
        <v>3300</v>
      </c>
      <c r="F267" s="180"/>
      <c r="G267" s="180">
        <f t="shared" si="15"/>
        <v>3300</v>
      </c>
      <c r="H267" s="148"/>
      <c r="I267" s="5"/>
      <c r="J267" s="5"/>
      <c r="K267" s="5"/>
    </row>
    <row r="268" spans="1:11" ht="15" customHeight="1">
      <c r="A268" s="20"/>
      <c r="B268" s="21"/>
      <c r="C268" s="15" t="s">
        <v>31</v>
      </c>
      <c r="D268" s="16" t="s">
        <v>32</v>
      </c>
      <c r="E268" s="107">
        <v>14700</v>
      </c>
      <c r="F268" s="180"/>
      <c r="G268" s="180">
        <f t="shared" si="15"/>
        <v>14700</v>
      </c>
      <c r="H268" s="148"/>
      <c r="I268" s="5"/>
      <c r="J268" s="5"/>
      <c r="K268" s="5"/>
    </row>
    <row r="269" spans="1:11" ht="15" customHeight="1">
      <c r="A269" s="20"/>
      <c r="B269" s="21"/>
      <c r="C269" s="15" t="s">
        <v>70</v>
      </c>
      <c r="D269" s="16" t="s">
        <v>71</v>
      </c>
      <c r="E269" s="107">
        <v>4200</v>
      </c>
      <c r="F269" s="180"/>
      <c r="G269" s="180">
        <f t="shared" si="15"/>
        <v>4200</v>
      </c>
      <c r="H269" s="148"/>
      <c r="I269" s="5"/>
      <c r="J269" s="5"/>
      <c r="K269" s="5"/>
    </row>
    <row r="270" spans="1:11" ht="15" customHeight="1">
      <c r="A270" s="20"/>
      <c r="B270" s="21"/>
      <c r="C270" s="15" t="s">
        <v>72</v>
      </c>
      <c r="D270" s="16" t="s">
        <v>73</v>
      </c>
      <c r="E270" s="107">
        <v>5000</v>
      </c>
      <c r="F270" s="180"/>
      <c r="G270" s="180">
        <f t="shared" si="15"/>
        <v>5000</v>
      </c>
      <c r="H270" s="148"/>
      <c r="I270" s="5"/>
      <c r="J270" s="5"/>
      <c r="K270" s="5"/>
    </row>
    <row r="271" spans="1:11" ht="15" customHeight="1">
      <c r="A271" s="20"/>
      <c r="B271" s="21"/>
      <c r="C271" s="21" t="s">
        <v>154</v>
      </c>
      <c r="D271" s="16" t="s">
        <v>155</v>
      </c>
      <c r="E271" s="107">
        <v>1000</v>
      </c>
      <c r="F271" s="180"/>
      <c r="G271" s="180">
        <f t="shared" si="15"/>
        <v>1000</v>
      </c>
      <c r="H271" s="148"/>
      <c r="I271" s="5"/>
      <c r="J271" s="5"/>
      <c r="K271" s="5"/>
    </row>
    <row r="272" spans="1:11" ht="15" customHeight="1">
      <c r="A272" s="20"/>
      <c r="B272" s="21"/>
      <c r="C272" s="15" t="s">
        <v>10</v>
      </c>
      <c r="D272" s="16" t="s">
        <v>11</v>
      </c>
      <c r="E272" s="107">
        <v>11200</v>
      </c>
      <c r="F272" s="180"/>
      <c r="G272" s="180">
        <f t="shared" si="15"/>
        <v>11200</v>
      </c>
      <c r="H272" s="148"/>
      <c r="I272" s="5"/>
      <c r="J272" s="5"/>
      <c r="K272" s="5"/>
    </row>
    <row r="273" spans="1:11" ht="15" customHeight="1">
      <c r="A273" s="20"/>
      <c r="B273" s="21"/>
      <c r="C273" s="45">
        <v>4360</v>
      </c>
      <c r="D273" s="16" t="s">
        <v>75</v>
      </c>
      <c r="E273" s="107">
        <v>3100</v>
      </c>
      <c r="F273" s="180"/>
      <c r="G273" s="180">
        <f t="shared" si="15"/>
        <v>3100</v>
      </c>
      <c r="H273" s="148"/>
      <c r="I273" s="5"/>
      <c r="J273" s="5"/>
      <c r="K273" s="5"/>
    </row>
    <row r="274" spans="1:11" ht="15" customHeight="1">
      <c r="A274" s="20"/>
      <c r="B274" s="21"/>
      <c r="C274" s="45">
        <v>4370</v>
      </c>
      <c r="D274" s="16" t="s">
        <v>76</v>
      </c>
      <c r="E274" s="107">
        <v>5400</v>
      </c>
      <c r="F274" s="180"/>
      <c r="G274" s="180">
        <f t="shared" si="15"/>
        <v>5400</v>
      </c>
      <c r="H274" s="148"/>
      <c r="I274" s="5"/>
      <c r="J274" s="5"/>
      <c r="K274" s="5"/>
    </row>
    <row r="275" spans="1:11" ht="15" customHeight="1">
      <c r="A275" s="20"/>
      <c r="B275" s="21"/>
      <c r="C275" s="45">
        <v>4400</v>
      </c>
      <c r="D275" s="51" t="s">
        <v>156</v>
      </c>
      <c r="E275" s="107">
        <v>6700</v>
      </c>
      <c r="F275" s="180"/>
      <c r="G275" s="180">
        <f t="shared" si="15"/>
        <v>6700</v>
      </c>
      <c r="H275" s="148"/>
      <c r="I275" s="5"/>
      <c r="J275" s="5"/>
      <c r="K275" s="5"/>
    </row>
    <row r="276" spans="1:11" ht="15" customHeight="1">
      <c r="A276" s="20"/>
      <c r="B276" s="21"/>
      <c r="C276" s="15" t="s">
        <v>60</v>
      </c>
      <c r="D276" s="16" t="s">
        <v>61</v>
      </c>
      <c r="E276" s="107">
        <v>1000</v>
      </c>
      <c r="F276" s="180"/>
      <c r="G276" s="180">
        <f t="shared" si="15"/>
        <v>1000</v>
      </c>
      <c r="H276" s="148"/>
      <c r="I276" s="5"/>
      <c r="J276" s="5"/>
      <c r="K276" s="5"/>
    </row>
    <row r="277" spans="1:11" ht="15" customHeight="1">
      <c r="A277" s="20"/>
      <c r="B277" s="21"/>
      <c r="C277" s="15" t="s">
        <v>33</v>
      </c>
      <c r="D277" s="16" t="s">
        <v>34</v>
      </c>
      <c r="E277" s="107">
        <v>3000</v>
      </c>
      <c r="F277" s="180"/>
      <c r="G277" s="180">
        <f t="shared" si="15"/>
        <v>3000</v>
      </c>
      <c r="H277" s="148"/>
      <c r="I277" s="5"/>
      <c r="J277" s="5"/>
      <c r="K277" s="5"/>
    </row>
    <row r="278" spans="1:11" ht="15" customHeight="1">
      <c r="A278" s="20"/>
      <c r="B278" s="21"/>
      <c r="C278" s="15" t="s">
        <v>77</v>
      </c>
      <c r="D278" s="16" t="s">
        <v>78</v>
      </c>
      <c r="E278" s="107">
        <v>9400</v>
      </c>
      <c r="F278" s="180"/>
      <c r="G278" s="180">
        <f t="shared" si="15"/>
        <v>9400</v>
      </c>
      <c r="H278" s="148"/>
      <c r="I278" s="5"/>
      <c r="J278" s="5"/>
      <c r="K278" s="5"/>
    </row>
    <row r="279" spans="1:11" ht="15" customHeight="1">
      <c r="A279" s="20"/>
      <c r="B279" s="21"/>
      <c r="C279" s="45">
        <v>4700</v>
      </c>
      <c r="D279" s="16" t="s">
        <v>80</v>
      </c>
      <c r="E279" s="107">
        <v>2000</v>
      </c>
      <c r="F279" s="180"/>
      <c r="G279" s="180">
        <f t="shared" si="15"/>
        <v>2000</v>
      </c>
      <c r="H279" s="148"/>
      <c r="I279" s="5"/>
      <c r="J279" s="5"/>
      <c r="K279" s="5"/>
    </row>
    <row r="280" spans="1:11" ht="15" customHeight="1">
      <c r="A280" s="20"/>
      <c r="B280" s="21"/>
      <c r="C280" s="21" t="s">
        <v>112</v>
      </c>
      <c r="D280" s="16" t="s">
        <v>113</v>
      </c>
      <c r="E280" s="107">
        <v>2000</v>
      </c>
      <c r="F280" s="180"/>
      <c r="G280" s="180">
        <f t="shared" si="15"/>
        <v>2000</v>
      </c>
      <c r="H280" s="148"/>
      <c r="I280" s="5"/>
      <c r="J280" s="5"/>
      <c r="K280" s="5"/>
    </row>
    <row r="281" spans="1:11" ht="15" customHeight="1">
      <c r="A281" s="20"/>
      <c r="B281" s="21"/>
      <c r="C281" s="21" t="s">
        <v>159</v>
      </c>
      <c r="D281" s="16" t="s">
        <v>81</v>
      </c>
      <c r="E281" s="107">
        <v>3000</v>
      </c>
      <c r="F281" s="180"/>
      <c r="G281" s="180">
        <f t="shared" si="15"/>
        <v>3000</v>
      </c>
      <c r="H281" s="148"/>
      <c r="I281" s="5"/>
      <c r="J281" s="5"/>
      <c r="K281" s="5"/>
    </row>
    <row r="282" spans="1:11" ht="24.75" customHeight="1">
      <c r="A282" s="22"/>
      <c r="B282" s="24" t="s">
        <v>173</v>
      </c>
      <c r="C282" s="23"/>
      <c r="D282" s="25" t="s">
        <v>174</v>
      </c>
      <c r="E282" s="108">
        <f>SUM(E283:E284)</f>
        <v>10000</v>
      </c>
      <c r="F282" s="108">
        <f>SUM(F283:F284)</f>
        <v>0</v>
      </c>
      <c r="G282" s="108">
        <f>SUM(G283:G284)</f>
        <v>10000</v>
      </c>
      <c r="H282" s="148"/>
      <c r="I282" s="5"/>
      <c r="J282" s="5"/>
      <c r="K282" s="5"/>
    </row>
    <row r="283" spans="1:11" ht="15" customHeight="1">
      <c r="A283" s="20"/>
      <c r="B283" s="21"/>
      <c r="C283" s="15" t="s">
        <v>54</v>
      </c>
      <c r="D283" s="16" t="s">
        <v>55</v>
      </c>
      <c r="E283" s="107">
        <v>1500</v>
      </c>
      <c r="F283" s="180"/>
      <c r="G283" s="180">
        <f>E283+F283</f>
        <v>1500</v>
      </c>
      <c r="H283" s="148"/>
      <c r="I283" s="5"/>
      <c r="J283" s="5"/>
      <c r="K283" s="5"/>
    </row>
    <row r="284" spans="1:11" ht="15" customHeight="1">
      <c r="A284" s="20"/>
      <c r="B284" s="21"/>
      <c r="C284" s="21">
        <v>4170</v>
      </c>
      <c r="D284" s="16" t="s">
        <v>69</v>
      </c>
      <c r="E284" s="107">
        <v>8500</v>
      </c>
      <c r="F284" s="180"/>
      <c r="G284" s="180">
        <f>E284+F284</f>
        <v>8500</v>
      </c>
      <c r="H284" s="148"/>
      <c r="I284" s="5"/>
      <c r="J284" s="5"/>
      <c r="K284" s="5"/>
    </row>
    <row r="285" spans="1:11" ht="15" customHeight="1">
      <c r="A285" s="22"/>
      <c r="B285" s="24" t="s">
        <v>175</v>
      </c>
      <c r="C285" s="24"/>
      <c r="D285" s="25" t="s">
        <v>37</v>
      </c>
      <c r="E285" s="108">
        <f>E286+E287</f>
        <v>45900</v>
      </c>
      <c r="F285" s="108">
        <f>F286+F287</f>
        <v>0</v>
      </c>
      <c r="G285" s="108">
        <f>G286+G287</f>
        <v>45900</v>
      </c>
      <c r="H285" s="148"/>
      <c r="I285" s="5"/>
      <c r="J285" s="5"/>
      <c r="K285" s="5"/>
    </row>
    <row r="286" spans="1:11" ht="15" customHeight="1">
      <c r="A286" s="26"/>
      <c r="B286" s="27"/>
      <c r="C286" s="27" t="s">
        <v>148</v>
      </c>
      <c r="D286" s="28" t="s">
        <v>176</v>
      </c>
      <c r="E286" s="109">
        <v>42800</v>
      </c>
      <c r="F286" s="180"/>
      <c r="G286" s="180">
        <f>E286+F286</f>
        <v>42800</v>
      </c>
      <c r="H286" s="148"/>
      <c r="I286" s="5"/>
      <c r="J286" s="5"/>
      <c r="K286" s="5"/>
    </row>
    <row r="287" spans="1:11" ht="15" customHeight="1" thickBot="1">
      <c r="A287" s="26"/>
      <c r="B287" s="27"/>
      <c r="C287" s="33" t="s">
        <v>31</v>
      </c>
      <c r="D287" s="28" t="s">
        <v>32</v>
      </c>
      <c r="E287" s="109">
        <v>3100</v>
      </c>
      <c r="F287" s="181"/>
      <c r="G287" s="180">
        <f>E287+F287</f>
        <v>3100</v>
      </c>
      <c r="H287" s="149"/>
      <c r="I287" s="5"/>
      <c r="J287" s="5"/>
      <c r="K287" s="5"/>
    </row>
    <row r="288" spans="1:11" ht="27" customHeight="1" thickBot="1">
      <c r="A288" s="65" t="s">
        <v>177</v>
      </c>
      <c r="B288" s="66"/>
      <c r="C288" s="66"/>
      <c r="D288" s="36" t="s">
        <v>178</v>
      </c>
      <c r="E288" s="114">
        <f>E289</f>
        <v>11380</v>
      </c>
      <c r="F288" s="114">
        <f>F289</f>
        <v>0</v>
      </c>
      <c r="G288" s="114">
        <f>G289</f>
        <v>11380</v>
      </c>
      <c r="H288" s="140"/>
      <c r="I288" s="5"/>
      <c r="J288" s="5"/>
      <c r="K288" s="5"/>
    </row>
    <row r="289" spans="1:11" ht="15" customHeight="1">
      <c r="A289" s="37"/>
      <c r="B289" s="11" t="s">
        <v>179</v>
      </c>
      <c r="C289" s="11"/>
      <c r="D289" s="12" t="s">
        <v>37</v>
      </c>
      <c r="E289" s="111">
        <f>SUM(E290:E301)</f>
        <v>11380</v>
      </c>
      <c r="F289" s="111">
        <f>SUM(F290:F301)</f>
        <v>0</v>
      </c>
      <c r="G289" s="111">
        <f>SUM(G290:G301)</f>
        <v>11380</v>
      </c>
      <c r="H289" s="147"/>
      <c r="I289" s="5"/>
      <c r="J289" s="5"/>
      <c r="K289" s="5"/>
    </row>
    <row r="290" spans="1:11" ht="36">
      <c r="A290" s="31"/>
      <c r="B290" s="57"/>
      <c r="C290" s="32" t="s">
        <v>259</v>
      </c>
      <c r="D290" s="16" t="s">
        <v>245</v>
      </c>
      <c r="E290" s="113">
        <v>0</v>
      </c>
      <c r="F290" s="179">
        <v>4000</v>
      </c>
      <c r="G290" s="180">
        <f aca="true" t="shared" si="16" ref="G290:G301">E290+F290</f>
        <v>4000</v>
      </c>
      <c r="H290" s="148" t="s">
        <v>258</v>
      </c>
      <c r="I290" s="5"/>
      <c r="J290" s="5"/>
      <c r="K290" s="5"/>
    </row>
    <row r="291" spans="1:11" ht="43.5" customHeight="1">
      <c r="A291" s="26"/>
      <c r="B291" s="27"/>
      <c r="C291" s="48" t="s">
        <v>141</v>
      </c>
      <c r="D291" s="49" t="s">
        <v>142</v>
      </c>
      <c r="E291" s="109">
        <v>4000</v>
      </c>
      <c r="F291" s="180">
        <v>-4000</v>
      </c>
      <c r="G291" s="180">
        <f t="shared" si="16"/>
        <v>0</v>
      </c>
      <c r="H291" s="148" t="s">
        <v>258</v>
      </c>
      <c r="I291" s="5"/>
      <c r="J291" s="5"/>
      <c r="K291" s="5"/>
    </row>
    <row r="292" spans="1:11" ht="15" customHeight="1">
      <c r="A292" s="20"/>
      <c r="B292" s="21"/>
      <c r="C292" s="67" t="s">
        <v>180</v>
      </c>
      <c r="D292" s="16" t="s">
        <v>55</v>
      </c>
      <c r="E292" s="107">
        <v>503.2</v>
      </c>
      <c r="F292" s="180"/>
      <c r="G292" s="180">
        <f t="shared" si="16"/>
        <v>503.2</v>
      </c>
      <c r="H292" s="148"/>
      <c r="I292" s="5"/>
      <c r="J292" s="5"/>
      <c r="K292" s="5"/>
    </row>
    <row r="293" spans="1:11" ht="15" customHeight="1">
      <c r="A293" s="20"/>
      <c r="B293" s="21"/>
      <c r="C293" s="67" t="s">
        <v>181</v>
      </c>
      <c r="D293" s="16" t="s">
        <v>55</v>
      </c>
      <c r="E293" s="107">
        <v>88.8</v>
      </c>
      <c r="F293" s="180"/>
      <c r="G293" s="180">
        <f t="shared" si="16"/>
        <v>88.8</v>
      </c>
      <c r="H293" s="148"/>
      <c r="I293" s="5"/>
      <c r="J293" s="5"/>
      <c r="K293" s="5"/>
    </row>
    <row r="294" spans="1:11" ht="15" customHeight="1">
      <c r="A294" s="20"/>
      <c r="B294" s="21"/>
      <c r="C294" s="67" t="s">
        <v>182</v>
      </c>
      <c r="D294" s="16" t="s">
        <v>57</v>
      </c>
      <c r="E294" s="107">
        <v>96.1</v>
      </c>
      <c r="F294" s="180"/>
      <c r="G294" s="180">
        <f t="shared" si="16"/>
        <v>96.1</v>
      </c>
      <c r="H294" s="148"/>
      <c r="I294" s="5"/>
      <c r="J294" s="5"/>
      <c r="K294" s="5"/>
    </row>
    <row r="295" spans="1:11" ht="15" customHeight="1">
      <c r="A295" s="20"/>
      <c r="B295" s="21"/>
      <c r="C295" s="67" t="s">
        <v>183</v>
      </c>
      <c r="D295" s="16" t="s">
        <v>57</v>
      </c>
      <c r="E295" s="107">
        <v>16.9</v>
      </c>
      <c r="F295" s="180"/>
      <c r="G295" s="180">
        <f t="shared" si="16"/>
        <v>16.9</v>
      </c>
      <c r="H295" s="148"/>
      <c r="I295" s="5"/>
      <c r="J295" s="5"/>
      <c r="K295" s="5"/>
    </row>
    <row r="296" spans="1:11" ht="15" customHeight="1">
      <c r="A296" s="20"/>
      <c r="B296" s="21"/>
      <c r="C296" s="67" t="s">
        <v>184</v>
      </c>
      <c r="D296" s="16" t="s">
        <v>69</v>
      </c>
      <c r="E296" s="107">
        <v>3905.8</v>
      </c>
      <c r="F296" s="180"/>
      <c r="G296" s="180">
        <f t="shared" si="16"/>
        <v>3905.8</v>
      </c>
      <c r="H296" s="148"/>
      <c r="I296" s="5"/>
      <c r="J296" s="5"/>
      <c r="K296" s="5"/>
    </row>
    <row r="297" spans="1:11" ht="15" customHeight="1">
      <c r="A297" s="31"/>
      <c r="B297" s="32"/>
      <c r="C297" s="68" t="s">
        <v>123</v>
      </c>
      <c r="D297" s="16" t="s">
        <v>69</v>
      </c>
      <c r="E297" s="113">
        <v>689.2</v>
      </c>
      <c r="F297" s="180"/>
      <c r="G297" s="180">
        <f t="shared" si="16"/>
        <v>689.2</v>
      </c>
      <c r="H297" s="148"/>
      <c r="I297" s="5"/>
      <c r="J297" s="5"/>
      <c r="K297" s="5"/>
    </row>
    <row r="298" spans="1:11" ht="15" customHeight="1">
      <c r="A298" s="20"/>
      <c r="B298" s="21"/>
      <c r="C298" s="67" t="s">
        <v>185</v>
      </c>
      <c r="D298" s="16" t="s">
        <v>32</v>
      </c>
      <c r="E298" s="107">
        <v>1636.1</v>
      </c>
      <c r="F298" s="180"/>
      <c r="G298" s="180">
        <f t="shared" si="16"/>
        <v>1636.1</v>
      </c>
      <c r="H298" s="148"/>
      <c r="I298" s="5"/>
      <c r="J298" s="5"/>
      <c r="K298" s="5"/>
    </row>
    <row r="299" spans="1:11" ht="15" customHeight="1">
      <c r="A299" s="31"/>
      <c r="B299" s="32"/>
      <c r="C299" s="68" t="s">
        <v>186</v>
      </c>
      <c r="D299" s="16" t="s">
        <v>32</v>
      </c>
      <c r="E299" s="113">
        <v>289.9</v>
      </c>
      <c r="F299" s="180"/>
      <c r="G299" s="180">
        <f t="shared" si="16"/>
        <v>289.9</v>
      </c>
      <c r="H299" s="148"/>
      <c r="I299" s="5"/>
      <c r="J299" s="5"/>
      <c r="K299" s="5"/>
    </row>
    <row r="300" spans="1:11" ht="15" customHeight="1">
      <c r="A300" s="20"/>
      <c r="B300" s="21"/>
      <c r="C300" s="67" t="s">
        <v>187</v>
      </c>
      <c r="D300" s="16" t="s">
        <v>11</v>
      </c>
      <c r="E300" s="107">
        <v>130.9</v>
      </c>
      <c r="F300" s="180"/>
      <c r="G300" s="180">
        <f t="shared" si="16"/>
        <v>130.9</v>
      </c>
      <c r="H300" s="148"/>
      <c r="I300" s="5"/>
      <c r="J300" s="5"/>
      <c r="K300" s="5"/>
    </row>
    <row r="301" spans="1:11" ht="15" customHeight="1" thickBot="1">
      <c r="A301" s="31"/>
      <c r="B301" s="32"/>
      <c r="C301" s="68" t="s">
        <v>188</v>
      </c>
      <c r="D301" s="28" t="s">
        <v>11</v>
      </c>
      <c r="E301" s="113">
        <v>23.1</v>
      </c>
      <c r="F301" s="181"/>
      <c r="G301" s="180">
        <f t="shared" si="16"/>
        <v>23.1</v>
      </c>
      <c r="H301" s="149"/>
      <c r="I301" s="5"/>
      <c r="J301" s="5"/>
      <c r="K301" s="5"/>
    </row>
    <row r="302" spans="1:11" ht="15.75" customHeight="1" thickBot="1">
      <c r="A302" s="69" t="s">
        <v>189</v>
      </c>
      <c r="B302" s="70"/>
      <c r="C302" s="70"/>
      <c r="D302" s="71" t="s">
        <v>190</v>
      </c>
      <c r="E302" s="124">
        <f>E303</f>
        <v>102200</v>
      </c>
      <c r="F302" s="124">
        <f>F303</f>
        <v>0</v>
      </c>
      <c r="G302" s="124">
        <f>G303</f>
        <v>102200</v>
      </c>
      <c r="H302" s="140"/>
      <c r="I302" s="5"/>
      <c r="J302" s="5"/>
      <c r="K302" s="5"/>
    </row>
    <row r="303" spans="1:11" ht="16.5" customHeight="1">
      <c r="A303" s="17"/>
      <c r="B303" s="11" t="s">
        <v>191</v>
      </c>
      <c r="C303" s="18"/>
      <c r="D303" s="12" t="s">
        <v>192</v>
      </c>
      <c r="E303" s="111">
        <f>SUM(E304:E309)</f>
        <v>102200</v>
      </c>
      <c r="F303" s="111">
        <f>SUM(F304:F309)</f>
        <v>0</v>
      </c>
      <c r="G303" s="111">
        <f>SUM(G304:G309)</f>
        <v>102200</v>
      </c>
      <c r="H303" s="147"/>
      <c r="I303" s="5"/>
      <c r="J303" s="5"/>
      <c r="K303" s="5"/>
    </row>
    <row r="304" spans="1:11" ht="15" customHeight="1">
      <c r="A304" s="20"/>
      <c r="B304" s="21"/>
      <c r="C304" s="15" t="s">
        <v>94</v>
      </c>
      <c r="D304" s="16" t="s">
        <v>66</v>
      </c>
      <c r="E304" s="107">
        <v>7400</v>
      </c>
      <c r="F304" s="180"/>
      <c r="G304" s="180">
        <f aca="true" t="shared" si="17" ref="G304:G309">E304+F304</f>
        <v>7400</v>
      </c>
      <c r="H304" s="148"/>
      <c r="I304" s="5"/>
      <c r="J304" s="5"/>
      <c r="K304" s="5"/>
    </row>
    <row r="305" spans="1:11" ht="15" customHeight="1">
      <c r="A305" s="20"/>
      <c r="B305" s="21"/>
      <c r="C305" s="15" t="s">
        <v>52</v>
      </c>
      <c r="D305" s="16" t="s">
        <v>53</v>
      </c>
      <c r="E305" s="107">
        <v>72000</v>
      </c>
      <c r="F305" s="180"/>
      <c r="G305" s="180">
        <f t="shared" si="17"/>
        <v>72000</v>
      </c>
      <c r="H305" s="148"/>
      <c r="I305" s="5"/>
      <c r="J305" s="5"/>
      <c r="K305" s="5"/>
    </row>
    <row r="306" spans="1:11" ht="15" customHeight="1">
      <c r="A306" s="20"/>
      <c r="B306" s="21"/>
      <c r="C306" s="15" t="s">
        <v>67</v>
      </c>
      <c r="D306" s="16" t="s">
        <v>68</v>
      </c>
      <c r="E306" s="107">
        <v>2800</v>
      </c>
      <c r="F306" s="180"/>
      <c r="G306" s="180">
        <f t="shared" si="17"/>
        <v>2800</v>
      </c>
      <c r="H306" s="148"/>
      <c r="I306" s="5"/>
      <c r="J306" s="5"/>
      <c r="K306" s="5"/>
    </row>
    <row r="307" spans="1:11" ht="15" customHeight="1">
      <c r="A307" s="20"/>
      <c r="B307" s="21"/>
      <c r="C307" s="15" t="s">
        <v>54</v>
      </c>
      <c r="D307" s="16" t="s">
        <v>55</v>
      </c>
      <c r="E307" s="107">
        <v>13400</v>
      </c>
      <c r="F307" s="180"/>
      <c r="G307" s="180">
        <f t="shared" si="17"/>
        <v>13400</v>
      </c>
      <c r="H307" s="148"/>
      <c r="I307" s="5"/>
      <c r="J307" s="5"/>
      <c r="K307" s="5"/>
    </row>
    <row r="308" spans="1:11" ht="15" customHeight="1">
      <c r="A308" s="20"/>
      <c r="B308" s="21"/>
      <c r="C308" s="15" t="s">
        <v>56</v>
      </c>
      <c r="D308" s="16" t="s">
        <v>57</v>
      </c>
      <c r="E308" s="107">
        <v>2000</v>
      </c>
      <c r="F308" s="180"/>
      <c r="G308" s="180">
        <f t="shared" si="17"/>
        <v>2000</v>
      </c>
      <c r="H308" s="148"/>
      <c r="I308" s="5"/>
      <c r="J308" s="5"/>
      <c r="K308" s="5"/>
    </row>
    <row r="309" spans="1:11" ht="15" customHeight="1" thickBot="1">
      <c r="A309" s="26"/>
      <c r="B309" s="27"/>
      <c r="C309" s="33" t="s">
        <v>77</v>
      </c>
      <c r="D309" s="28" t="s">
        <v>78</v>
      </c>
      <c r="E309" s="109">
        <v>4600</v>
      </c>
      <c r="F309" s="181"/>
      <c r="G309" s="180">
        <f t="shared" si="17"/>
        <v>4600</v>
      </c>
      <c r="H309" s="149"/>
      <c r="I309" s="5"/>
      <c r="J309" s="5"/>
      <c r="K309" s="5"/>
    </row>
    <row r="310" spans="1:11" ht="27" customHeight="1" thickBot="1">
      <c r="A310" s="69" t="s">
        <v>193</v>
      </c>
      <c r="B310" s="70"/>
      <c r="C310" s="70"/>
      <c r="D310" s="72" t="s">
        <v>194</v>
      </c>
      <c r="E310" s="124">
        <f>E311+E313+E315+E318+E321+E323+E326</f>
        <v>619500</v>
      </c>
      <c r="F310" s="124">
        <f>F311+F313+F315+F318+F321+F323+F326</f>
        <v>0</v>
      </c>
      <c r="G310" s="124">
        <f>G311+G313+G315+G318+G321+G323+G326</f>
        <v>619500</v>
      </c>
      <c r="H310" s="140"/>
      <c r="I310" s="5"/>
      <c r="J310" s="5"/>
      <c r="K310" s="5"/>
    </row>
    <row r="311" spans="1:11" ht="15" customHeight="1">
      <c r="A311" s="73"/>
      <c r="B311" s="11" t="s">
        <v>195</v>
      </c>
      <c r="C311" s="18"/>
      <c r="D311" s="74" t="s">
        <v>196</v>
      </c>
      <c r="E311" s="125">
        <f>E312</f>
        <v>336000</v>
      </c>
      <c r="F311" s="125">
        <f>F312</f>
        <v>0</v>
      </c>
      <c r="G311" s="125">
        <f>G312</f>
        <v>336000</v>
      </c>
      <c r="H311" s="147"/>
      <c r="I311" s="5"/>
      <c r="J311" s="5"/>
      <c r="K311" s="5"/>
    </row>
    <row r="312" spans="1:11" ht="15" customHeight="1">
      <c r="A312" s="75"/>
      <c r="B312" s="76"/>
      <c r="C312" s="55">
        <v>2650</v>
      </c>
      <c r="D312" s="16" t="s">
        <v>197</v>
      </c>
      <c r="E312" s="122">
        <v>336000</v>
      </c>
      <c r="F312" s="180"/>
      <c r="G312" s="180">
        <f>E312+F312</f>
        <v>336000</v>
      </c>
      <c r="H312" s="148"/>
      <c r="I312" s="5"/>
      <c r="J312" s="5"/>
      <c r="K312" s="5"/>
    </row>
    <row r="313" spans="1:11" ht="15" customHeight="1">
      <c r="A313" s="60"/>
      <c r="B313" s="11" t="s">
        <v>198</v>
      </c>
      <c r="C313" s="18"/>
      <c r="D313" s="12" t="s">
        <v>199</v>
      </c>
      <c r="E313" s="126">
        <f>E314</f>
        <v>2000</v>
      </c>
      <c r="F313" s="126">
        <f>F314</f>
        <v>0</v>
      </c>
      <c r="G313" s="126">
        <f>G314</f>
        <v>2000</v>
      </c>
      <c r="H313" s="148"/>
      <c r="I313" s="5"/>
      <c r="J313" s="5"/>
      <c r="K313" s="5"/>
    </row>
    <row r="314" spans="1:11" ht="15" customHeight="1">
      <c r="A314" s="13"/>
      <c r="B314" s="14"/>
      <c r="C314" s="15" t="s">
        <v>10</v>
      </c>
      <c r="D314" s="16" t="s">
        <v>11</v>
      </c>
      <c r="E314" s="122">
        <v>2000</v>
      </c>
      <c r="F314" s="180"/>
      <c r="G314" s="180">
        <f>E314+F314</f>
        <v>2000</v>
      </c>
      <c r="H314" s="148"/>
      <c r="I314" s="5"/>
      <c r="J314" s="5"/>
      <c r="K314" s="5"/>
    </row>
    <row r="315" spans="1:11" ht="15" customHeight="1">
      <c r="A315" s="22"/>
      <c r="B315" s="24" t="s">
        <v>200</v>
      </c>
      <c r="C315" s="23"/>
      <c r="D315" s="25" t="s">
        <v>201</v>
      </c>
      <c r="E315" s="108">
        <f>E316+E317</f>
        <v>54000</v>
      </c>
      <c r="F315" s="108">
        <f>F316+F317</f>
        <v>0</v>
      </c>
      <c r="G315" s="108">
        <f>G316+G317</f>
        <v>54000</v>
      </c>
      <c r="H315" s="148"/>
      <c r="I315" s="5"/>
      <c r="J315" s="5"/>
      <c r="K315" s="5"/>
    </row>
    <row r="316" spans="1:11" ht="15" customHeight="1">
      <c r="A316" s="22"/>
      <c r="B316" s="77"/>
      <c r="C316" s="55">
        <v>2650</v>
      </c>
      <c r="D316" s="16" t="s">
        <v>197</v>
      </c>
      <c r="E316" s="112">
        <v>46000</v>
      </c>
      <c r="F316" s="180"/>
      <c r="G316" s="180">
        <f>E316+F316</f>
        <v>46000</v>
      </c>
      <c r="H316" s="148"/>
      <c r="I316" s="5"/>
      <c r="J316" s="5"/>
      <c r="K316" s="5"/>
    </row>
    <row r="317" spans="1:11" ht="15" customHeight="1">
      <c r="A317" s="22"/>
      <c r="B317" s="56"/>
      <c r="C317" s="15" t="s">
        <v>31</v>
      </c>
      <c r="D317" s="16" t="s">
        <v>32</v>
      </c>
      <c r="E317" s="112">
        <v>8000</v>
      </c>
      <c r="F317" s="180"/>
      <c r="G317" s="180">
        <f>E317+F317</f>
        <v>8000</v>
      </c>
      <c r="H317" s="148"/>
      <c r="I317" s="5"/>
      <c r="J317" s="5"/>
      <c r="K317" s="5"/>
    </row>
    <row r="318" spans="1:11" ht="15" customHeight="1">
      <c r="A318" s="22"/>
      <c r="B318" s="24" t="s">
        <v>202</v>
      </c>
      <c r="C318" s="23"/>
      <c r="D318" s="25" t="s">
        <v>203</v>
      </c>
      <c r="E318" s="108">
        <f>E319+E320</f>
        <v>27500</v>
      </c>
      <c r="F318" s="108">
        <f>F319+F320</f>
        <v>0</v>
      </c>
      <c r="G318" s="108">
        <f>G319+G320</f>
        <v>27500</v>
      </c>
      <c r="H318" s="148"/>
      <c r="I318" s="5"/>
      <c r="J318" s="5"/>
      <c r="K318" s="5"/>
    </row>
    <row r="319" spans="1:11" ht="15" customHeight="1">
      <c r="A319" s="20"/>
      <c r="B319" s="21"/>
      <c r="C319" s="15" t="s">
        <v>31</v>
      </c>
      <c r="D319" s="16" t="s">
        <v>32</v>
      </c>
      <c r="E319" s="107">
        <v>9000</v>
      </c>
      <c r="F319" s="180"/>
      <c r="G319" s="180">
        <f>E319+F319</f>
        <v>9000</v>
      </c>
      <c r="H319" s="148"/>
      <c r="I319" s="5"/>
      <c r="J319" s="5"/>
      <c r="K319" s="5"/>
    </row>
    <row r="320" spans="1:11" ht="15" customHeight="1">
      <c r="A320" s="20"/>
      <c r="B320" s="21"/>
      <c r="C320" s="15" t="s">
        <v>10</v>
      </c>
      <c r="D320" s="16" t="s">
        <v>11</v>
      </c>
      <c r="E320" s="107">
        <v>18500</v>
      </c>
      <c r="F320" s="180"/>
      <c r="G320" s="180">
        <f>E320+F320</f>
        <v>18500</v>
      </c>
      <c r="H320" s="148"/>
      <c r="I320" s="5"/>
      <c r="J320" s="5"/>
      <c r="K320" s="5"/>
    </row>
    <row r="321" spans="1:11" ht="15" customHeight="1">
      <c r="A321" s="20"/>
      <c r="B321" s="24" t="s">
        <v>204</v>
      </c>
      <c r="C321" s="15"/>
      <c r="D321" s="25" t="s">
        <v>205</v>
      </c>
      <c r="E321" s="108">
        <f>E322</f>
        <v>5000</v>
      </c>
      <c r="F321" s="108">
        <f>F322</f>
        <v>0</v>
      </c>
      <c r="G321" s="108">
        <f>G322</f>
        <v>5000</v>
      </c>
      <c r="H321" s="148"/>
      <c r="I321" s="5"/>
      <c r="J321" s="5"/>
      <c r="K321" s="5"/>
    </row>
    <row r="322" spans="1:11" ht="15" customHeight="1">
      <c r="A322" s="20"/>
      <c r="B322" s="21"/>
      <c r="C322" s="15" t="s">
        <v>10</v>
      </c>
      <c r="D322" s="16" t="s">
        <v>11</v>
      </c>
      <c r="E322" s="107">
        <v>5000</v>
      </c>
      <c r="F322" s="180"/>
      <c r="G322" s="180">
        <f>E322+F322</f>
        <v>5000</v>
      </c>
      <c r="H322" s="148"/>
      <c r="I322" s="5"/>
      <c r="J322" s="5"/>
      <c r="K322" s="5"/>
    </row>
    <row r="323" spans="1:11" ht="14.25">
      <c r="A323" s="22"/>
      <c r="B323" s="24" t="s">
        <v>206</v>
      </c>
      <c r="C323" s="23"/>
      <c r="D323" s="25" t="s">
        <v>207</v>
      </c>
      <c r="E323" s="108">
        <f>E324+E325</f>
        <v>190000</v>
      </c>
      <c r="F323" s="108">
        <f>F324+F325</f>
        <v>0</v>
      </c>
      <c r="G323" s="108">
        <f>G324+G325</f>
        <v>190000</v>
      </c>
      <c r="H323" s="148"/>
      <c r="I323" s="5"/>
      <c r="J323" s="5"/>
      <c r="K323" s="5"/>
    </row>
    <row r="324" spans="1:11" ht="15" customHeight="1">
      <c r="A324" s="20"/>
      <c r="B324" s="21"/>
      <c r="C324" s="15" t="s">
        <v>70</v>
      </c>
      <c r="D324" s="16" t="s">
        <v>71</v>
      </c>
      <c r="E324" s="107">
        <v>150000</v>
      </c>
      <c r="F324" s="180"/>
      <c r="G324" s="180">
        <f>E324+F324</f>
        <v>150000</v>
      </c>
      <c r="H324" s="148"/>
      <c r="I324" s="5"/>
      <c r="J324" s="5"/>
      <c r="K324" s="5"/>
    </row>
    <row r="325" spans="1:11" ht="15" customHeight="1">
      <c r="A325" s="20"/>
      <c r="B325" s="21"/>
      <c r="C325" s="15" t="s">
        <v>72</v>
      </c>
      <c r="D325" s="16" t="s">
        <v>73</v>
      </c>
      <c r="E325" s="107">
        <v>40000</v>
      </c>
      <c r="F325" s="180"/>
      <c r="G325" s="180">
        <f>E325+F325</f>
        <v>40000</v>
      </c>
      <c r="H325" s="148"/>
      <c r="I325" s="5"/>
      <c r="J325" s="5"/>
      <c r="K325" s="5"/>
    </row>
    <row r="326" spans="1:11" ht="15" customHeight="1">
      <c r="A326" s="20"/>
      <c r="B326" s="78" t="s">
        <v>208</v>
      </c>
      <c r="C326" s="79"/>
      <c r="D326" s="12" t="s">
        <v>37</v>
      </c>
      <c r="E326" s="117">
        <f>E327</f>
        <v>5000</v>
      </c>
      <c r="F326" s="117">
        <f>F327</f>
        <v>0</v>
      </c>
      <c r="G326" s="117">
        <f>G327</f>
        <v>5000</v>
      </c>
      <c r="H326" s="148"/>
      <c r="I326" s="5"/>
      <c r="J326" s="5"/>
      <c r="K326" s="5"/>
    </row>
    <row r="327" spans="1:11" ht="13.5" thickBot="1">
      <c r="A327" s="31"/>
      <c r="B327" s="32"/>
      <c r="C327" s="33" t="s">
        <v>31</v>
      </c>
      <c r="D327" s="28" t="s">
        <v>32</v>
      </c>
      <c r="E327" s="113">
        <v>5000</v>
      </c>
      <c r="F327" s="181"/>
      <c r="G327" s="180">
        <f>E327+F327</f>
        <v>5000</v>
      </c>
      <c r="H327" s="149"/>
      <c r="I327" s="5"/>
      <c r="J327" s="5"/>
      <c r="K327" s="5"/>
    </row>
    <row r="328" spans="1:11" ht="26.25" customHeight="1" thickBot="1">
      <c r="A328" s="69" t="s">
        <v>209</v>
      </c>
      <c r="B328" s="70"/>
      <c r="C328" s="80"/>
      <c r="D328" s="71" t="s">
        <v>210</v>
      </c>
      <c r="E328" s="124">
        <f>E329+E332+E334+E337+E339</f>
        <v>2255000</v>
      </c>
      <c r="F328" s="124">
        <f>F329+F332+F334+F337+F339</f>
        <v>0</v>
      </c>
      <c r="G328" s="124">
        <f>G329+G332+G334+G337+G339</f>
        <v>2255000</v>
      </c>
      <c r="H328" s="140"/>
      <c r="I328" s="5"/>
      <c r="J328" s="5"/>
      <c r="K328" s="5"/>
    </row>
    <row r="329" spans="1:11" ht="15" customHeight="1">
      <c r="A329" s="17"/>
      <c r="B329" s="11" t="s">
        <v>211</v>
      </c>
      <c r="C329" s="18"/>
      <c r="D329" s="12" t="s">
        <v>212</v>
      </c>
      <c r="E329" s="111">
        <f>E330+E331</f>
        <v>12000</v>
      </c>
      <c r="F329" s="111">
        <f>F330+F331</f>
        <v>0</v>
      </c>
      <c r="G329" s="111">
        <f>G330+G331</f>
        <v>12000</v>
      </c>
      <c r="H329" s="147"/>
      <c r="I329" s="5"/>
      <c r="J329" s="5"/>
      <c r="K329" s="5"/>
    </row>
    <row r="330" spans="1:11" ht="36">
      <c r="A330" s="22"/>
      <c r="B330" s="24"/>
      <c r="C330" s="21" t="s">
        <v>259</v>
      </c>
      <c r="D330" s="16" t="s">
        <v>245</v>
      </c>
      <c r="E330" s="107">
        <v>0</v>
      </c>
      <c r="F330" s="180">
        <v>12000</v>
      </c>
      <c r="G330" s="180">
        <f>E330+F330</f>
        <v>12000</v>
      </c>
      <c r="H330" s="148" t="s">
        <v>258</v>
      </c>
      <c r="I330" s="5"/>
      <c r="J330" s="5"/>
      <c r="K330" s="5"/>
    </row>
    <row r="331" spans="1:11" ht="43.5" customHeight="1">
      <c r="A331" s="20"/>
      <c r="B331" s="21"/>
      <c r="C331" s="48" t="s">
        <v>141</v>
      </c>
      <c r="D331" s="49" t="s">
        <v>142</v>
      </c>
      <c r="E331" s="107">
        <v>12000</v>
      </c>
      <c r="F331" s="180">
        <v>-12000</v>
      </c>
      <c r="G331" s="180">
        <f>E331+F331</f>
        <v>0</v>
      </c>
      <c r="H331" s="148" t="s">
        <v>258</v>
      </c>
      <c r="I331" s="5"/>
      <c r="J331" s="5"/>
      <c r="K331" s="5"/>
    </row>
    <row r="332" spans="1:11" ht="15" customHeight="1">
      <c r="A332" s="22"/>
      <c r="B332" s="24" t="s">
        <v>213</v>
      </c>
      <c r="C332" s="81"/>
      <c r="D332" s="25" t="s">
        <v>214</v>
      </c>
      <c r="E332" s="108">
        <f>SUM(E333:E333)</f>
        <v>492000</v>
      </c>
      <c r="F332" s="108">
        <f>SUM(F333:F333)</f>
        <v>0</v>
      </c>
      <c r="G332" s="108">
        <f>SUM(G333:G333)</f>
        <v>492000</v>
      </c>
      <c r="H332" s="148"/>
      <c r="I332" s="5"/>
      <c r="J332" s="5"/>
      <c r="K332" s="5"/>
    </row>
    <row r="333" spans="1:11" ht="22.5" customHeight="1">
      <c r="A333" s="20"/>
      <c r="B333" s="21"/>
      <c r="C333" s="67">
        <v>2480</v>
      </c>
      <c r="D333" s="16" t="s">
        <v>215</v>
      </c>
      <c r="E333" s="107">
        <v>492000</v>
      </c>
      <c r="F333" s="180"/>
      <c r="G333" s="180">
        <f>E333+F333</f>
        <v>492000</v>
      </c>
      <c r="H333" s="148"/>
      <c r="I333" s="5"/>
      <c r="J333" s="5"/>
      <c r="K333" s="5"/>
    </row>
    <row r="334" spans="1:11" ht="15" customHeight="1">
      <c r="A334" s="22"/>
      <c r="B334" s="24" t="s">
        <v>216</v>
      </c>
      <c r="C334" s="81"/>
      <c r="D334" s="25" t="s">
        <v>217</v>
      </c>
      <c r="E334" s="108">
        <f>E335+E336</f>
        <v>745000</v>
      </c>
      <c r="F334" s="108">
        <f>F335+F336</f>
        <v>0</v>
      </c>
      <c r="G334" s="108">
        <f>G335+G336</f>
        <v>745000</v>
      </c>
      <c r="H334" s="148"/>
      <c r="I334" s="5"/>
      <c r="J334" s="5"/>
      <c r="K334" s="5"/>
    </row>
    <row r="335" spans="1:11" ht="23.25" customHeight="1">
      <c r="A335" s="20"/>
      <c r="B335" s="21"/>
      <c r="C335" s="67">
        <v>2480</v>
      </c>
      <c r="D335" s="16" t="s">
        <v>215</v>
      </c>
      <c r="E335" s="107">
        <v>165000</v>
      </c>
      <c r="F335" s="180"/>
      <c r="G335" s="180">
        <f>E335+F335</f>
        <v>165000</v>
      </c>
      <c r="H335" s="148"/>
      <c r="I335" s="5"/>
      <c r="J335" s="5"/>
      <c r="K335" s="5"/>
    </row>
    <row r="336" spans="1:11" ht="15" customHeight="1">
      <c r="A336" s="20"/>
      <c r="B336" s="21"/>
      <c r="C336" s="15" t="s">
        <v>16</v>
      </c>
      <c r="D336" s="16" t="s">
        <v>17</v>
      </c>
      <c r="E336" s="107">
        <v>580000</v>
      </c>
      <c r="F336" s="180"/>
      <c r="G336" s="180">
        <f>E336+F336</f>
        <v>580000</v>
      </c>
      <c r="H336" s="148"/>
      <c r="I336" s="5"/>
      <c r="J336" s="5"/>
      <c r="K336" s="5"/>
    </row>
    <row r="337" spans="1:11" ht="15" customHeight="1">
      <c r="A337" s="22"/>
      <c r="B337" s="24" t="s">
        <v>218</v>
      </c>
      <c r="C337" s="24"/>
      <c r="D337" s="25" t="s">
        <v>219</v>
      </c>
      <c r="E337" s="108">
        <f>E338</f>
        <v>2000</v>
      </c>
      <c r="F337" s="108">
        <f>F338</f>
        <v>0</v>
      </c>
      <c r="G337" s="108">
        <f>G338</f>
        <v>2000</v>
      </c>
      <c r="H337" s="148"/>
      <c r="I337" s="5"/>
      <c r="J337" s="5"/>
      <c r="K337" s="5"/>
    </row>
    <row r="338" spans="1:11" ht="15" customHeight="1">
      <c r="A338" s="22"/>
      <c r="B338" s="56"/>
      <c r="C338" s="15" t="s">
        <v>70</v>
      </c>
      <c r="D338" s="16" t="s">
        <v>71</v>
      </c>
      <c r="E338" s="112">
        <v>2000</v>
      </c>
      <c r="F338" s="180"/>
      <c r="G338" s="180">
        <f>E338+F338</f>
        <v>2000</v>
      </c>
      <c r="H338" s="148"/>
      <c r="I338" s="5"/>
      <c r="J338" s="5"/>
      <c r="K338" s="5"/>
    </row>
    <row r="339" spans="1:11" ht="15" customHeight="1">
      <c r="A339" s="22"/>
      <c r="B339" s="24" t="s">
        <v>220</v>
      </c>
      <c r="C339" s="23"/>
      <c r="D339" s="25" t="s">
        <v>37</v>
      </c>
      <c r="E339" s="108">
        <f>SUM(E340:E345)</f>
        <v>1004000</v>
      </c>
      <c r="F339" s="108">
        <f>SUM(F340:F345)</f>
        <v>0</v>
      </c>
      <c r="G339" s="108">
        <f>SUM(G340:G345)</f>
        <v>1004000</v>
      </c>
      <c r="H339" s="148"/>
      <c r="I339" s="5"/>
      <c r="J339" s="5"/>
      <c r="K339" s="5"/>
    </row>
    <row r="340" spans="1:11" ht="15" customHeight="1">
      <c r="A340" s="20"/>
      <c r="B340" s="21"/>
      <c r="C340" s="15" t="s">
        <v>31</v>
      </c>
      <c r="D340" s="16" t="s">
        <v>32</v>
      </c>
      <c r="E340" s="107">
        <v>20000</v>
      </c>
      <c r="F340" s="180"/>
      <c r="G340" s="180">
        <f aca="true" t="shared" si="18" ref="G340:G345">E340+F340</f>
        <v>20000</v>
      </c>
      <c r="H340" s="148"/>
      <c r="I340" s="5"/>
      <c r="J340" s="5"/>
      <c r="K340" s="5"/>
    </row>
    <row r="341" spans="1:11" ht="15" customHeight="1">
      <c r="A341" s="20"/>
      <c r="B341" s="21"/>
      <c r="C341" s="15" t="s">
        <v>70</v>
      </c>
      <c r="D341" s="16" t="s">
        <v>71</v>
      </c>
      <c r="E341" s="107">
        <v>23000</v>
      </c>
      <c r="F341" s="180"/>
      <c r="G341" s="180">
        <f t="shared" si="18"/>
        <v>23000</v>
      </c>
      <c r="H341" s="148"/>
      <c r="I341" s="5"/>
      <c r="J341" s="5"/>
      <c r="K341" s="5"/>
    </row>
    <row r="342" spans="1:11" ht="15" customHeight="1">
      <c r="A342" s="20"/>
      <c r="B342" s="21"/>
      <c r="C342" s="15" t="s">
        <v>72</v>
      </c>
      <c r="D342" s="16" t="s">
        <v>73</v>
      </c>
      <c r="E342" s="107">
        <v>35000</v>
      </c>
      <c r="F342" s="180"/>
      <c r="G342" s="180">
        <f t="shared" si="18"/>
        <v>35000</v>
      </c>
      <c r="H342" s="148"/>
      <c r="I342" s="5"/>
      <c r="J342" s="5"/>
      <c r="K342" s="5"/>
    </row>
    <row r="343" spans="1:11" ht="15" customHeight="1">
      <c r="A343" s="20"/>
      <c r="B343" s="21"/>
      <c r="C343" s="15" t="s">
        <v>10</v>
      </c>
      <c r="D343" s="16" t="s">
        <v>11</v>
      </c>
      <c r="E343" s="107">
        <v>24000</v>
      </c>
      <c r="F343" s="180"/>
      <c r="G343" s="180">
        <f t="shared" si="18"/>
        <v>24000</v>
      </c>
      <c r="H343" s="148"/>
      <c r="I343" s="5"/>
      <c r="J343" s="5"/>
      <c r="K343" s="5"/>
    </row>
    <row r="344" spans="1:11" ht="15" customHeight="1">
      <c r="A344" s="20"/>
      <c r="B344" s="21"/>
      <c r="C344" s="45">
        <v>4370</v>
      </c>
      <c r="D344" s="16" t="s">
        <v>76</v>
      </c>
      <c r="E344" s="107">
        <v>2000</v>
      </c>
      <c r="F344" s="180"/>
      <c r="G344" s="180">
        <f t="shared" si="18"/>
        <v>2000</v>
      </c>
      <c r="H344" s="148"/>
      <c r="I344" s="5"/>
      <c r="J344" s="5"/>
      <c r="K344" s="5"/>
    </row>
    <row r="345" spans="1:11" ht="15" customHeight="1" thickBot="1">
      <c r="A345" s="31"/>
      <c r="B345" s="32"/>
      <c r="C345" s="145" t="s">
        <v>16</v>
      </c>
      <c r="D345" s="52" t="s">
        <v>17</v>
      </c>
      <c r="E345" s="113">
        <v>900000</v>
      </c>
      <c r="F345" s="181"/>
      <c r="G345" s="180">
        <f t="shared" si="18"/>
        <v>900000</v>
      </c>
      <c r="H345" s="149"/>
      <c r="I345" s="5"/>
      <c r="J345" s="5"/>
      <c r="K345" s="5"/>
    </row>
    <row r="346" spans="1:11" ht="15.75" customHeight="1" thickBot="1">
      <c r="A346" s="6" t="s">
        <v>221</v>
      </c>
      <c r="B346" s="7"/>
      <c r="C346" s="7"/>
      <c r="D346" s="8" t="s">
        <v>222</v>
      </c>
      <c r="E346" s="110">
        <f>E347+E349</f>
        <v>220000</v>
      </c>
      <c r="F346" s="110">
        <f>F347+F349</f>
        <v>0</v>
      </c>
      <c r="G346" s="110">
        <f>G347+G349</f>
        <v>220000</v>
      </c>
      <c r="H346" s="140"/>
      <c r="I346" s="5"/>
      <c r="J346" s="5"/>
      <c r="K346" s="5"/>
    </row>
    <row r="347" spans="1:11" ht="15" customHeight="1">
      <c r="A347" s="17"/>
      <c r="B347" s="11" t="s">
        <v>223</v>
      </c>
      <c r="C347" s="18"/>
      <c r="D347" s="12" t="s">
        <v>224</v>
      </c>
      <c r="E347" s="111">
        <f>E348</f>
        <v>110000</v>
      </c>
      <c r="F347" s="111">
        <f>F348</f>
        <v>0</v>
      </c>
      <c r="G347" s="111">
        <f>G348</f>
        <v>110000</v>
      </c>
      <c r="H347" s="147"/>
      <c r="I347" s="5"/>
      <c r="J347" s="5"/>
      <c r="K347" s="5"/>
    </row>
    <row r="348" spans="1:11" ht="22.5" customHeight="1">
      <c r="A348" s="20"/>
      <c r="B348" s="21"/>
      <c r="C348" s="67">
        <v>2480</v>
      </c>
      <c r="D348" s="16" t="s">
        <v>215</v>
      </c>
      <c r="E348" s="107">
        <v>110000</v>
      </c>
      <c r="F348" s="180"/>
      <c r="G348" s="180">
        <f>E348+F348</f>
        <v>110000</v>
      </c>
      <c r="H348" s="148"/>
      <c r="I348" s="5"/>
      <c r="J348" s="5"/>
      <c r="K348" s="5"/>
    </row>
    <row r="349" spans="1:11" ht="15" customHeight="1">
      <c r="A349" s="20"/>
      <c r="B349" s="24" t="s">
        <v>225</v>
      </c>
      <c r="C349" s="81"/>
      <c r="D349" s="25" t="s">
        <v>226</v>
      </c>
      <c r="E349" s="108">
        <f>E350+E351</f>
        <v>110000</v>
      </c>
      <c r="F349" s="108">
        <f>F350+F351</f>
        <v>0</v>
      </c>
      <c r="G349" s="108">
        <f>G350+G351</f>
        <v>110000</v>
      </c>
      <c r="H349" s="148"/>
      <c r="I349" s="5"/>
      <c r="J349" s="5"/>
      <c r="K349" s="5"/>
    </row>
    <row r="350" spans="1:11" ht="36">
      <c r="A350" s="20"/>
      <c r="B350" s="24"/>
      <c r="C350" s="32" t="s">
        <v>259</v>
      </c>
      <c r="D350" s="16" t="s">
        <v>245</v>
      </c>
      <c r="E350" s="107">
        <v>0</v>
      </c>
      <c r="F350" s="180">
        <v>102000</v>
      </c>
      <c r="G350" s="180">
        <f>E350+F350</f>
        <v>102000</v>
      </c>
      <c r="H350" s="148" t="s">
        <v>258</v>
      </c>
      <c r="I350" s="5"/>
      <c r="J350" s="5"/>
      <c r="K350" s="5"/>
    </row>
    <row r="351" spans="1:11" ht="43.5" customHeight="1">
      <c r="A351" s="20"/>
      <c r="B351" s="21"/>
      <c r="C351" s="48" t="s">
        <v>141</v>
      </c>
      <c r="D351" s="49" t="s">
        <v>142</v>
      </c>
      <c r="E351" s="107">
        <v>110000</v>
      </c>
      <c r="F351" s="180">
        <v>-102000</v>
      </c>
      <c r="G351" s="180">
        <f>E351+F351</f>
        <v>8000</v>
      </c>
      <c r="H351" s="148" t="s">
        <v>258</v>
      </c>
      <c r="I351" s="5"/>
      <c r="J351" s="5"/>
      <c r="K351" s="5"/>
    </row>
    <row r="352" spans="1:11" s="82" customFormat="1" ht="4.5" customHeight="1" thickBot="1">
      <c r="A352" s="83"/>
      <c r="B352" s="84"/>
      <c r="C352" s="84"/>
      <c r="D352" s="85"/>
      <c r="E352" s="127"/>
      <c r="F352" s="182"/>
      <c r="G352" s="182"/>
      <c r="H352" s="150"/>
      <c r="I352" s="86"/>
      <c r="J352" s="86"/>
      <c r="K352" s="86"/>
    </row>
    <row r="353" spans="1:11" ht="17.25" customHeight="1" thickBot="1">
      <c r="A353" s="87"/>
      <c r="B353" s="88"/>
      <c r="C353" s="89"/>
      <c r="D353" s="90" t="s">
        <v>227</v>
      </c>
      <c r="E353" s="128">
        <f>E10+E19+E29+E32+E38+E41+E79+E82+E90+E94+E97+E214+E232+E288+E302+E310+E328+E346</f>
        <v>22541483</v>
      </c>
      <c r="F353" s="183">
        <f>F10+F19+F29+F32+F38+F41+F79+F82+F90+F94+F97+F214+F232+F288+F302+F310+F328+F346</f>
        <v>0</v>
      </c>
      <c r="G353" s="128">
        <f>G10+G19+G29+G32+G38+G41+G79+G82+G90+G94+G97+G214+G232+G288+G302+G310+G328+G346</f>
        <v>22541483</v>
      </c>
      <c r="H353" s="140"/>
      <c r="I353" s="5"/>
      <c r="J353" s="5"/>
      <c r="K353" s="5"/>
    </row>
    <row r="354" spans="1:11" ht="26.25" customHeight="1">
      <c r="A354" s="91"/>
      <c r="B354" s="91"/>
      <c r="C354" s="92"/>
      <c r="D354" s="93"/>
      <c r="E354" s="94"/>
      <c r="F354" s="5"/>
      <c r="G354" s="5"/>
      <c r="H354" s="5"/>
      <c r="I354" s="5"/>
      <c r="J354" s="5"/>
      <c r="K354" s="5"/>
    </row>
    <row r="355" spans="1:11" ht="26.25" customHeight="1">
      <c r="A355" s="91"/>
      <c r="B355" s="91"/>
      <c r="C355" s="92"/>
      <c r="D355" s="93"/>
      <c r="E355" s="94"/>
      <c r="F355" s="5"/>
      <c r="G355" s="5"/>
      <c r="H355" s="5"/>
      <c r="I355" s="5"/>
      <c r="J355" s="5"/>
      <c r="K355" s="5"/>
    </row>
    <row r="356" spans="1:11" ht="26.25" customHeight="1">
      <c r="A356" s="91"/>
      <c r="B356" s="91"/>
      <c r="C356" s="92"/>
      <c r="D356" s="93"/>
      <c r="E356" s="94"/>
      <c r="F356" s="5"/>
      <c r="G356" s="5"/>
      <c r="H356" s="5"/>
      <c r="I356" s="5"/>
      <c r="J356" s="5"/>
      <c r="K356" s="5"/>
    </row>
    <row r="357" spans="1:11" ht="26.25" customHeight="1">
      <c r="A357" s="91"/>
      <c r="B357" s="91"/>
      <c r="C357" s="92"/>
      <c r="D357" s="93"/>
      <c r="E357" s="94"/>
      <c r="F357" s="5"/>
      <c r="G357" s="5"/>
      <c r="H357" s="5"/>
      <c r="I357" s="5"/>
      <c r="J357" s="5"/>
      <c r="K357" s="5"/>
    </row>
    <row r="358" spans="1:11" ht="26.25" customHeight="1">
      <c r="A358" s="91"/>
      <c r="B358" s="91"/>
      <c r="C358" s="92"/>
      <c r="D358" s="93"/>
      <c r="E358" s="94"/>
      <c r="F358" s="5"/>
      <c r="G358" s="5"/>
      <c r="H358" s="5"/>
      <c r="I358" s="5"/>
      <c r="J358" s="5"/>
      <c r="K358" s="5"/>
    </row>
    <row r="359" spans="1:11" ht="14.25">
      <c r="A359" s="91"/>
      <c r="B359" s="91"/>
      <c r="C359" s="92"/>
      <c r="D359" s="93"/>
      <c r="E359" s="94"/>
      <c r="F359" s="5"/>
      <c r="G359" s="5"/>
      <c r="H359" s="5"/>
      <c r="I359" s="5"/>
      <c r="J359" s="5"/>
      <c r="K359" s="5"/>
    </row>
    <row r="360" spans="1:11" ht="27" customHeight="1">
      <c r="A360" s="91"/>
      <c r="B360" s="91"/>
      <c r="C360" s="92"/>
      <c r="D360" s="93"/>
      <c r="E360" s="94"/>
      <c r="F360" s="5"/>
      <c r="G360" s="5"/>
      <c r="H360" s="5"/>
      <c r="I360" s="5"/>
      <c r="J360" s="5"/>
      <c r="K360" s="5"/>
    </row>
    <row r="361" spans="1:11" ht="25.5" customHeight="1">
      <c r="A361" s="91"/>
      <c r="B361" s="91"/>
      <c r="C361" s="92"/>
      <c r="D361" s="93"/>
      <c r="E361" s="94"/>
      <c r="F361" s="5"/>
      <c r="G361" s="5"/>
      <c r="H361" s="5"/>
      <c r="I361" s="5"/>
      <c r="J361" s="5"/>
      <c r="K361" s="5"/>
    </row>
    <row r="362" spans="1:11" ht="14.25">
      <c r="A362" s="91"/>
      <c r="B362" s="91"/>
      <c r="C362" s="92"/>
      <c r="D362" s="93"/>
      <c r="E362" s="94"/>
      <c r="F362" s="5"/>
      <c r="G362" s="5"/>
      <c r="H362" s="5"/>
      <c r="I362" s="5"/>
      <c r="J362" s="5"/>
      <c r="K362" s="5"/>
    </row>
    <row r="363" spans="1:11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9" ht="12.75">
      <c r="A381" s="5"/>
      <c r="B381" s="5"/>
      <c r="C381" s="5"/>
      <c r="D381" s="5"/>
      <c r="E381" s="5"/>
      <c r="F381" s="5"/>
      <c r="G381" s="5"/>
      <c r="H381" s="5"/>
      <c r="I381" s="5"/>
    </row>
    <row r="382" spans="1:9" ht="12.75">
      <c r="A382" s="5"/>
      <c r="B382" s="5"/>
      <c r="C382" s="5"/>
      <c r="D382" s="5"/>
      <c r="E382" s="5"/>
      <c r="F382" s="5"/>
      <c r="G382" s="5"/>
      <c r="H382" s="5"/>
      <c r="I382" s="5"/>
    </row>
    <row r="383" spans="1:9" ht="12.75">
      <c r="A383" s="5"/>
      <c r="B383" s="5"/>
      <c r="C383" s="5"/>
      <c r="D383" s="5"/>
      <c r="E383" s="5"/>
      <c r="F383" s="5"/>
      <c r="G383" s="5"/>
      <c r="H383" s="5"/>
      <c r="I383" s="5"/>
    </row>
    <row r="384" spans="1:9" ht="12.75">
      <c r="A384" s="5"/>
      <c r="B384" s="5"/>
      <c r="C384" s="5"/>
      <c r="D384" s="5"/>
      <c r="E384" s="5"/>
      <c r="F384" s="5"/>
      <c r="G384" s="5"/>
      <c r="H384" s="5"/>
      <c r="I384" s="5"/>
    </row>
    <row r="385" spans="1:9" ht="12.75">
      <c r="A385" s="5"/>
      <c r="B385" s="5"/>
      <c r="C385" s="5"/>
      <c r="D385" s="5"/>
      <c r="E385" s="5"/>
      <c r="F385" s="5"/>
      <c r="G385" s="5"/>
      <c r="H385" s="5"/>
      <c r="I385" s="5"/>
    </row>
    <row r="386" spans="1:9" ht="12.75">
      <c r="A386" s="5"/>
      <c r="B386" s="5"/>
      <c r="C386" s="5"/>
      <c r="D386" s="5"/>
      <c r="E386" s="5"/>
      <c r="F386" s="5"/>
      <c r="G386" s="5"/>
      <c r="H386" s="5"/>
      <c r="I386" s="5"/>
    </row>
    <row r="387" spans="1:9" ht="12.75">
      <c r="A387" s="5"/>
      <c r="B387" s="5"/>
      <c r="C387" s="5"/>
      <c r="D387" s="5"/>
      <c r="E387" s="5"/>
      <c r="F387" s="5"/>
      <c r="G387" s="5"/>
      <c r="H387" s="5"/>
      <c r="I387" s="5"/>
    </row>
    <row r="388" spans="1:9" ht="12.75">
      <c r="A388" s="5"/>
      <c r="B388" s="5"/>
      <c r="C388" s="5"/>
      <c r="D388" s="5"/>
      <c r="E388" s="5"/>
      <c r="F388" s="5"/>
      <c r="G388" s="5"/>
      <c r="H388" s="5"/>
      <c r="I388" s="5"/>
    </row>
    <row r="389" spans="1:9" ht="12.75">
      <c r="A389" s="5"/>
      <c r="B389" s="5"/>
      <c r="C389" s="5"/>
      <c r="D389" s="5"/>
      <c r="E389" s="5"/>
      <c r="F389" s="5"/>
      <c r="G389" s="5"/>
      <c r="H389" s="5"/>
      <c r="I389" s="5"/>
    </row>
    <row r="390" spans="1:9" ht="12.75">
      <c r="A390" s="5"/>
      <c r="B390" s="5"/>
      <c r="C390" s="5"/>
      <c r="D390" s="5"/>
      <c r="E390" s="5"/>
      <c r="F390" s="5"/>
      <c r="G390" s="5"/>
      <c r="H390" s="5"/>
      <c r="I390" s="5"/>
    </row>
    <row r="391" spans="1:9" ht="12.75">
      <c r="A391" s="5"/>
      <c r="B391" s="5"/>
      <c r="C391" s="5"/>
      <c r="D391" s="5"/>
      <c r="E391" s="5"/>
      <c r="F391" s="5"/>
      <c r="G391" s="5"/>
      <c r="H391" s="5"/>
      <c r="I391" s="5"/>
    </row>
    <row r="392" spans="1:9" ht="12.75">
      <c r="A392" s="5"/>
      <c r="B392" s="5"/>
      <c r="C392" s="5"/>
      <c r="D392" s="5"/>
      <c r="E392" s="5"/>
      <c r="F392" s="5"/>
      <c r="G392" s="5"/>
      <c r="H392" s="5"/>
      <c r="I392" s="5"/>
    </row>
    <row r="393" spans="1:9" ht="12.75">
      <c r="A393" s="5"/>
      <c r="B393" s="5"/>
      <c r="C393" s="5"/>
      <c r="D393" s="5"/>
      <c r="E393" s="5"/>
      <c r="F393" s="5"/>
      <c r="G393" s="5"/>
      <c r="H393" s="5"/>
      <c r="I393" s="5"/>
    </row>
    <row r="394" spans="1:9" ht="12.75">
      <c r="A394" s="5"/>
      <c r="B394" s="5"/>
      <c r="C394" s="5"/>
      <c r="D394" s="5"/>
      <c r="E394" s="5"/>
      <c r="F394" s="5"/>
      <c r="G394" s="5"/>
      <c r="H394" s="5"/>
      <c r="I394" s="5"/>
    </row>
    <row r="395" spans="1:9" ht="12.75">
      <c r="A395" s="5"/>
      <c r="B395" s="5"/>
      <c r="C395" s="5"/>
      <c r="D395" s="5"/>
      <c r="E395" s="5"/>
      <c r="F395" s="5"/>
      <c r="G395" s="5"/>
      <c r="H395" s="5"/>
      <c r="I395" s="5"/>
    </row>
    <row r="396" spans="1:9" ht="12.75">
      <c r="A396" s="5"/>
      <c r="B396" s="5"/>
      <c r="C396" s="5"/>
      <c r="D396" s="5"/>
      <c r="E396" s="5"/>
      <c r="F396" s="5"/>
      <c r="G396" s="5"/>
      <c r="H396" s="5"/>
      <c r="I396" s="5"/>
    </row>
    <row r="397" spans="1:9" ht="12.75">
      <c r="A397" s="5"/>
      <c r="B397" s="5"/>
      <c r="C397" s="5"/>
      <c r="D397" s="5"/>
      <c r="E397" s="5"/>
      <c r="F397" s="5"/>
      <c r="G397" s="5"/>
      <c r="H397" s="5"/>
      <c r="I397" s="5"/>
    </row>
    <row r="398" spans="1:9" ht="12.75">
      <c r="A398" s="5"/>
      <c r="B398" s="5"/>
      <c r="C398" s="5"/>
      <c r="D398" s="5"/>
      <c r="E398" s="5"/>
      <c r="F398" s="5"/>
      <c r="G398" s="5"/>
      <c r="H398" s="5"/>
      <c r="I398" s="5"/>
    </row>
    <row r="399" spans="1:9" ht="12.75">
      <c r="A399" s="5"/>
      <c r="B399" s="5"/>
      <c r="C399" s="5"/>
      <c r="D399" s="5"/>
      <c r="E399" s="5"/>
      <c r="F399" s="5"/>
      <c r="G399" s="5"/>
      <c r="H399" s="5"/>
      <c r="I399" s="5"/>
    </row>
    <row r="400" spans="1:9" ht="12.75">
      <c r="A400" s="5"/>
      <c r="B400" s="5"/>
      <c r="C400" s="5"/>
      <c r="D400" s="5"/>
      <c r="E400" s="5"/>
      <c r="F400" s="5"/>
      <c r="G400" s="5"/>
      <c r="H400" s="5"/>
      <c r="I400" s="5"/>
    </row>
    <row r="401" spans="1:9" ht="12.75">
      <c r="A401" s="5"/>
      <c r="B401" s="5"/>
      <c r="C401" s="5"/>
      <c r="D401" s="5"/>
      <c r="E401" s="5"/>
      <c r="F401" s="5"/>
      <c r="G401" s="5"/>
      <c r="H401" s="5"/>
      <c r="I401" s="5"/>
    </row>
    <row r="402" spans="1:9" ht="12.75">
      <c r="A402" s="5"/>
      <c r="B402" s="5"/>
      <c r="C402" s="5"/>
      <c r="D402" s="5"/>
      <c r="E402" s="5"/>
      <c r="F402" s="5"/>
      <c r="G402" s="5"/>
      <c r="H402" s="5"/>
      <c r="I402" s="5"/>
    </row>
    <row r="403" spans="1:9" ht="12.75">
      <c r="A403" s="5"/>
      <c r="B403" s="5"/>
      <c r="C403" s="5"/>
      <c r="D403" s="5"/>
      <c r="E403" s="5"/>
      <c r="F403" s="5"/>
      <c r="G403" s="5"/>
      <c r="H403" s="5"/>
      <c r="I403" s="5"/>
    </row>
    <row r="404" spans="1:9" ht="12.75">
      <c r="A404" s="5"/>
      <c r="B404" s="5"/>
      <c r="C404" s="5"/>
      <c r="D404" s="5"/>
      <c r="E404" s="5"/>
      <c r="F404" s="5"/>
      <c r="G404" s="5"/>
      <c r="H404" s="5"/>
      <c r="I404" s="5"/>
    </row>
    <row r="405" spans="1:9" ht="12.75">
      <c r="A405" s="5"/>
      <c r="B405" s="5"/>
      <c r="C405" s="5"/>
      <c r="D405" s="5"/>
      <c r="E405" s="5"/>
      <c r="F405" s="5"/>
      <c r="G405" s="5"/>
      <c r="H405" s="5"/>
      <c r="I405" s="5"/>
    </row>
    <row r="406" spans="1:9" ht="12.75">
      <c r="A406" s="5"/>
      <c r="B406" s="5"/>
      <c r="C406" s="5"/>
      <c r="D406" s="5"/>
      <c r="E406" s="5"/>
      <c r="F406" s="5"/>
      <c r="G406" s="5"/>
      <c r="H406" s="5"/>
      <c r="I406" s="5"/>
    </row>
    <row r="407" spans="1:9" ht="12.75">
      <c r="A407" s="5"/>
      <c r="B407" s="5"/>
      <c r="C407" s="5"/>
      <c r="D407" s="5"/>
      <c r="E407" s="5"/>
      <c r="F407" s="5"/>
      <c r="G407" s="5"/>
      <c r="H407" s="5"/>
      <c r="I407" s="5"/>
    </row>
    <row r="408" spans="1:9" ht="12.75">
      <c r="A408" s="5"/>
      <c r="B408" s="5"/>
      <c r="C408" s="5"/>
      <c r="D408" s="5"/>
      <c r="E408" s="5"/>
      <c r="F408" s="5"/>
      <c r="G408" s="5"/>
      <c r="H408" s="5"/>
      <c r="I408" s="5"/>
    </row>
    <row r="409" spans="1:9" ht="12.75">
      <c r="A409" s="5"/>
      <c r="B409" s="5"/>
      <c r="C409" s="5"/>
      <c r="D409" s="5"/>
      <c r="E409" s="5"/>
      <c r="F409" s="5"/>
      <c r="G409" s="5"/>
      <c r="H409" s="5"/>
      <c r="I409" s="5"/>
    </row>
    <row r="410" spans="1:9" ht="12.75">
      <c r="A410" s="5"/>
      <c r="B410" s="5"/>
      <c r="C410" s="5"/>
      <c r="D410" s="5"/>
      <c r="E410" s="5"/>
      <c r="F410" s="5"/>
      <c r="G410" s="5"/>
      <c r="H410" s="5"/>
      <c r="I410" s="5"/>
    </row>
    <row r="411" spans="1:9" ht="12.75">
      <c r="A411" s="5"/>
      <c r="B411" s="5"/>
      <c r="C411" s="5"/>
      <c r="D411" s="5"/>
      <c r="E411" s="5"/>
      <c r="F411" s="5"/>
      <c r="G411" s="5"/>
      <c r="H411" s="5"/>
      <c r="I411" s="5"/>
    </row>
    <row r="412" spans="1:9" ht="12.75">
      <c r="A412" s="5"/>
      <c r="B412" s="5"/>
      <c r="C412" s="5"/>
      <c r="D412" s="5"/>
      <c r="E412" s="5"/>
      <c r="F412" s="5"/>
      <c r="G412" s="5"/>
      <c r="H412" s="5"/>
      <c r="I412" s="5"/>
    </row>
    <row r="413" spans="1:9" ht="12.75">
      <c r="A413" s="5"/>
      <c r="B413" s="5"/>
      <c r="C413" s="5"/>
      <c r="D413" s="5"/>
      <c r="E413" s="5"/>
      <c r="F413" s="5"/>
      <c r="G413" s="5"/>
      <c r="H413" s="5"/>
      <c r="I413" s="5"/>
    </row>
    <row r="414" spans="1:9" ht="12.75">
      <c r="A414" s="5"/>
      <c r="B414" s="5"/>
      <c r="C414" s="5"/>
      <c r="D414" s="5"/>
      <c r="E414" s="5"/>
      <c r="F414" s="5"/>
      <c r="G414" s="5"/>
      <c r="H414" s="5"/>
      <c r="I414" s="5"/>
    </row>
    <row r="415" spans="1:9" ht="12.75">
      <c r="A415" s="5"/>
      <c r="B415" s="5"/>
      <c r="C415" s="5"/>
      <c r="D415" s="5"/>
      <c r="E415" s="5"/>
      <c r="F415" s="5"/>
      <c r="G415" s="5"/>
      <c r="H415" s="5"/>
      <c r="I415" s="5"/>
    </row>
    <row r="416" spans="1:9" ht="12.75">
      <c r="A416" s="5"/>
      <c r="B416" s="5"/>
      <c r="C416" s="5"/>
      <c r="D416" s="5"/>
      <c r="E416" s="5"/>
      <c r="F416" s="5"/>
      <c r="G416" s="5"/>
      <c r="H416" s="5"/>
      <c r="I416" s="5"/>
    </row>
  </sheetData>
  <mergeCells count="1">
    <mergeCell ref="D6:E6"/>
  </mergeCells>
  <printOptions/>
  <pageMargins left="0.3937007874015748" right="0" top="0.787401574803149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8"/>
  <sheetViews>
    <sheetView workbookViewId="0" topLeftCell="A1">
      <selection activeCell="A293" sqref="A293:H293"/>
    </sheetView>
  </sheetViews>
  <sheetFormatPr defaultColWidth="9.140625" defaultRowHeight="12.75"/>
  <cols>
    <col min="1" max="1" width="3.7109375" style="0" customWidth="1"/>
    <col min="2" max="2" width="5.140625" style="0" customWidth="1"/>
    <col min="3" max="3" width="8.28125" style="0" customWidth="1"/>
    <col min="4" max="4" width="5.28125" style="0" customWidth="1"/>
    <col min="5" max="5" width="33.140625" style="0" customWidth="1"/>
    <col min="6" max="6" width="14.28125" style="0" customWidth="1"/>
    <col min="7" max="7" width="12.8515625" style="0" customWidth="1"/>
    <col min="8" max="8" width="14.28125" style="0" customWidth="1"/>
    <col min="9" max="9" width="2.28125" style="0" customWidth="1"/>
  </cols>
  <sheetData>
    <row r="1" spans="6:7" ht="12.75">
      <c r="F1" s="100" t="s">
        <v>238</v>
      </c>
      <c r="G1" s="100"/>
    </row>
    <row r="2" spans="4:6" ht="18.75">
      <c r="D2" s="95"/>
      <c r="F2" t="s">
        <v>240</v>
      </c>
    </row>
    <row r="3" ht="12.75">
      <c r="F3" t="s">
        <v>241</v>
      </c>
    </row>
    <row r="5" spans="3:7" ht="48.75" customHeight="1">
      <c r="C5" s="248" t="s">
        <v>256</v>
      </c>
      <c r="D5" s="248"/>
      <c r="E5" s="248"/>
      <c r="F5" s="248"/>
      <c r="G5" s="248"/>
    </row>
    <row r="6" spans="5:8" ht="12" customHeight="1" thickBot="1">
      <c r="E6" s="1"/>
      <c r="H6" s="96" t="s">
        <v>0</v>
      </c>
    </row>
    <row r="7" spans="2:8" ht="26.25" thickBot="1">
      <c r="B7" s="153" t="s">
        <v>1</v>
      </c>
      <c r="C7" s="154" t="s">
        <v>2</v>
      </c>
      <c r="D7" s="154" t="s">
        <v>3</v>
      </c>
      <c r="E7" s="154" t="s">
        <v>228</v>
      </c>
      <c r="F7" s="155" t="s">
        <v>229</v>
      </c>
      <c r="G7" s="154" t="s">
        <v>243</v>
      </c>
      <c r="H7" s="156" t="s">
        <v>244</v>
      </c>
    </row>
    <row r="8" spans="2:8" s="97" customFormat="1" ht="7.5" customHeight="1">
      <c r="B8" s="157">
        <v>1</v>
      </c>
      <c r="C8" s="158">
        <v>2</v>
      </c>
      <c r="D8" s="158">
        <v>3</v>
      </c>
      <c r="E8" s="158">
        <v>4</v>
      </c>
      <c r="F8" s="159">
        <v>5</v>
      </c>
      <c r="G8" s="160">
        <v>6</v>
      </c>
      <c r="H8" s="161">
        <v>7</v>
      </c>
    </row>
    <row r="9" spans="2:8" s="97" customFormat="1" ht="34.5" customHeight="1">
      <c r="B9" s="98">
        <v>851</v>
      </c>
      <c r="C9" s="99">
        <v>85154</v>
      </c>
      <c r="D9" s="99">
        <v>2830</v>
      </c>
      <c r="E9" s="51" t="s">
        <v>230</v>
      </c>
      <c r="F9" s="163">
        <v>30000</v>
      </c>
      <c r="G9" s="164"/>
      <c r="H9" s="165">
        <f aca="true" t="shared" si="0" ref="H9:H23">F9+G9</f>
        <v>30000</v>
      </c>
    </row>
    <row r="10" spans="2:8" ht="39.75" customHeight="1">
      <c r="B10" s="98">
        <v>853</v>
      </c>
      <c r="C10" s="99">
        <v>85395</v>
      </c>
      <c r="D10" s="99">
        <v>2830</v>
      </c>
      <c r="E10" s="166" t="s">
        <v>231</v>
      </c>
      <c r="F10" s="163">
        <v>4000</v>
      </c>
      <c r="G10" s="167">
        <v>-4000</v>
      </c>
      <c r="H10" s="165">
        <f t="shared" si="0"/>
        <v>0</v>
      </c>
    </row>
    <row r="11" spans="2:8" ht="37.5" customHeight="1">
      <c r="B11" s="98">
        <v>853</v>
      </c>
      <c r="C11" s="99">
        <v>85395</v>
      </c>
      <c r="D11" s="99">
        <v>2820</v>
      </c>
      <c r="E11" s="162" t="s">
        <v>246</v>
      </c>
      <c r="F11" s="163">
        <v>0</v>
      </c>
      <c r="G11" s="167">
        <v>4000</v>
      </c>
      <c r="H11" s="165">
        <f t="shared" si="0"/>
        <v>4000</v>
      </c>
    </row>
    <row r="12" spans="2:8" ht="39.75" customHeight="1">
      <c r="B12" s="98">
        <v>921</v>
      </c>
      <c r="C12" s="99">
        <v>92105</v>
      </c>
      <c r="D12" s="99">
        <v>2830</v>
      </c>
      <c r="E12" s="166" t="s">
        <v>232</v>
      </c>
      <c r="F12" s="163">
        <v>12000</v>
      </c>
      <c r="G12" s="167">
        <v>-12000</v>
      </c>
      <c r="H12" s="165">
        <f t="shared" si="0"/>
        <v>0</v>
      </c>
    </row>
    <row r="13" spans="2:8" ht="36.75" customHeight="1">
      <c r="B13" s="98">
        <v>921</v>
      </c>
      <c r="C13" s="99">
        <v>92105</v>
      </c>
      <c r="D13" s="99">
        <v>2820</v>
      </c>
      <c r="E13" s="162" t="s">
        <v>247</v>
      </c>
      <c r="F13" s="168">
        <v>0</v>
      </c>
      <c r="G13" s="167">
        <v>2000</v>
      </c>
      <c r="H13" s="165">
        <f t="shared" si="0"/>
        <v>2000</v>
      </c>
    </row>
    <row r="14" spans="2:8" ht="36" customHeight="1">
      <c r="B14" s="98">
        <v>921</v>
      </c>
      <c r="C14" s="99">
        <v>92105</v>
      </c>
      <c r="D14" s="99">
        <v>2820</v>
      </c>
      <c r="E14" s="162" t="s">
        <v>248</v>
      </c>
      <c r="F14" s="168">
        <v>0</v>
      </c>
      <c r="G14" s="167">
        <v>10000</v>
      </c>
      <c r="H14" s="165">
        <f t="shared" si="0"/>
        <v>10000</v>
      </c>
    </row>
    <row r="15" spans="2:8" ht="40.5" customHeight="1">
      <c r="B15" s="98">
        <v>926</v>
      </c>
      <c r="C15" s="99">
        <v>92605</v>
      </c>
      <c r="D15" s="99">
        <v>2830</v>
      </c>
      <c r="E15" s="166" t="s">
        <v>233</v>
      </c>
      <c r="F15" s="169">
        <v>110000</v>
      </c>
      <c r="G15" s="167">
        <v>-102000</v>
      </c>
      <c r="H15" s="165">
        <f t="shared" si="0"/>
        <v>8000</v>
      </c>
    </row>
    <row r="16" spans="2:8" ht="36.75" customHeight="1">
      <c r="B16" s="98">
        <v>926</v>
      </c>
      <c r="C16" s="99">
        <v>92605</v>
      </c>
      <c r="D16" s="99">
        <v>2820</v>
      </c>
      <c r="E16" s="170" t="s">
        <v>249</v>
      </c>
      <c r="F16" s="169">
        <v>0</v>
      </c>
      <c r="G16" s="167">
        <v>25000</v>
      </c>
      <c r="H16" s="165">
        <f t="shared" si="0"/>
        <v>25000</v>
      </c>
    </row>
    <row r="17" spans="2:8" ht="39.75" customHeight="1">
      <c r="B17" s="98">
        <v>926</v>
      </c>
      <c r="C17" s="99">
        <v>92605</v>
      </c>
      <c r="D17" s="99">
        <v>2820</v>
      </c>
      <c r="E17" s="170" t="s">
        <v>250</v>
      </c>
      <c r="F17" s="169">
        <v>0</v>
      </c>
      <c r="G17" s="167">
        <v>11000</v>
      </c>
      <c r="H17" s="165">
        <f t="shared" si="0"/>
        <v>11000</v>
      </c>
    </row>
    <row r="18" spans="2:8" ht="47.25" customHeight="1">
      <c r="B18" s="98">
        <v>926</v>
      </c>
      <c r="C18" s="99">
        <v>92605</v>
      </c>
      <c r="D18" s="99">
        <v>2820</v>
      </c>
      <c r="E18" s="170" t="s">
        <v>251</v>
      </c>
      <c r="F18" s="169">
        <v>0</v>
      </c>
      <c r="G18" s="167">
        <v>10000</v>
      </c>
      <c r="H18" s="165">
        <f t="shared" si="0"/>
        <v>10000</v>
      </c>
    </row>
    <row r="19" spans="2:8" ht="37.5" customHeight="1">
      <c r="B19" s="98">
        <v>926</v>
      </c>
      <c r="C19" s="99">
        <v>92605</v>
      </c>
      <c r="D19" s="99">
        <v>2820</v>
      </c>
      <c r="E19" s="170" t="s">
        <v>252</v>
      </c>
      <c r="F19" s="169">
        <v>0</v>
      </c>
      <c r="G19" s="167">
        <v>26000</v>
      </c>
      <c r="H19" s="165">
        <f t="shared" si="0"/>
        <v>26000</v>
      </c>
    </row>
    <row r="20" spans="2:8" ht="36" customHeight="1">
      <c r="B20" s="98">
        <v>926</v>
      </c>
      <c r="C20" s="99">
        <v>92605</v>
      </c>
      <c r="D20" s="99">
        <v>2820</v>
      </c>
      <c r="E20" s="170" t="s">
        <v>253</v>
      </c>
      <c r="F20" s="169">
        <v>0</v>
      </c>
      <c r="G20" s="167">
        <v>10000</v>
      </c>
      <c r="H20" s="165">
        <f t="shared" si="0"/>
        <v>10000</v>
      </c>
    </row>
    <row r="21" spans="2:8" ht="36" customHeight="1">
      <c r="B21" s="98">
        <v>926</v>
      </c>
      <c r="C21" s="99">
        <v>92605</v>
      </c>
      <c r="D21" s="99">
        <v>2820</v>
      </c>
      <c r="E21" s="170" t="s">
        <v>254</v>
      </c>
      <c r="F21" s="169">
        <v>0</v>
      </c>
      <c r="G21" s="167">
        <v>9500</v>
      </c>
      <c r="H21" s="165">
        <f t="shared" si="0"/>
        <v>9500</v>
      </c>
    </row>
    <row r="22" spans="2:8" ht="36" customHeight="1">
      <c r="B22" s="98">
        <v>926</v>
      </c>
      <c r="C22" s="99">
        <v>92605</v>
      </c>
      <c r="D22" s="99">
        <v>2820</v>
      </c>
      <c r="E22" s="170" t="s">
        <v>257</v>
      </c>
      <c r="F22" s="174">
        <v>0</v>
      </c>
      <c r="G22" s="175">
        <v>9500</v>
      </c>
      <c r="H22" s="176">
        <f t="shared" si="0"/>
        <v>9500</v>
      </c>
    </row>
    <row r="23" spans="2:8" ht="45" customHeight="1" thickBot="1">
      <c r="B23" s="171">
        <v>926</v>
      </c>
      <c r="C23" s="172">
        <v>92605</v>
      </c>
      <c r="D23" s="172">
        <v>2820</v>
      </c>
      <c r="E23" s="173" t="s">
        <v>255</v>
      </c>
      <c r="F23" s="174">
        <v>0</v>
      </c>
      <c r="G23" s="175">
        <v>1000</v>
      </c>
      <c r="H23" s="176">
        <f t="shared" si="0"/>
        <v>1000</v>
      </c>
    </row>
    <row r="24" spans="2:8" ht="23.25" customHeight="1" thickBot="1">
      <c r="B24" s="249" t="s">
        <v>234</v>
      </c>
      <c r="C24" s="250"/>
      <c r="D24" s="250"/>
      <c r="E24" s="251"/>
      <c r="F24" s="177">
        <f>SUM(F9:F23)</f>
        <v>156000</v>
      </c>
      <c r="G24" s="177">
        <f>SUM(G9:G23)</f>
        <v>0</v>
      </c>
      <c r="H24" s="178">
        <f>SUM(H9:H23)</f>
        <v>156000</v>
      </c>
    </row>
    <row r="38" ht="12.75">
      <c r="E38" s="100"/>
    </row>
  </sheetData>
  <mergeCells count="2">
    <mergeCell ref="C5:G5"/>
    <mergeCell ref="B24:E24"/>
  </mergeCell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09"/>
  <sheetViews>
    <sheetView workbookViewId="0" topLeftCell="A94">
      <selection activeCell="A293" sqref="A293:H293"/>
    </sheetView>
  </sheetViews>
  <sheetFormatPr defaultColWidth="9.140625" defaultRowHeight="12.75"/>
  <cols>
    <col min="1" max="1" width="1.1484375" style="0" customWidth="1"/>
    <col min="2" max="2" width="3.140625" style="0" customWidth="1"/>
    <col min="3" max="3" width="7.00390625" style="0" customWidth="1"/>
    <col min="4" max="4" width="19.28125" style="0" customWidth="1"/>
    <col min="5" max="5" width="6.00390625" style="0" customWidth="1"/>
    <col min="6" max="13" width="8.8515625" style="0" customWidth="1"/>
    <col min="14" max="16" width="8.421875" style="0" customWidth="1"/>
    <col min="17" max="17" width="8.8515625" style="0" customWidth="1"/>
    <col min="18" max="18" width="8.140625" style="0" customWidth="1"/>
    <col min="19" max="19" width="0.9921875" style="0" customWidth="1"/>
  </cols>
  <sheetData>
    <row r="1" ht="12.75">
      <c r="N1" t="s">
        <v>491</v>
      </c>
    </row>
    <row r="2" ht="12.75">
      <c r="N2" t="s">
        <v>240</v>
      </c>
    </row>
    <row r="3" spans="5:14" ht="15.75">
      <c r="E3" s="185"/>
      <c r="N3" t="s">
        <v>241</v>
      </c>
    </row>
    <row r="5" spans="4:17" ht="15.75">
      <c r="D5" s="258" t="s">
        <v>260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</row>
    <row r="6" ht="12.75">
      <c r="I6" s="246" t="s">
        <v>506</v>
      </c>
    </row>
    <row r="8" spans="2:18" ht="12.75">
      <c r="B8" s="186"/>
      <c r="C8" s="259" t="s">
        <v>261</v>
      </c>
      <c r="D8" s="260"/>
      <c r="E8" s="261"/>
      <c r="F8" s="259" t="s">
        <v>262</v>
      </c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1"/>
    </row>
    <row r="9" spans="2:19" ht="4.5" customHeight="1">
      <c r="B9" s="187"/>
      <c r="C9" s="262"/>
      <c r="D9" s="263"/>
      <c r="E9" s="264"/>
      <c r="F9" s="262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4"/>
      <c r="S9" s="188"/>
    </row>
    <row r="10" spans="2:19" ht="19.5" customHeight="1">
      <c r="B10" s="189"/>
      <c r="C10" s="190"/>
      <c r="D10" s="190"/>
      <c r="E10" s="265" t="s">
        <v>263</v>
      </c>
      <c r="F10" s="255">
        <v>2007</v>
      </c>
      <c r="G10" s="255">
        <v>2008</v>
      </c>
      <c r="H10" s="252" t="s">
        <v>235</v>
      </c>
      <c r="I10" s="255" t="s">
        <v>494</v>
      </c>
      <c r="J10" s="252">
        <v>2009</v>
      </c>
      <c r="K10" s="252" t="s">
        <v>235</v>
      </c>
      <c r="L10" s="255" t="s">
        <v>492</v>
      </c>
      <c r="M10" s="235">
        <v>2010</v>
      </c>
      <c r="N10" s="227" t="s">
        <v>264</v>
      </c>
      <c r="O10" s="228"/>
      <c r="P10" s="228"/>
      <c r="Q10" s="227" t="s">
        <v>234</v>
      </c>
      <c r="R10" s="227" t="s">
        <v>264</v>
      </c>
      <c r="S10" s="188"/>
    </row>
    <row r="11" spans="2:19" ht="12.75">
      <c r="B11" s="189" t="s">
        <v>265</v>
      </c>
      <c r="C11" s="189" t="s">
        <v>266</v>
      </c>
      <c r="D11" s="189" t="s">
        <v>267</v>
      </c>
      <c r="E11" s="266"/>
      <c r="F11" s="256"/>
      <c r="G11" s="256"/>
      <c r="H11" s="253"/>
      <c r="I11" s="256"/>
      <c r="J11" s="253"/>
      <c r="K11" s="253"/>
      <c r="L11" s="256"/>
      <c r="M11" s="268"/>
      <c r="N11" s="229" t="s">
        <v>268</v>
      </c>
      <c r="O11" s="229" t="s">
        <v>269</v>
      </c>
      <c r="P11" s="229" t="s">
        <v>234</v>
      </c>
      <c r="Q11" s="229" t="s">
        <v>270</v>
      </c>
      <c r="R11" s="229" t="s">
        <v>271</v>
      </c>
      <c r="S11" s="188"/>
    </row>
    <row r="12" spans="2:19" ht="12.75">
      <c r="B12" s="189"/>
      <c r="C12" s="189" t="s">
        <v>272</v>
      </c>
      <c r="D12" s="189" t="s">
        <v>272</v>
      </c>
      <c r="E12" s="266"/>
      <c r="F12" s="256"/>
      <c r="G12" s="256"/>
      <c r="H12" s="253"/>
      <c r="I12" s="256"/>
      <c r="J12" s="253"/>
      <c r="K12" s="253"/>
      <c r="L12" s="256"/>
      <c r="M12" s="268"/>
      <c r="N12" s="229" t="s">
        <v>273</v>
      </c>
      <c r="O12" s="229" t="s">
        <v>274</v>
      </c>
      <c r="P12" s="229" t="s">
        <v>275</v>
      </c>
      <c r="Q12" s="229" t="s">
        <v>276</v>
      </c>
      <c r="R12" s="229" t="s">
        <v>277</v>
      </c>
      <c r="S12" s="188"/>
    </row>
    <row r="13" spans="2:19" ht="12.75">
      <c r="B13" s="189"/>
      <c r="C13" s="189"/>
      <c r="D13" s="189"/>
      <c r="E13" s="267"/>
      <c r="F13" s="257"/>
      <c r="G13" s="257"/>
      <c r="H13" s="254"/>
      <c r="I13" s="257"/>
      <c r="J13" s="254"/>
      <c r="K13" s="254"/>
      <c r="L13" s="257"/>
      <c r="M13" s="269"/>
      <c r="N13" s="230">
        <v>2010</v>
      </c>
      <c r="O13" s="229" t="s">
        <v>272</v>
      </c>
      <c r="P13" s="229" t="s">
        <v>278</v>
      </c>
      <c r="Q13" s="231" t="s">
        <v>279</v>
      </c>
      <c r="R13" s="229" t="s">
        <v>280</v>
      </c>
      <c r="S13" s="188"/>
    </row>
    <row r="14" spans="2:19" ht="12.75">
      <c r="B14" s="193">
        <v>1</v>
      </c>
      <c r="C14" s="193">
        <v>2</v>
      </c>
      <c r="D14" s="193">
        <v>3</v>
      </c>
      <c r="E14" s="193">
        <v>4</v>
      </c>
      <c r="F14" s="193">
        <v>5</v>
      </c>
      <c r="G14" s="193">
        <v>6</v>
      </c>
      <c r="H14" s="193">
        <v>7</v>
      </c>
      <c r="I14" s="193">
        <v>8</v>
      </c>
      <c r="J14" s="193">
        <v>9</v>
      </c>
      <c r="K14" s="193">
        <v>10</v>
      </c>
      <c r="L14" s="193">
        <v>11</v>
      </c>
      <c r="M14" s="193">
        <v>12</v>
      </c>
      <c r="N14" s="193">
        <v>13</v>
      </c>
      <c r="O14" s="193">
        <v>14</v>
      </c>
      <c r="P14" s="193">
        <v>15</v>
      </c>
      <c r="Q14" s="193">
        <v>16</v>
      </c>
      <c r="R14" s="193">
        <v>17</v>
      </c>
      <c r="S14" s="188"/>
    </row>
    <row r="15" spans="2:18" ht="19.5" customHeight="1">
      <c r="B15" s="270" t="s">
        <v>281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2"/>
    </row>
    <row r="16" spans="2:18" ht="45">
      <c r="B16" s="194" t="s">
        <v>282</v>
      </c>
      <c r="C16" s="194" t="s">
        <v>283</v>
      </c>
      <c r="D16" s="195" t="s">
        <v>284</v>
      </c>
      <c r="E16" s="196" t="s">
        <v>285</v>
      </c>
      <c r="F16" s="197">
        <v>2382839</v>
      </c>
      <c r="G16" s="197"/>
      <c r="H16" s="197"/>
      <c r="I16" s="197"/>
      <c r="J16" s="197"/>
      <c r="K16" s="197"/>
      <c r="L16" s="197"/>
      <c r="M16" s="197"/>
      <c r="N16" s="220">
        <f>F16+G16+J16+M16</f>
        <v>2382839</v>
      </c>
      <c r="O16" s="220">
        <v>2382839</v>
      </c>
      <c r="P16" s="220">
        <v>882839</v>
      </c>
      <c r="Q16" s="220">
        <v>1500000</v>
      </c>
      <c r="R16" s="207" t="s">
        <v>286</v>
      </c>
    </row>
    <row r="17" spans="2:18" ht="44.25" customHeight="1">
      <c r="B17" s="194" t="s">
        <v>287</v>
      </c>
      <c r="C17" s="194" t="s">
        <v>288</v>
      </c>
      <c r="D17" s="195" t="s">
        <v>289</v>
      </c>
      <c r="E17" s="196" t="s">
        <v>285</v>
      </c>
      <c r="F17" s="197">
        <v>2900000</v>
      </c>
      <c r="G17" s="197"/>
      <c r="H17" s="197"/>
      <c r="I17" s="197"/>
      <c r="J17" s="197"/>
      <c r="K17" s="197"/>
      <c r="L17" s="197"/>
      <c r="M17" s="197"/>
      <c r="N17" s="220">
        <f aca="true" t="shared" si="0" ref="N17:N35">F17+G17+J17+M17</f>
        <v>2900000</v>
      </c>
      <c r="O17" s="220">
        <v>2900000</v>
      </c>
      <c r="P17" s="220">
        <v>200000</v>
      </c>
      <c r="Q17" s="220">
        <v>2700000</v>
      </c>
      <c r="R17" s="207" t="s">
        <v>290</v>
      </c>
    </row>
    <row r="18" spans="2:18" ht="48">
      <c r="B18" s="194" t="s">
        <v>291</v>
      </c>
      <c r="C18" s="194" t="s">
        <v>292</v>
      </c>
      <c r="D18" s="195" t="s">
        <v>293</v>
      </c>
      <c r="E18" s="196" t="s">
        <v>285</v>
      </c>
      <c r="F18" s="197">
        <v>7000</v>
      </c>
      <c r="G18" s="197"/>
      <c r="H18" s="197"/>
      <c r="I18" s="197"/>
      <c r="J18" s="197"/>
      <c r="K18" s="197"/>
      <c r="L18" s="197"/>
      <c r="M18" s="197"/>
      <c r="N18" s="220">
        <f t="shared" si="0"/>
        <v>7000</v>
      </c>
      <c r="O18" s="220">
        <v>7000</v>
      </c>
      <c r="P18" s="220">
        <v>7000</v>
      </c>
      <c r="Q18" s="220"/>
      <c r="R18" s="205"/>
    </row>
    <row r="19" spans="2:18" ht="36">
      <c r="B19" s="194" t="s">
        <v>294</v>
      </c>
      <c r="C19" s="194" t="s">
        <v>295</v>
      </c>
      <c r="D19" s="195" t="s">
        <v>296</v>
      </c>
      <c r="E19" s="196" t="s">
        <v>285</v>
      </c>
      <c r="F19" s="197">
        <v>49000</v>
      </c>
      <c r="G19" s="197"/>
      <c r="H19" s="197"/>
      <c r="I19" s="197"/>
      <c r="J19" s="197"/>
      <c r="K19" s="197"/>
      <c r="L19" s="197"/>
      <c r="M19" s="197"/>
      <c r="N19" s="220">
        <f t="shared" si="0"/>
        <v>49000</v>
      </c>
      <c r="O19" s="220">
        <v>49000</v>
      </c>
      <c r="P19" s="220">
        <v>49000</v>
      </c>
      <c r="Q19" s="220"/>
      <c r="R19" s="205"/>
    </row>
    <row r="20" spans="2:18" ht="48">
      <c r="B20" s="194" t="s">
        <v>297</v>
      </c>
      <c r="C20" s="194" t="s">
        <v>298</v>
      </c>
      <c r="D20" s="195" t="s">
        <v>299</v>
      </c>
      <c r="E20" s="196" t="s">
        <v>285</v>
      </c>
      <c r="F20" s="197"/>
      <c r="G20" s="197">
        <v>2490000</v>
      </c>
      <c r="H20" s="197"/>
      <c r="I20" s="197">
        <f>G20+H20</f>
        <v>2490000</v>
      </c>
      <c r="J20" s="197"/>
      <c r="K20" s="197"/>
      <c r="L20" s="197"/>
      <c r="M20" s="197"/>
      <c r="N20" s="220">
        <f t="shared" si="0"/>
        <v>2490000</v>
      </c>
      <c r="O20" s="220">
        <v>2490000</v>
      </c>
      <c r="P20" s="220">
        <v>1000000</v>
      </c>
      <c r="Q20" s="220">
        <v>1490000</v>
      </c>
      <c r="R20" s="207" t="s">
        <v>300</v>
      </c>
    </row>
    <row r="21" spans="2:18" ht="36">
      <c r="B21" s="194" t="s">
        <v>301</v>
      </c>
      <c r="C21" s="194" t="s">
        <v>302</v>
      </c>
      <c r="D21" s="195" t="s">
        <v>504</v>
      </c>
      <c r="E21" s="196" t="s">
        <v>285</v>
      </c>
      <c r="F21" s="197"/>
      <c r="G21" s="198"/>
      <c r="H21" s="198"/>
      <c r="I21" s="198"/>
      <c r="J21" s="198">
        <v>3050000</v>
      </c>
      <c r="K21" s="198">
        <v>0</v>
      </c>
      <c r="L21" s="198">
        <f>J21-K21</f>
        <v>3050000</v>
      </c>
      <c r="M21" s="199"/>
      <c r="N21" s="220">
        <f t="shared" si="0"/>
        <v>3050000</v>
      </c>
      <c r="O21" s="226">
        <v>3050000</v>
      </c>
      <c r="P21" s="226">
        <v>950000</v>
      </c>
      <c r="Q21" s="226">
        <v>2100000</v>
      </c>
      <c r="R21" s="207" t="s">
        <v>303</v>
      </c>
    </row>
    <row r="22" spans="2:18" ht="38.25" customHeight="1">
      <c r="B22" s="194" t="s">
        <v>304</v>
      </c>
      <c r="C22" s="194" t="s">
        <v>305</v>
      </c>
      <c r="D22" s="195" t="s">
        <v>306</v>
      </c>
      <c r="E22" s="196" t="s">
        <v>285</v>
      </c>
      <c r="F22" s="197"/>
      <c r="G22" s="198"/>
      <c r="H22" s="198"/>
      <c r="I22" s="198"/>
      <c r="J22" s="198"/>
      <c r="K22" s="198"/>
      <c r="L22" s="198"/>
      <c r="M22" s="199">
        <v>3500000</v>
      </c>
      <c r="N22" s="220">
        <f t="shared" si="0"/>
        <v>3500000</v>
      </c>
      <c r="O22" s="226">
        <v>3500000</v>
      </c>
      <c r="P22" s="226">
        <v>1000000</v>
      </c>
      <c r="Q22" s="226">
        <v>2500000</v>
      </c>
      <c r="R22" s="207" t="s">
        <v>307</v>
      </c>
    </row>
    <row r="23" spans="2:18" ht="35.25" customHeight="1">
      <c r="B23" s="194" t="s">
        <v>308</v>
      </c>
      <c r="C23" s="194" t="s">
        <v>309</v>
      </c>
      <c r="D23" s="195" t="s">
        <v>310</v>
      </c>
      <c r="E23" s="196" t="s">
        <v>285</v>
      </c>
      <c r="F23" s="197"/>
      <c r="G23" s="198"/>
      <c r="H23" s="198"/>
      <c r="I23" s="198"/>
      <c r="J23" s="198"/>
      <c r="K23" s="198"/>
      <c r="L23" s="198"/>
      <c r="M23" s="199">
        <v>1500000</v>
      </c>
      <c r="N23" s="220">
        <f t="shared" si="0"/>
        <v>1500000</v>
      </c>
      <c r="O23" s="226">
        <v>1500000</v>
      </c>
      <c r="P23" s="226">
        <v>500000</v>
      </c>
      <c r="Q23" s="226">
        <v>1000000</v>
      </c>
      <c r="R23" s="207" t="s">
        <v>307</v>
      </c>
    </row>
    <row r="24" spans="2:18" ht="38.25" customHeight="1">
      <c r="B24" s="194" t="s">
        <v>311</v>
      </c>
      <c r="C24" s="194" t="s">
        <v>312</v>
      </c>
      <c r="D24" s="195" t="s">
        <v>313</v>
      </c>
      <c r="E24" s="196" t="s">
        <v>285</v>
      </c>
      <c r="F24" s="197"/>
      <c r="G24" s="198"/>
      <c r="H24" s="198"/>
      <c r="I24" s="198"/>
      <c r="J24" s="198">
        <v>500000</v>
      </c>
      <c r="K24" s="198">
        <v>-500000</v>
      </c>
      <c r="L24" s="198">
        <f>J24+K24</f>
        <v>0</v>
      </c>
      <c r="M24" s="199"/>
      <c r="N24" s="220">
        <v>0</v>
      </c>
      <c r="O24" s="226">
        <v>0</v>
      </c>
      <c r="P24" s="226">
        <v>0</v>
      </c>
      <c r="Q24" s="226"/>
      <c r="R24" s="207"/>
    </row>
    <row r="25" spans="2:18" ht="82.5" customHeight="1">
      <c r="B25" s="194" t="s">
        <v>314</v>
      </c>
      <c r="C25" s="194" t="s">
        <v>315</v>
      </c>
      <c r="D25" s="200" t="s">
        <v>316</v>
      </c>
      <c r="E25" s="196" t="s">
        <v>285</v>
      </c>
      <c r="F25" s="197">
        <v>12200</v>
      </c>
      <c r="G25" s="198"/>
      <c r="H25" s="198"/>
      <c r="I25" s="198"/>
      <c r="J25" s="198"/>
      <c r="K25" s="198"/>
      <c r="L25" s="198"/>
      <c r="M25" s="199"/>
      <c r="N25" s="220">
        <f t="shared" si="0"/>
        <v>12200</v>
      </c>
      <c r="O25" s="226">
        <v>12200</v>
      </c>
      <c r="P25" s="226">
        <v>12200</v>
      </c>
      <c r="Q25" s="226"/>
      <c r="R25" s="207"/>
    </row>
    <row r="26" spans="2:19" ht="36.75" customHeight="1">
      <c r="B26" s="194" t="s">
        <v>317</v>
      </c>
      <c r="C26" s="194" t="s">
        <v>318</v>
      </c>
      <c r="D26" s="200" t="s">
        <v>319</v>
      </c>
      <c r="E26" s="196" t="s">
        <v>285</v>
      </c>
      <c r="F26" s="197">
        <v>33600</v>
      </c>
      <c r="G26" s="198"/>
      <c r="H26" s="198"/>
      <c r="I26" s="198"/>
      <c r="J26" s="198"/>
      <c r="K26" s="198"/>
      <c r="L26" s="198"/>
      <c r="M26" s="199"/>
      <c r="N26" s="220">
        <f t="shared" si="0"/>
        <v>33600</v>
      </c>
      <c r="O26" s="226">
        <v>33600</v>
      </c>
      <c r="P26" s="226">
        <v>33600</v>
      </c>
      <c r="Q26" s="226"/>
      <c r="R26" s="207"/>
      <c r="S26" s="201">
        <v>2</v>
      </c>
    </row>
    <row r="27" spans="2:18" ht="28.5" customHeight="1">
      <c r="B27" s="194" t="s">
        <v>320</v>
      </c>
      <c r="C27" s="194" t="s">
        <v>321</v>
      </c>
      <c r="D27" s="202" t="s">
        <v>322</v>
      </c>
      <c r="E27" s="196" t="s">
        <v>285</v>
      </c>
      <c r="F27" s="197"/>
      <c r="G27" s="198">
        <v>50000</v>
      </c>
      <c r="H27" s="198">
        <v>2000</v>
      </c>
      <c r="I27" s="197">
        <f aca="true" t="shared" si="1" ref="I27:I32">G27+H27</f>
        <v>52000</v>
      </c>
      <c r="J27" s="198"/>
      <c r="K27" s="198"/>
      <c r="L27" s="198"/>
      <c r="M27" s="199"/>
      <c r="N27" s="220">
        <v>52000</v>
      </c>
      <c r="O27" s="220">
        <v>52000</v>
      </c>
      <c r="P27" s="220">
        <v>52000</v>
      </c>
      <c r="Q27" s="226"/>
      <c r="R27" s="207"/>
    </row>
    <row r="28" spans="2:18" ht="36.75" customHeight="1">
      <c r="B28" s="194" t="s">
        <v>323</v>
      </c>
      <c r="C28" s="194" t="s">
        <v>324</v>
      </c>
      <c r="D28" s="202" t="s">
        <v>325</v>
      </c>
      <c r="E28" s="196" t="s">
        <v>285</v>
      </c>
      <c r="F28" s="197"/>
      <c r="G28" s="198">
        <v>30000</v>
      </c>
      <c r="H28" s="198"/>
      <c r="I28" s="197">
        <f t="shared" si="1"/>
        <v>30000</v>
      </c>
      <c r="J28" s="198"/>
      <c r="K28" s="198"/>
      <c r="L28" s="198"/>
      <c r="M28" s="199"/>
      <c r="N28" s="220">
        <f t="shared" si="0"/>
        <v>30000</v>
      </c>
      <c r="O28" s="220">
        <v>30000</v>
      </c>
      <c r="P28" s="220">
        <v>30000</v>
      </c>
      <c r="Q28" s="226"/>
      <c r="R28" s="207"/>
    </row>
    <row r="29" spans="2:18" ht="37.5" customHeight="1">
      <c r="B29" s="194" t="s">
        <v>326</v>
      </c>
      <c r="C29" s="194" t="s">
        <v>327</v>
      </c>
      <c r="D29" s="202" t="s">
        <v>328</v>
      </c>
      <c r="E29" s="196" t="s">
        <v>285</v>
      </c>
      <c r="F29" s="197"/>
      <c r="G29" s="198">
        <v>57000</v>
      </c>
      <c r="H29" s="198"/>
      <c r="I29" s="197">
        <f t="shared" si="1"/>
        <v>57000</v>
      </c>
      <c r="J29" s="198"/>
      <c r="K29" s="198"/>
      <c r="L29" s="198"/>
      <c r="M29" s="199"/>
      <c r="N29" s="220">
        <f t="shared" si="0"/>
        <v>57000</v>
      </c>
      <c r="O29" s="220">
        <v>57000</v>
      </c>
      <c r="P29" s="220">
        <v>57000</v>
      </c>
      <c r="Q29" s="226"/>
      <c r="R29" s="207"/>
    </row>
    <row r="30" spans="2:18" ht="36" customHeight="1">
      <c r="B30" s="194" t="s">
        <v>329</v>
      </c>
      <c r="C30" s="194" t="s">
        <v>330</v>
      </c>
      <c r="D30" s="202" t="s">
        <v>331</v>
      </c>
      <c r="E30" s="196" t="s">
        <v>285</v>
      </c>
      <c r="F30" s="197"/>
      <c r="G30" s="198">
        <v>50000</v>
      </c>
      <c r="H30" s="198">
        <v>-2000</v>
      </c>
      <c r="I30" s="197">
        <f t="shared" si="1"/>
        <v>48000</v>
      </c>
      <c r="J30" s="198"/>
      <c r="K30" s="198"/>
      <c r="L30" s="198"/>
      <c r="M30" s="199"/>
      <c r="N30" s="220">
        <v>48000</v>
      </c>
      <c r="O30" s="220">
        <v>48000</v>
      </c>
      <c r="P30" s="220">
        <v>48000</v>
      </c>
      <c r="Q30" s="226"/>
      <c r="R30" s="207"/>
    </row>
    <row r="31" spans="2:18" ht="60">
      <c r="B31" s="194" t="s">
        <v>332</v>
      </c>
      <c r="C31" s="194" t="s">
        <v>333</v>
      </c>
      <c r="D31" s="202" t="s">
        <v>334</v>
      </c>
      <c r="E31" s="196" t="s">
        <v>285</v>
      </c>
      <c r="F31" s="197"/>
      <c r="G31" s="198">
        <v>74000</v>
      </c>
      <c r="H31" s="198"/>
      <c r="I31" s="197">
        <f t="shared" si="1"/>
        <v>74000</v>
      </c>
      <c r="J31" s="198"/>
      <c r="K31" s="198"/>
      <c r="L31" s="198"/>
      <c r="M31" s="199"/>
      <c r="N31" s="220">
        <f t="shared" si="0"/>
        <v>74000</v>
      </c>
      <c r="O31" s="220">
        <v>74000</v>
      </c>
      <c r="P31" s="220">
        <v>74000</v>
      </c>
      <c r="Q31" s="226"/>
      <c r="R31" s="207"/>
    </row>
    <row r="32" spans="2:18" ht="36" customHeight="1">
      <c r="B32" s="194" t="s">
        <v>335</v>
      </c>
      <c r="C32" s="194" t="s">
        <v>336</v>
      </c>
      <c r="D32" s="202" t="s">
        <v>337</v>
      </c>
      <c r="E32" s="196" t="s">
        <v>285</v>
      </c>
      <c r="F32" s="197"/>
      <c r="G32" s="198">
        <v>12100</v>
      </c>
      <c r="H32" s="198"/>
      <c r="I32" s="197">
        <f t="shared" si="1"/>
        <v>12100</v>
      </c>
      <c r="J32" s="198"/>
      <c r="K32" s="198"/>
      <c r="L32" s="198"/>
      <c r="M32" s="199"/>
      <c r="N32" s="220">
        <f t="shared" si="0"/>
        <v>12100</v>
      </c>
      <c r="O32" s="220">
        <v>12100</v>
      </c>
      <c r="P32" s="220">
        <v>12100</v>
      </c>
      <c r="Q32" s="226"/>
      <c r="R32" s="207"/>
    </row>
    <row r="33" spans="2:18" ht="48">
      <c r="B33" s="194" t="s">
        <v>338</v>
      </c>
      <c r="C33" s="194" t="s">
        <v>339</v>
      </c>
      <c r="D33" s="195" t="s">
        <v>340</v>
      </c>
      <c r="E33" s="196" t="s">
        <v>285</v>
      </c>
      <c r="F33" s="197"/>
      <c r="G33" s="198"/>
      <c r="H33" s="198"/>
      <c r="I33" s="198"/>
      <c r="J33" s="198">
        <v>300000</v>
      </c>
      <c r="K33" s="198">
        <v>-300000</v>
      </c>
      <c r="L33" s="198">
        <f>J33+K33</f>
        <v>0</v>
      </c>
      <c r="M33" s="199"/>
      <c r="N33" s="220">
        <v>0</v>
      </c>
      <c r="O33" s="226">
        <v>0</v>
      </c>
      <c r="P33" s="226">
        <v>0</v>
      </c>
      <c r="Q33" s="226"/>
      <c r="R33" s="207"/>
    </row>
    <row r="34" spans="2:18" ht="72">
      <c r="B34" s="194" t="s">
        <v>341</v>
      </c>
      <c r="C34" s="194" t="s">
        <v>342</v>
      </c>
      <c r="D34" s="195" t="s">
        <v>343</v>
      </c>
      <c r="E34" s="196" t="s">
        <v>285</v>
      </c>
      <c r="F34" s="197"/>
      <c r="G34" s="198"/>
      <c r="H34" s="198"/>
      <c r="I34" s="198"/>
      <c r="J34" s="198">
        <v>400000</v>
      </c>
      <c r="K34" s="198">
        <v>-400000</v>
      </c>
      <c r="L34" s="198">
        <f>J34+K34</f>
        <v>0</v>
      </c>
      <c r="M34" s="199">
        <v>400000</v>
      </c>
      <c r="N34" s="220">
        <v>400000</v>
      </c>
      <c r="O34" s="226">
        <v>1000000</v>
      </c>
      <c r="P34" s="226">
        <v>300000</v>
      </c>
      <c r="Q34" s="226">
        <v>700000</v>
      </c>
      <c r="R34" s="207" t="s">
        <v>307</v>
      </c>
    </row>
    <row r="35" spans="2:18" ht="48">
      <c r="B35" s="194" t="s">
        <v>344</v>
      </c>
      <c r="C35" s="194" t="s">
        <v>345</v>
      </c>
      <c r="D35" s="195" t="s">
        <v>346</v>
      </c>
      <c r="E35" s="196" t="s">
        <v>285</v>
      </c>
      <c r="F35" s="197"/>
      <c r="G35" s="198">
        <v>44000</v>
      </c>
      <c r="H35" s="198"/>
      <c r="I35" s="197">
        <f>G35+H35</f>
        <v>44000</v>
      </c>
      <c r="J35" s="198"/>
      <c r="K35" s="198"/>
      <c r="L35" s="198"/>
      <c r="M35" s="199"/>
      <c r="N35" s="220">
        <f t="shared" si="0"/>
        <v>44000</v>
      </c>
      <c r="O35" s="226">
        <v>44000</v>
      </c>
      <c r="P35" s="226">
        <v>44000</v>
      </c>
      <c r="Q35" s="226"/>
      <c r="R35" s="207"/>
    </row>
    <row r="36" spans="2:18" ht="33.75">
      <c r="B36" s="194" t="s">
        <v>347</v>
      </c>
      <c r="C36" s="194" t="s">
        <v>348</v>
      </c>
      <c r="D36" s="195" t="s">
        <v>349</v>
      </c>
      <c r="E36" s="196" t="s">
        <v>285</v>
      </c>
      <c r="F36" s="197"/>
      <c r="G36" s="198"/>
      <c r="H36" s="198"/>
      <c r="I36" s="198"/>
      <c r="J36" s="198">
        <v>20000</v>
      </c>
      <c r="K36" s="198">
        <v>0</v>
      </c>
      <c r="L36" s="198">
        <f>J36+K36</f>
        <v>20000</v>
      </c>
      <c r="M36" s="199"/>
      <c r="N36" s="220">
        <v>20000</v>
      </c>
      <c r="O36" s="226">
        <v>20000</v>
      </c>
      <c r="P36" s="226">
        <v>20000</v>
      </c>
      <c r="Q36" s="226"/>
      <c r="R36" s="207"/>
    </row>
    <row r="37" spans="2:18" ht="33.75">
      <c r="B37" s="194" t="s">
        <v>350</v>
      </c>
      <c r="C37" s="194" t="s">
        <v>351</v>
      </c>
      <c r="D37" s="195" t="s">
        <v>352</v>
      </c>
      <c r="E37" s="196" t="s">
        <v>285</v>
      </c>
      <c r="F37" s="197"/>
      <c r="G37" s="198"/>
      <c r="H37" s="198"/>
      <c r="I37" s="198"/>
      <c r="J37" s="198">
        <v>20000</v>
      </c>
      <c r="K37" s="198">
        <v>0</v>
      </c>
      <c r="L37" s="198">
        <f>J37+K37</f>
        <v>20000</v>
      </c>
      <c r="M37" s="199"/>
      <c r="N37" s="220">
        <v>20000</v>
      </c>
      <c r="O37" s="226">
        <v>20000</v>
      </c>
      <c r="P37" s="226">
        <v>20000</v>
      </c>
      <c r="Q37" s="226"/>
      <c r="R37" s="207"/>
    </row>
    <row r="38" spans="2:18" ht="18.75" customHeight="1">
      <c r="B38" s="270" t="s">
        <v>353</v>
      </c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2"/>
    </row>
    <row r="39" spans="2:18" ht="48">
      <c r="B39" s="194" t="s">
        <v>282</v>
      </c>
      <c r="C39" s="194" t="s">
        <v>354</v>
      </c>
      <c r="D39" s="203" t="s">
        <v>355</v>
      </c>
      <c r="E39" s="204" t="s">
        <v>356</v>
      </c>
      <c r="F39" s="199"/>
      <c r="G39" s="199"/>
      <c r="H39" s="199"/>
      <c r="I39" s="199"/>
      <c r="J39" s="199">
        <v>1000000</v>
      </c>
      <c r="K39" s="226">
        <v>-1000000</v>
      </c>
      <c r="L39" s="198">
        <f>J39+K39</f>
        <v>0</v>
      </c>
      <c r="M39" s="199">
        <v>3000000</v>
      </c>
      <c r="N39" s="220">
        <v>3000000</v>
      </c>
      <c r="O39" s="226">
        <v>4000000</v>
      </c>
      <c r="P39" s="226">
        <v>1300000</v>
      </c>
      <c r="Q39" s="226">
        <v>2700000</v>
      </c>
      <c r="R39" s="207" t="s">
        <v>307</v>
      </c>
    </row>
    <row r="40" spans="2:18" ht="35.25" customHeight="1">
      <c r="B40" s="194" t="s">
        <v>287</v>
      </c>
      <c r="C40" s="194" t="s">
        <v>357</v>
      </c>
      <c r="D40" s="203" t="s">
        <v>358</v>
      </c>
      <c r="E40" s="196" t="s">
        <v>285</v>
      </c>
      <c r="F40" s="199"/>
      <c r="G40" s="199">
        <v>150000</v>
      </c>
      <c r="H40" s="199"/>
      <c r="I40" s="197">
        <f>G40+H40</f>
        <v>150000</v>
      </c>
      <c r="J40" s="199"/>
      <c r="K40" s="199"/>
      <c r="L40" s="199"/>
      <c r="M40" s="199"/>
      <c r="N40" s="220">
        <f>F40+G40+J40+M40</f>
        <v>150000</v>
      </c>
      <c r="O40" s="226">
        <v>150000</v>
      </c>
      <c r="P40" s="226">
        <v>150000</v>
      </c>
      <c r="Q40" s="226"/>
      <c r="R40" s="205"/>
    </row>
    <row r="41" spans="2:18" ht="19.5" customHeight="1">
      <c r="B41" s="273" t="s">
        <v>359</v>
      </c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</row>
    <row r="42" spans="2:18" ht="65.25" customHeight="1">
      <c r="B42" s="194" t="s">
        <v>282</v>
      </c>
      <c r="C42" s="194" t="s">
        <v>360</v>
      </c>
      <c r="D42" s="195" t="s">
        <v>361</v>
      </c>
      <c r="E42" s="204" t="s">
        <v>362</v>
      </c>
      <c r="F42" s="197">
        <v>2500</v>
      </c>
      <c r="G42" s="197">
        <v>400000</v>
      </c>
      <c r="H42" s="197"/>
      <c r="I42" s="197">
        <f>G42+H42</f>
        <v>400000</v>
      </c>
      <c r="J42" s="197"/>
      <c r="K42" s="197"/>
      <c r="L42" s="197"/>
      <c r="M42" s="197"/>
      <c r="N42" s="220">
        <f>F42+G42+J42+M42</f>
        <v>402500</v>
      </c>
      <c r="O42" s="220">
        <v>402500</v>
      </c>
      <c r="P42" s="220">
        <v>203900</v>
      </c>
      <c r="Q42" s="220">
        <v>198600</v>
      </c>
      <c r="R42" s="207" t="s">
        <v>363</v>
      </c>
    </row>
    <row r="43" spans="2:19" ht="48">
      <c r="B43" s="194" t="s">
        <v>287</v>
      </c>
      <c r="C43" s="194" t="s">
        <v>364</v>
      </c>
      <c r="D43" s="195" t="s">
        <v>365</v>
      </c>
      <c r="E43" s="204" t="s">
        <v>366</v>
      </c>
      <c r="F43" s="197"/>
      <c r="G43" s="197">
        <v>80000</v>
      </c>
      <c r="H43" s="197"/>
      <c r="I43" s="197">
        <f>G43+H43</f>
        <v>80000</v>
      </c>
      <c r="J43" s="199">
        <v>15500</v>
      </c>
      <c r="K43" s="199">
        <v>0</v>
      </c>
      <c r="L43" s="198">
        <f>J43+K43</f>
        <v>15500</v>
      </c>
      <c r="M43" s="199">
        <v>4000000</v>
      </c>
      <c r="N43" s="220">
        <f>F43+G43+J43+M43</f>
        <v>4095500</v>
      </c>
      <c r="O43" s="226">
        <v>4095000</v>
      </c>
      <c r="P43" s="220">
        <v>1095500</v>
      </c>
      <c r="Q43" s="220">
        <v>3000000</v>
      </c>
      <c r="R43" s="207" t="s">
        <v>307</v>
      </c>
      <c r="S43" s="201">
        <v>3</v>
      </c>
    </row>
    <row r="44" spans="2:18" ht="57.75" customHeight="1">
      <c r="B44" s="194" t="s">
        <v>291</v>
      </c>
      <c r="C44" s="194" t="s">
        <v>367</v>
      </c>
      <c r="D44" s="195" t="s">
        <v>368</v>
      </c>
      <c r="E44" s="204" t="s">
        <v>366</v>
      </c>
      <c r="F44" s="197"/>
      <c r="G44" s="197"/>
      <c r="H44" s="197"/>
      <c r="I44" s="197"/>
      <c r="J44" s="197">
        <v>1000000</v>
      </c>
      <c r="K44" s="220">
        <v>-1000000</v>
      </c>
      <c r="L44" s="198">
        <f>J44+K44</f>
        <v>0</v>
      </c>
      <c r="M44" s="197">
        <v>1000000</v>
      </c>
      <c r="N44" s="220">
        <v>1000000</v>
      </c>
      <c r="O44" s="220">
        <v>2000000</v>
      </c>
      <c r="P44" s="220">
        <v>700000</v>
      </c>
      <c r="Q44" s="220">
        <v>1300000</v>
      </c>
      <c r="R44" s="207" t="s">
        <v>307</v>
      </c>
    </row>
    <row r="45" spans="2:18" ht="37.5" customHeight="1">
      <c r="B45" s="194" t="s">
        <v>294</v>
      </c>
      <c r="C45" s="194" t="s">
        <v>369</v>
      </c>
      <c r="D45" s="195" t="s">
        <v>370</v>
      </c>
      <c r="E45" s="204" t="s">
        <v>366</v>
      </c>
      <c r="F45" s="197"/>
      <c r="G45" s="197"/>
      <c r="H45" s="197"/>
      <c r="I45" s="197"/>
      <c r="J45" s="197">
        <v>100000</v>
      </c>
      <c r="K45" s="197">
        <v>-100000</v>
      </c>
      <c r="L45" s="198">
        <f>J45+K45</f>
        <v>0</v>
      </c>
      <c r="M45" s="197"/>
      <c r="N45" s="220">
        <v>0</v>
      </c>
      <c r="O45" s="220">
        <v>0</v>
      </c>
      <c r="P45" s="220">
        <v>0</v>
      </c>
      <c r="Q45" s="220"/>
      <c r="R45" s="207"/>
    </row>
    <row r="46" spans="2:18" ht="37.5" customHeight="1">
      <c r="B46" s="194" t="s">
        <v>297</v>
      </c>
      <c r="C46" s="194" t="s">
        <v>371</v>
      </c>
      <c r="D46" s="195" t="s">
        <v>372</v>
      </c>
      <c r="E46" s="204" t="s">
        <v>373</v>
      </c>
      <c r="F46" s="197"/>
      <c r="G46" s="197">
        <v>30000</v>
      </c>
      <c r="H46" s="197">
        <v>-20294</v>
      </c>
      <c r="I46" s="197">
        <f>G46+H46</f>
        <v>9706</v>
      </c>
      <c r="J46" s="197"/>
      <c r="K46" s="197"/>
      <c r="L46" s="197"/>
      <c r="M46" s="197"/>
      <c r="N46" s="220">
        <v>9706</v>
      </c>
      <c r="O46" s="220">
        <v>9706</v>
      </c>
      <c r="P46" s="220">
        <v>9706</v>
      </c>
      <c r="Q46" s="220"/>
      <c r="R46" s="205"/>
    </row>
    <row r="47" spans="2:18" ht="38.25" customHeight="1">
      <c r="B47" s="194" t="s">
        <v>301</v>
      </c>
      <c r="C47" s="194" t="s">
        <v>374</v>
      </c>
      <c r="D47" s="195" t="s">
        <v>375</v>
      </c>
      <c r="E47" s="204" t="s">
        <v>376</v>
      </c>
      <c r="F47" s="197"/>
      <c r="G47" s="197">
        <v>70000</v>
      </c>
      <c r="H47" s="197">
        <v>-18237</v>
      </c>
      <c r="I47" s="197">
        <f>G47+H47</f>
        <v>51763</v>
      </c>
      <c r="J47" s="197"/>
      <c r="K47" s="197"/>
      <c r="L47" s="197"/>
      <c r="M47" s="197"/>
      <c r="N47" s="220">
        <v>51763</v>
      </c>
      <c r="O47" s="220">
        <v>51763</v>
      </c>
      <c r="P47" s="220">
        <v>51763</v>
      </c>
      <c r="Q47" s="220"/>
      <c r="R47" s="205"/>
    </row>
    <row r="48" spans="2:18" ht="84">
      <c r="B48" s="194" t="s">
        <v>304</v>
      </c>
      <c r="C48" s="194" t="s">
        <v>377</v>
      </c>
      <c r="D48" s="195" t="s">
        <v>378</v>
      </c>
      <c r="E48" s="204" t="s">
        <v>373</v>
      </c>
      <c r="F48" s="197"/>
      <c r="G48" s="197"/>
      <c r="H48" s="197"/>
      <c r="I48" s="197"/>
      <c r="J48" s="197">
        <v>300000</v>
      </c>
      <c r="K48" s="197">
        <v>0</v>
      </c>
      <c r="L48" s="198">
        <f>J48+K48</f>
        <v>300000</v>
      </c>
      <c r="M48" s="197"/>
      <c r="N48" s="220">
        <v>300000</v>
      </c>
      <c r="O48" s="220">
        <v>300000</v>
      </c>
      <c r="P48" s="220">
        <v>300000</v>
      </c>
      <c r="Q48" s="220"/>
      <c r="R48" s="205"/>
    </row>
    <row r="49" spans="2:18" ht="47.25">
      <c r="B49" s="194" t="s">
        <v>308</v>
      </c>
      <c r="C49" s="194" t="s">
        <v>495</v>
      </c>
      <c r="D49" s="195" t="s">
        <v>496</v>
      </c>
      <c r="E49" s="204" t="s">
        <v>497</v>
      </c>
      <c r="F49" s="197"/>
      <c r="G49" s="197">
        <v>0</v>
      </c>
      <c r="H49" s="197">
        <v>3485</v>
      </c>
      <c r="I49" s="197">
        <f>G49+H49</f>
        <v>3485</v>
      </c>
      <c r="J49" s="197"/>
      <c r="K49" s="197"/>
      <c r="L49" s="198"/>
      <c r="M49" s="197"/>
      <c r="N49" s="220">
        <v>3485</v>
      </c>
      <c r="O49" s="220">
        <v>3485</v>
      </c>
      <c r="P49" s="280"/>
      <c r="Q49" s="220">
        <v>3485</v>
      </c>
      <c r="R49" s="207" t="s">
        <v>507</v>
      </c>
    </row>
    <row r="50" spans="2:18" ht="47.25">
      <c r="B50" s="194" t="s">
        <v>311</v>
      </c>
      <c r="C50" s="194" t="s">
        <v>498</v>
      </c>
      <c r="D50" s="195" t="s">
        <v>496</v>
      </c>
      <c r="E50" s="204" t="s">
        <v>499</v>
      </c>
      <c r="F50" s="197"/>
      <c r="G50" s="197">
        <v>0</v>
      </c>
      <c r="H50" s="197">
        <v>615</v>
      </c>
      <c r="I50" s="197">
        <f>G50+H50</f>
        <v>615</v>
      </c>
      <c r="J50" s="197"/>
      <c r="K50" s="197"/>
      <c r="L50" s="198"/>
      <c r="M50" s="197"/>
      <c r="N50" s="220">
        <v>615</v>
      </c>
      <c r="O50" s="220">
        <v>615</v>
      </c>
      <c r="Q50" s="220">
        <v>615</v>
      </c>
      <c r="R50" s="207" t="s">
        <v>507</v>
      </c>
    </row>
    <row r="51" spans="2:18" ht="19.5" customHeight="1">
      <c r="B51" s="273" t="s">
        <v>379</v>
      </c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</row>
    <row r="52" spans="2:18" ht="37.5" customHeight="1">
      <c r="B52" s="194" t="s">
        <v>282</v>
      </c>
      <c r="C52" s="194" t="s">
        <v>380</v>
      </c>
      <c r="D52" s="195" t="s">
        <v>381</v>
      </c>
      <c r="E52" s="204" t="s">
        <v>382</v>
      </c>
      <c r="F52" s="197">
        <v>276000</v>
      </c>
      <c r="G52" s="197"/>
      <c r="H52" s="197"/>
      <c r="I52" s="197"/>
      <c r="J52" s="197"/>
      <c r="K52" s="197"/>
      <c r="L52" s="197"/>
      <c r="M52" s="197"/>
      <c r="N52" s="220">
        <f aca="true" t="shared" si="2" ref="N52:N57">F52+G52+J52+M52</f>
        <v>276000</v>
      </c>
      <c r="O52" s="220">
        <v>276000</v>
      </c>
      <c r="P52" s="220">
        <v>276000</v>
      </c>
      <c r="Q52" s="220"/>
      <c r="R52" s="232"/>
    </row>
    <row r="53" spans="2:18" ht="60">
      <c r="B53" s="194" t="s">
        <v>287</v>
      </c>
      <c r="C53" s="194" t="s">
        <v>383</v>
      </c>
      <c r="D53" s="195" t="s">
        <v>384</v>
      </c>
      <c r="E53" s="204" t="s">
        <v>382</v>
      </c>
      <c r="F53" s="197">
        <v>944000</v>
      </c>
      <c r="G53" s="197"/>
      <c r="H53" s="197"/>
      <c r="I53" s="197"/>
      <c r="J53" s="197"/>
      <c r="K53" s="197"/>
      <c r="L53" s="197"/>
      <c r="M53" s="197"/>
      <c r="N53" s="220">
        <f t="shared" si="2"/>
        <v>944000</v>
      </c>
      <c r="O53" s="220">
        <v>944000</v>
      </c>
      <c r="P53" s="220">
        <v>944000</v>
      </c>
      <c r="Q53" s="220"/>
      <c r="R53" s="232"/>
    </row>
    <row r="54" spans="2:18" ht="37.5" customHeight="1">
      <c r="B54" s="194" t="s">
        <v>291</v>
      </c>
      <c r="C54" s="194" t="s">
        <v>385</v>
      </c>
      <c r="D54" s="195" t="s">
        <v>386</v>
      </c>
      <c r="E54" s="207" t="s">
        <v>387</v>
      </c>
      <c r="F54" s="197">
        <v>50000</v>
      </c>
      <c r="G54" s="197"/>
      <c r="H54" s="197"/>
      <c r="I54" s="197"/>
      <c r="J54" s="197"/>
      <c r="K54" s="197"/>
      <c r="L54" s="197"/>
      <c r="M54" s="197"/>
      <c r="N54" s="220">
        <f t="shared" si="2"/>
        <v>50000</v>
      </c>
      <c r="O54" s="220">
        <v>50000</v>
      </c>
      <c r="P54" s="220">
        <v>50000</v>
      </c>
      <c r="Q54" s="220"/>
      <c r="R54" s="232"/>
    </row>
    <row r="55" spans="2:18" ht="37.5" customHeight="1">
      <c r="B55" s="194" t="s">
        <v>294</v>
      </c>
      <c r="C55" s="194" t="s">
        <v>388</v>
      </c>
      <c r="D55" s="195" t="s">
        <v>389</v>
      </c>
      <c r="E55" s="207" t="s">
        <v>387</v>
      </c>
      <c r="F55" s="197">
        <v>100000</v>
      </c>
      <c r="G55" s="197"/>
      <c r="H55" s="197"/>
      <c r="I55" s="197"/>
      <c r="J55" s="197"/>
      <c r="K55" s="197"/>
      <c r="L55" s="197"/>
      <c r="M55" s="197"/>
      <c r="N55" s="220">
        <f t="shared" si="2"/>
        <v>100000</v>
      </c>
      <c r="O55" s="220">
        <v>100000</v>
      </c>
      <c r="P55" s="220">
        <v>100000</v>
      </c>
      <c r="Q55" s="220"/>
      <c r="R55" s="232"/>
    </row>
    <row r="56" spans="2:18" ht="38.25" customHeight="1">
      <c r="B56" s="194" t="s">
        <v>297</v>
      </c>
      <c r="C56" s="194" t="s">
        <v>390</v>
      </c>
      <c r="D56" s="195" t="s">
        <v>391</v>
      </c>
      <c r="E56" s="207" t="s">
        <v>392</v>
      </c>
      <c r="F56" s="197">
        <v>51000</v>
      </c>
      <c r="G56" s="197"/>
      <c r="H56" s="197"/>
      <c r="I56" s="197"/>
      <c r="J56" s="197"/>
      <c r="K56" s="197"/>
      <c r="L56" s="197"/>
      <c r="M56" s="197"/>
      <c r="N56" s="220">
        <f t="shared" si="2"/>
        <v>51000</v>
      </c>
      <c r="O56" s="220">
        <v>51000</v>
      </c>
      <c r="P56" s="220">
        <v>51000</v>
      </c>
      <c r="Q56" s="220"/>
      <c r="R56" s="232"/>
    </row>
    <row r="57" spans="2:18" ht="36.75" customHeight="1">
      <c r="B57" s="194" t="s">
        <v>301</v>
      </c>
      <c r="C57" s="194" t="s">
        <v>393</v>
      </c>
      <c r="D57" s="195" t="s">
        <v>394</v>
      </c>
      <c r="E57" s="207" t="s">
        <v>395</v>
      </c>
      <c r="F57" s="197">
        <v>84000</v>
      </c>
      <c r="G57" s="197"/>
      <c r="H57" s="197"/>
      <c r="I57" s="197"/>
      <c r="J57" s="197"/>
      <c r="K57" s="197"/>
      <c r="L57" s="197"/>
      <c r="M57" s="197"/>
      <c r="N57" s="220">
        <f t="shared" si="2"/>
        <v>84000</v>
      </c>
      <c r="O57" s="220">
        <v>84000</v>
      </c>
      <c r="P57" s="220">
        <v>84000</v>
      </c>
      <c r="Q57" s="220"/>
      <c r="R57" s="232"/>
    </row>
    <row r="58" spans="2:18" ht="47.25" customHeight="1">
      <c r="B58" s="194" t="s">
        <v>304</v>
      </c>
      <c r="C58" s="194" t="s">
        <v>396</v>
      </c>
      <c r="D58" s="195" t="s">
        <v>397</v>
      </c>
      <c r="E58" s="204" t="s">
        <v>382</v>
      </c>
      <c r="F58" s="197"/>
      <c r="G58" s="197"/>
      <c r="H58" s="197"/>
      <c r="I58" s="197"/>
      <c r="J58" s="197"/>
      <c r="K58" s="197"/>
      <c r="L58" s="197"/>
      <c r="M58" s="197"/>
      <c r="N58" s="220"/>
      <c r="O58" s="220"/>
      <c r="P58" s="220"/>
      <c r="Q58" s="220"/>
      <c r="R58" s="232"/>
    </row>
    <row r="59" spans="2:18" ht="33" customHeight="1">
      <c r="B59" s="194" t="s">
        <v>308</v>
      </c>
      <c r="C59" s="194" t="s">
        <v>398</v>
      </c>
      <c r="D59" s="195" t="s">
        <v>399</v>
      </c>
      <c r="E59" s="204" t="s">
        <v>382</v>
      </c>
      <c r="F59" s="197"/>
      <c r="G59" s="197"/>
      <c r="H59" s="197"/>
      <c r="I59" s="197"/>
      <c r="J59" s="197">
        <v>100000</v>
      </c>
      <c r="K59" s="197">
        <v>-100000</v>
      </c>
      <c r="L59" s="198">
        <f>J59+K59</f>
        <v>0</v>
      </c>
      <c r="M59" s="197">
        <v>100000</v>
      </c>
      <c r="N59" s="220">
        <v>100000</v>
      </c>
      <c r="O59" s="220">
        <v>5000000</v>
      </c>
      <c r="P59" s="220">
        <v>200000</v>
      </c>
      <c r="Q59" s="220">
        <v>4800000</v>
      </c>
      <c r="R59" s="207" t="s">
        <v>307</v>
      </c>
    </row>
    <row r="60" spans="2:18" ht="37.5" customHeight="1">
      <c r="B60" s="194" t="s">
        <v>311</v>
      </c>
      <c r="C60" s="194" t="s">
        <v>400</v>
      </c>
      <c r="D60" s="195" t="s">
        <v>401</v>
      </c>
      <c r="E60" s="204" t="s">
        <v>382</v>
      </c>
      <c r="F60" s="197"/>
      <c r="G60" s="197"/>
      <c r="H60" s="197"/>
      <c r="I60" s="197"/>
      <c r="J60" s="197"/>
      <c r="K60" s="197"/>
      <c r="L60" s="197"/>
      <c r="M60" s="197">
        <v>100000</v>
      </c>
      <c r="N60" s="220">
        <f aca="true" t="shared" si="3" ref="N60:N69">F60+G60+J60+M60</f>
        <v>100000</v>
      </c>
      <c r="O60" s="220">
        <v>1000000</v>
      </c>
      <c r="P60" s="220">
        <v>100000</v>
      </c>
      <c r="Q60" s="220">
        <v>900000</v>
      </c>
      <c r="R60" s="207" t="s">
        <v>307</v>
      </c>
    </row>
    <row r="61" spans="2:19" ht="36" customHeight="1">
      <c r="B61" s="194" t="s">
        <v>314</v>
      </c>
      <c r="C61" s="194" t="s">
        <v>402</v>
      </c>
      <c r="D61" s="195" t="s">
        <v>403</v>
      </c>
      <c r="E61" s="204" t="s">
        <v>382</v>
      </c>
      <c r="F61" s="197"/>
      <c r="G61" s="197"/>
      <c r="H61" s="197"/>
      <c r="I61" s="197"/>
      <c r="J61" s="197">
        <v>800000</v>
      </c>
      <c r="K61" s="197">
        <v>-800000</v>
      </c>
      <c r="L61" s="198">
        <f>J61+K61</f>
        <v>0</v>
      </c>
      <c r="M61" s="197"/>
      <c r="N61" s="220">
        <v>0</v>
      </c>
      <c r="O61" s="220">
        <v>0</v>
      </c>
      <c r="P61" s="220">
        <v>0</v>
      </c>
      <c r="Q61" s="220"/>
      <c r="R61" s="207"/>
      <c r="S61" s="201">
        <v>4</v>
      </c>
    </row>
    <row r="62" spans="2:18" ht="37.5" customHeight="1">
      <c r="B62" s="194" t="s">
        <v>317</v>
      </c>
      <c r="C62" s="194" t="s">
        <v>404</v>
      </c>
      <c r="D62" s="195" t="s">
        <v>405</v>
      </c>
      <c r="E62" s="204" t="s">
        <v>382</v>
      </c>
      <c r="F62" s="197"/>
      <c r="G62" s="197"/>
      <c r="H62" s="197"/>
      <c r="I62" s="197"/>
      <c r="J62" s="197">
        <v>1100000</v>
      </c>
      <c r="K62" s="220">
        <v>-1100000</v>
      </c>
      <c r="L62" s="198">
        <f>J62+K62</f>
        <v>0</v>
      </c>
      <c r="M62" s="197"/>
      <c r="N62" s="220">
        <v>0</v>
      </c>
      <c r="O62" s="220">
        <v>0</v>
      </c>
      <c r="P62" s="220">
        <v>0</v>
      </c>
      <c r="Q62" s="220"/>
      <c r="R62" s="207"/>
    </row>
    <row r="63" spans="2:18" ht="35.25" customHeight="1">
      <c r="B63" s="194" t="s">
        <v>320</v>
      </c>
      <c r="C63" s="194" t="s">
        <v>406</v>
      </c>
      <c r="D63" s="195" t="s">
        <v>407</v>
      </c>
      <c r="E63" s="204" t="s">
        <v>382</v>
      </c>
      <c r="F63" s="197"/>
      <c r="G63" s="197"/>
      <c r="H63" s="197"/>
      <c r="I63" s="197"/>
      <c r="J63" s="197">
        <v>1400000</v>
      </c>
      <c r="K63" s="197">
        <v>0</v>
      </c>
      <c r="L63" s="198">
        <f>J63+K63</f>
        <v>1400000</v>
      </c>
      <c r="M63" s="197"/>
      <c r="N63" s="220">
        <f t="shared" si="3"/>
        <v>1400000</v>
      </c>
      <c r="O63" s="220">
        <v>1400000</v>
      </c>
      <c r="P63" s="220">
        <v>1400000</v>
      </c>
      <c r="Q63" s="220"/>
      <c r="R63" s="207"/>
    </row>
    <row r="64" spans="2:18" ht="36">
      <c r="B64" s="194" t="s">
        <v>323</v>
      </c>
      <c r="C64" s="194" t="s">
        <v>408</v>
      </c>
      <c r="D64" s="195" t="s">
        <v>409</v>
      </c>
      <c r="E64" s="204" t="s">
        <v>410</v>
      </c>
      <c r="F64" s="197">
        <v>36000</v>
      </c>
      <c r="G64" s="197"/>
      <c r="H64" s="197"/>
      <c r="I64" s="197"/>
      <c r="J64" s="197"/>
      <c r="K64" s="197"/>
      <c r="L64" s="197"/>
      <c r="M64" s="197"/>
      <c r="N64" s="220">
        <f t="shared" si="3"/>
        <v>36000</v>
      </c>
      <c r="O64" s="220">
        <v>36000</v>
      </c>
      <c r="P64" s="220">
        <v>36000</v>
      </c>
      <c r="Q64" s="233"/>
      <c r="R64" s="234"/>
    </row>
    <row r="65" spans="2:18" ht="36" customHeight="1">
      <c r="B65" s="194" t="s">
        <v>326</v>
      </c>
      <c r="C65" s="194" t="s">
        <v>411</v>
      </c>
      <c r="D65" s="195" t="s">
        <v>412</v>
      </c>
      <c r="E65" s="204" t="s">
        <v>410</v>
      </c>
      <c r="F65" s="208"/>
      <c r="G65" s="197">
        <v>40000</v>
      </c>
      <c r="H65" s="197"/>
      <c r="I65" s="197">
        <f aca="true" t="shared" si="4" ref="I65:I70">G65+H65</f>
        <v>40000</v>
      </c>
      <c r="J65" s="197"/>
      <c r="K65" s="197"/>
      <c r="L65" s="197"/>
      <c r="M65" s="197"/>
      <c r="N65" s="220">
        <f t="shared" si="3"/>
        <v>40000</v>
      </c>
      <c r="O65" s="220">
        <v>40000</v>
      </c>
      <c r="P65" s="220">
        <v>40000</v>
      </c>
      <c r="Q65" s="220"/>
      <c r="R65" s="232"/>
    </row>
    <row r="66" spans="2:18" ht="37.5" customHeight="1">
      <c r="B66" s="194" t="s">
        <v>329</v>
      </c>
      <c r="C66" s="194" t="s">
        <v>413</v>
      </c>
      <c r="D66" s="195" t="s">
        <v>414</v>
      </c>
      <c r="E66" s="207" t="s">
        <v>395</v>
      </c>
      <c r="F66" s="208"/>
      <c r="G66" s="197">
        <v>258000</v>
      </c>
      <c r="H66" s="197"/>
      <c r="I66" s="197">
        <f t="shared" si="4"/>
        <v>258000</v>
      </c>
      <c r="J66" s="197"/>
      <c r="K66" s="197"/>
      <c r="L66" s="197"/>
      <c r="M66" s="197"/>
      <c r="N66" s="220">
        <f t="shared" si="3"/>
        <v>258000</v>
      </c>
      <c r="O66" s="220">
        <v>258000</v>
      </c>
      <c r="P66" s="220">
        <v>258000</v>
      </c>
      <c r="Q66" s="220"/>
      <c r="R66" s="232"/>
    </row>
    <row r="67" spans="2:18" ht="37.5" customHeight="1">
      <c r="B67" s="194" t="s">
        <v>332</v>
      </c>
      <c r="C67" s="194" t="s">
        <v>415</v>
      </c>
      <c r="D67" s="195" t="s">
        <v>416</v>
      </c>
      <c r="E67" s="207" t="s">
        <v>395</v>
      </c>
      <c r="F67" s="208"/>
      <c r="G67" s="197">
        <v>0</v>
      </c>
      <c r="H67" s="197"/>
      <c r="I67" s="197">
        <f t="shared" si="4"/>
        <v>0</v>
      </c>
      <c r="J67" s="197"/>
      <c r="K67" s="197"/>
      <c r="L67" s="197"/>
      <c r="M67" s="197"/>
      <c r="N67" s="220">
        <f t="shared" si="3"/>
        <v>0</v>
      </c>
      <c r="O67" s="220">
        <v>0</v>
      </c>
      <c r="P67" s="220">
        <v>0</v>
      </c>
      <c r="Q67" s="220"/>
      <c r="R67" s="232"/>
    </row>
    <row r="68" spans="2:18" ht="37.5" customHeight="1">
      <c r="B68" s="194" t="s">
        <v>335</v>
      </c>
      <c r="C68" s="194" t="s">
        <v>417</v>
      </c>
      <c r="D68" s="195" t="s">
        <v>418</v>
      </c>
      <c r="E68" s="207" t="s">
        <v>395</v>
      </c>
      <c r="F68" s="208"/>
      <c r="G68" s="197">
        <v>17900</v>
      </c>
      <c r="H68" s="197"/>
      <c r="I68" s="197">
        <f t="shared" si="4"/>
        <v>17900</v>
      </c>
      <c r="J68" s="197"/>
      <c r="K68" s="197"/>
      <c r="L68" s="197"/>
      <c r="M68" s="197"/>
      <c r="N68" s="220">
        <f t="shared" si="3"/>
        <v>17900</v>
      </c>
      <c r="O68" s="220">
        <v>17900</v>
      </c>
      <c r="P68" s="220">
        <v>17900</v>
      </c>
      <c r="Q68" s="220"/>
      <c r="R68" s="232"/>
    </row>
    <row r="69" spans="2:18" ht="39" customHeight="1">
      <c r="B69" s="194" t="s">
        <v>338</v>
      </c>
      <c r="C69" s="194" t="s">
        <v>419</v>
      </c>
      <c r="D69" s="195" t="s">
        <v>420</v>
      </c>
      <c r="E69" s="207" t="s">
        <v>387</v>
      </c>
      <c r="F69" s="208"/>
      <c r="G69" s="197">
        <v>50000</v>
      </c>
      <c r="H69" s="197"/>
      <c r="I69" s="197">
        <f t="shared" si="4"/>
        <v>50000</v>
      </c>
      <c r="J69" s="197"/>
      <c r="K69" s="197"/>
      <c r="L69" s="197"/>
      <c r="M69" s="197"/>
      <c r="N69" s="220">
        <f t="shared" si="3"/>
        <v>50000</v>
      </c>
      <c r="O69" s="220">
        <v>50000</v>
      </c>
      <c r="P69" s="220">
        <v>50000</v>
      </c>
      <c r="Q69" s="220"/>
      <c r="R69" s="232"/>
    </row>
    <row r="70" spans="2:18" ht="54" customHeight="1">
      <c r="B70" s="194" t="s">
        <v>341</v>
      </c>
      <c r="C70" s="194" t="s">
        <v>421</v>
      </c>
      <c r="D70" s="195" t="s">
        <v>422</v>
      </c>
      <c r="E70" s="204" t="s">
        <v>382</v>
      </c>
      <c r="F70" s="208"/>
      <c r="G70" s="197">
        <v>135000</v>
      </c>
      <c r="H70" s="197"/>
      <c r="I70" s="197">
        <f t="shared" si="4"/>
        <v>135000</v>
      </c>
      <c r="J70" s="197"/>
      <c r="K70" s="197"/>
      <c r="L70" s="197"/>
      <c r="M70" s="197"/>
      <c r="N70" s="220">
        <v>135000</v>
      </c>
      <c r="O70" s="220">
        <v>135000</v>
      </c>
      <c r="P70" s="220">
        <v>107000</v>
      </c>
      <c r="Q70" s="220">
        <v>28000</v>
      </c>
      <c r="R70" s="236" t="s">
        <v>423</v>
      </c>
    </row>
    <row r="71" spans="2:18" ht="48.75" customHeight="1">
      <c r="B71" s="194" t="s">
        <v>344</v>
      </c>
      <c r="C71" s="194" t="s">
        <v>424</v>
      </c>
      <c r="D71" s="195" t="s">
        <v>425</v>
      </c>
      <c r="E71" s="207" t="s">
        <v>395</v>
      </c>
      <c r="F71" s="208"/>
      <c r="G71" s="197"/>
      <c r="H71" s="197"/>
      <c r="I71" s="197"/>
      <c r="J71" s="197">
        <v>300000</v>
      </c>
      <c r="K71" s="197">
        <v>0</v>
      </c>
      <c r="L71" s="198">
        <f>J71+K71</f>
        <v>300000</v>
      </c>
      <c r="M71" s="197"/>
      <c r="N71" s="220">
        <v>300000</v>
      </c>
      <c r="O71" s="220">
        <v>300000</v>
      </c>
      <c r="P71" s="220">
        <v>300000</v>
      </c>
      <c r="Q71" s="220"/>
      <c r="R71" s="236"/>
    </row>
    <row r="72" spans="2:18" ht="19.5" customHeight="1">
      <c r="B72" s="273" t="s">
        <v>426</v>
      </c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</row>
    <row r="73" spans="2:18" ht="66" customHeight="1">
      <c r="B73" s="194" t="s">
        <v>282</v>
      </c>
      <c r="C73" s="194" t="s">
        <v>427</v>
      </c>
      <c r="D73" s="195" t="s">
        <v>428</v>
      </c>
      <c r="E73" s="204" t="s">
        <v>429</v>
      </c>
      <c r="F73" s="197">
        <v>0</v>
      </c>
      <c r="G73" s="197">
        <v>0</v>
      </c>
      <c r="H73" s="197"/>
      <c r="I73" s="197">
        <f>G73+H73</f>
        <v>0</v>
      </c>
      <c r="J73" s="197">
        <v>200000</v>
      </c>
      <c r="K73" s="197">
        <v>-200000</v>
      </c>
      <c r="L73" s="198">
        <f>J73+K73</f>
        <v>0</v>
      </c>
      <c r="M73" s="197"/>
      <c r="N73" s="220">
        <v>0</v>
      </c>
      <c r="O73" s="220">
        <v>0</v>
      </c>
      <c r="P73" s="220">
        <v>0</v>
      </c>
      <c r="Q73" s="220"/>
      <c r="R73" s="207"/>
    </row>
    <row r="74" spans="2:18" ht="72" customHeight="1">
      <c r="B74" s="194" t="s">
        <v>287</v>
      </c>
      <c r="C74" s="194" t="s">
        <v>430</v>
      </c>
      <c r="D74" s="195" t="s">
        <v>431</v>
      </c>
      <c r="E74" s="204" t="s">
        <v>429</v>
      </c>
      <c r="F74" s="197">
        <v>10000</v>
      </c>
      <c r="G74" s="197"/>
      <c r="H74" s="197"/>
      <c r="I74" s="197"/>
      <c r="J74" s="197"/>
      <c r="K74" s="197"/>
      <c r="L74" s="197"/>
      <c r="M74" s="197"/>
      <c r="N74" s="220">
        <f>F74+G74+J74+M74</f>
        <v>10000</v>
      </c>
      <c r="O74" s="220">
        <v>10000</v>
      </c>
      <c r="P74" s="220">
        <v>10000</v>
      </c>
      <c r="Q74" s="220"/>
      <c r="R74" s="232"/>
    </row>
    <row r="75" spans="2:18" ht="37.5" customHeight="1">
      <c r="B75" s="194" t="s">
        <v>291</v>
      </c>
      <c r="C75" s="194" t="s">
        <v>432</v>
      </c>
      <c r="D75" s="195" t="s">
        <v>433</v>
      </c>
      <c r="E75" s="204" t="s">
        <v>429</v>
      </c>
      <c r="F75" s="197"/>
      <c r="G75" s="197">
        <v>280000</v>
      </c>
      <c r="H75" s="197"/>
      <c r="I75" s="197">
        <f>G75+H75</f>
        <v>280000</v>
      </c>
      <c r="J75" s="197"/>
      <c r="K75" s="197"/>
      <c r="L75" s="197"/>
      <c r="M75" s="197"/>
      <c r="N75" s="220">
        <f>F75+G75+J75+M75</f>
        <v>280000</v>
      </c>
      <c r="O75" s="220">
        <v>280000</v>
      </c>
      <c r="P75" s="220">
        <v>280000</v>
      </c>
      <c r="Q75" s="220"/>
      <c r="R75" s="232"/>
    </row>
    <row r="76" spans="2:19" ht="37.5" customHeight="1">
      <c r="B76" s="194" t="s">
        <v>294</v>
      </c>
      <c r="C76" s="194" t="s">
        <v>434</v>
      </c>
      <c r="D76" s="195" t="s">
        <v>435</v>
      </c>
      <c r="E76" s="204" t="s">
        <v>429</v>
      </c>
      <c r="F76" s="197"/>
      <c r="G76" s="197">
        <v>20000</v>
      </c>
      <c r="H76" s="197"/>
      <c r="I76" s="197">
        <f>G76+H76</f>
        <v>20000</v>
      </c>
      <c r="J76" s="197">
        <v>580000</v>
      </c>
      <c r="K76" s="197">
        <v>0</v>
      </c>
      <c r="L76" s="198">
        <f>J76+K76</f>
        <v>580000</v>
      </c>
      <c r="M76" s="197"/>
      <c r="N76" s="220">
        <v>600000</v>
      </c>
      <c r="O76" s="220">
        <v>600000</v>
      </c>
      <c r="P76" s="220">
        <v>600000</v>
      </c>
      <c r="Q76" s="220"/>
      <c r="R76" s="232"/>
      <c r="S76" s="201"/>
    </row>
    <row r="77" spans="2:19" ht="37.5" customHeight="1">
      <c r="B77" s="194" t="s">
        <v>297</v>
      </c>
      <c r="C77" s="194" t="s">
        <v>436</v>
      </c>
      <c r="D77" s="195" t="s">
        <v>437</v>
      </c>
      <c r="E77" s="204" t="s">
        <v>438</v>
      </c>
      <c r="F77" s="197"/>
      <c r="G77" s="197">
        <v>49000</v>
      </c>
      <c r="H77" s="197"/>
      <c r="I77" s="197">
        <f>G77+H77</f>
        <v>49000</v>
      </c>
      <c r="J77" s="197"/>
      <c r="K77" s="197"/>
      <c r="L77" s="197"/>
      <c r="M77" s="197"/>
      <c r="N77" s="220">
        <f>F77+G77+J77+M77</f>
        <v>49000</v>
      </c>
      <c r="O77" s="220">
        <v>49000</v>
      </c>
      <c r="P77" s="220">
        <v>49000</v>
      </c>
      <c r="Q77" s="220"/>
      <c r="R77" s="232"/>
      <c r="S77" s="201">
        <v>5</v>
      </c>
    </row>
    <row r="78" spans="2:18" ht="19.5" customHeight="1">
      <c r="B78" s="273" t="s">
        <v>439</v>
      </c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</row>
    <row r="79" spans="2:18" ht="39.75" customHeight="1">
      <c r="B79" s="194" t="s">
        <v>282</v>
      </c>
      <c r="C79" s="194" t="s">
        <v>440</v>
      </c>
      <c r="D79" s="195" t="s">
        <v>441</v>
      </c>
      <c r="E79" s="204" t="s">
        <v>442</v>
      </c>
      <c r="F79" s="197">
        <v>240000</v>
      </c>
      <c r="G79" s="197"/>
      <c r="H79" s="197"/>
      <c r="I79" s="197"/>
      <c r="J79" s="197"/>
      <c r="K79" s="197"/>
      <c r="L79" s="197"/>
      <c r="M79" s="197"/>
      <c r="N79" s="220">
        <f>F79+G79+J79+M79</f>
        <v>240000</v>
      </c>
      <c r="O79" s="220">
        <v>240000</v>
      </c>
      <c r="P79" s="220">
        <v>240000</v>
      </c>
      <c r="Q79" s="220"/>
      <c r="R79" s="232"/>
    </row>
    <row r="80" spans="2:18" ht="39" customHeight="1">
      <c r="B80" s="194" t="s">
        <v>287</v>
      </c>
      <c r="C80" s="194" t="s">
        <v>443</v>
      </c>
      <c r="D80" s="200" t="s">
        <v>444</v>
      </c>
      <c r="E80" s="204" t="s">
        <v>445</v>
      </c>
      <c r="F80" s="197">
        <v>30000</v>
      </c>
      <c r="G80" s="197"/>
      <c r="H80" s="197"/>
      <c r="I80" s="197"/>
      <c r="J80" s="197"/>
      <c r="K80" s="197"/>
      <c r="L80" s="197"/>
      <c r="M80" s="197"/>
      <c r="N80" s="220">
        <f>F80+G80+J80+M80</f>
        <v>30000</v>
      </c>
      <c r="O80" s="220">
        <v>30000</v>
      </c>
      <c r="P80" s="220">
        <v>30000</v>
      </c>
      <c r="Q80" s="220"/>
      <c r="R80" s="232"/>
    </row>
    <row r="81" spans="2:18" ht="20.25" customHeight="1">
      <c r="B81" s="273" t="s">
        <v>446</v>
      </c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</row>
    <row r="82" spans="2:18" ht="49.5" customHeight="1">
      <c r="B82" s="194" t="s">
        <v>282</v>
      </c>
      <c r="C82" s="194" t="s">
        <v>447</v>
      </c>
      <c r="D82" s="195" t="s">
        <v>448</v>
      </c>
      <c r="E82" s="204" t="s">
        <v>449</v>
      </c>
      <c r="F82" s="197">
        <v>31000</v>
      </c>
      <c r="G82" s="197">
        <v>45000</v>
      </c>
      <c r="H82" s="197">
        <v>-6000</v>
      </c>
      <c r="I82" s="197">
        <f>G82+H82</f>
        <v>39000</v>
      </c>
      <c r="J82" s="197">
        <v>0</v>
      </c>
      <c r="K82" s="197">
        <v>20000</v>
      </c>
      <c r="L82" s="198">
        <f>J82+K82</f>
        <v>20000</v>
      </c>
      <c r="M82" s="197"/>
      <c r="N82" s="220">
        <v>90000</v>
      </c>
      <c r="O82" s="220">
        <v>90000</v>
      </c>
      <c r="P82" s="220">
        <v>90000</v>
      </c>
      <c r="Q82" s="220"/>
      <c r="R82" s="232"/>
    </row>
    <row r="83" spans="2:18" ht="39" customHeight="1">
      <c r="B83" s="194" t="s">
        <v>287</v>
      </c>
      <c r="C83" s="194" t="s">
        <v>450</v>
      </c>
      <c r="D83" s="195" t="s">
        <v>451</v>
      </c>
      <c r="E83" s="204" t="s">
        <v>452</v>
      </c>
      <c r="F83" s="197">
        <v>6000</v>
      </c>
      <c r="G83" s="197"/>
      <c r="H83" s="197"/>
      <c r="I83" s="197"/>
      <c r="J83" s="197"/>
      <c r="K83" s="197"/>
      <c r="L83" s="197"/>
      <c r="M83" s="197"/>
      <c r="N83" s="220">
        <f>F83+G83+J83+M83</f>
        <v>6000</v>
      </c>
      <c r="O83" s="220">
        <v>6000</v>
      </c>
      <c r="P83" s="220">
        <v>6000</v>
      </c>
      <c r="Q83" s="220"/>
      <c r="R83" s="232"/>
    </row>
    <row r="84" spans="2:18" ht="39" customHeight="1">
      <c r="B84" s="194" t="s">
        <v>291</v>
      </c>
      <c r="C84" s="194" t="s">
        <v>453</v>
      </c>
      <c r="D84" s="195" t="s">
        <v>454</v>
      </c>
      <c r="E84" s="204" t="s">
        <v>452</v>
      </c>
      <c r="F84" s="197"/>
      <c r="G84" s="197">
        <v>5200</v>
      </c>
      <c r="H84" s="197">
        <v>4500</v>
      </c>
      <c r="I84" s="197">
        <f>G84+H84</f>
        <v>9700</v>
      </c>
      <c r="J84" s="197"/>
      <c r="K84" s="197"/>
      <c r="L84" s="197"/>
      <c r="M84" s="197"/>
      <c r="N84" s="220">
        <v>9700</v>
      </c>
      <c r="O84" s="220">
        <v>9700</v>
      </c>
      <c r="P84" s="220">
        <v>9700</v>
      </c>
      <c r="Q84" s="220"/>
      <c r="R84" s="232"/>
    </row>
    <row r="85" spans="2:18" ht="39" customHeight="1">
      <c r="B85" s="243" t="s">
        <v>294</v>
      </c>
      <c r="C85" s="243" t="s">
        <v>500</v>
      </c>
      <c r="D85" s="244" t="s">
        <v>501</v>
      </c>
      <c r="E85" s="245" t="s">
        <v>449</v>
      </c>
      <c r="F85" s="197"/>
      <c r="G85" s="197">
        <v>0</v>
      </c>
      <c r="H85" s="197">
        <v>56000</v>
      </c>
      <c r="I85" s="197">
        <f>G85+H85</f>
        <v>56000</v>
      </c>
      <c r="J85" s="197"/>
      <c r="K85" s="197"/>
      <c r="L85" s="197"/>
      <c r="M85" s="197"/>
      <c r="N85" s="220">
        <v>56000</v>
      </c>
      <c r="O85" s="220">
        <v>56000</v>
      </c>
      <c r="P85" s="220">
        <v>56000</v>
      </c>
      <c r="Q85" s="220"/>
      <c r="R85" s="232"/>
    </row>
    <row r="86" spans="2:18" ht="39" customHeight="1">
      <c r="B86" s="243" t="s">
        <v>297</v>
      </c>
      <c r="C86" s="243" t="s">
        <v>502</v>
      </c>
      <c r="D86" s="244" t="s">
        <v>454</v>
      </c>
      <c r="E86" s="245" t="s">
        <v>503</v>
      </c>
      <c r="F86" s="197"/>
      <c r="G86" s="197">
        <v>0</v>
      </c>
      <c r="H86" s="197">
        <v>5076</v>
      </c>
      <c r="I86" s="197">
        <f>G86+H86</f>
        <v>5076</v>
      </c>
      <c r="J86" s="197"/>
      <c r="K86" s="197"/>
      <c r="L86" s="197"/>
      <c r="M86" s="197"/>
      <c r="N86" s="220">
        <v>5076</v>
      </c>
      <c r="O86" s="220">
        <v>5076</v>
      </c>
      <c r="P86" s="220">
        <v>5076</v>
      </c>
      <c r="Q86" s="220"/>
      <c r="R86" s="232"/>
    </row>
    <row r="87" spans="2:18" ht="19.5" customHeight="1">
      <c r="B87" s="273" t="s">
        <v>455</v>
      </c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</row>
    <row r="88" spans="2:18" ht="37.5" customHeight="1">
      <c r="B88" s="194" t="s">
        <v>282</v>
      </c>
      <c r="C88" s="194" t="s">
        <v>434</v>
      </c>
      <c r="D88" s="195" t="s">
        <v>456</v>
      </c>
      <c r="E88" s="204" t="s">
        <v>457</v>
      </c>
      <c r="F88" s="197">
        <v>495000</v>
      </c>
      <c r="G88" s="197"/>
      <c r="H88" s="197"/>
      <c r="I88" s="197"/>
      <c r="J88" s="197"/>
      <c r="K88" s="197"/>
      <c r="L88" s="197"/>
      <c r="M88" s="197"/>
      <c r="N88" s="220">
        <f>F88+G88+J88+M88</f>
        <v>495000</v>
      </c>
      <c r="O88" s="220">
        <v>495000</v>
      </c>
      <c r="P88" s="220">
        <v>239226</v>
      </c>
      <c r="Q88" s="220">
        <v>255774</v>
      </c>
      <c r="R88" s="207" t="s">
        <v>307</v>
      </c>
    </row>
    <row r="89" spans="2:18" ht="37.5" customHeight="1">
      <c r="B89" s="194" t="s">
        <v>287</v>
      </c>
      <c r="C89" s="194" t="s">
        <v>458</v>
      </c>
      <c r="D89" s="208" t="s">
        <v>459</v>
      </c>
      <c r="E89" s="204" t="s">
        <v>457</v>
      </c>
      <c r="F89" s="197">
        <v>395000</v>
      </c>
      <c r="G89" s="197"/>
      <c r="H89" s="197"/>
      <c r="I89" s="197"/>
      <c r="J89" s="197"/>
      <c r="K89" s="197"/>
      <c r="L89" s="197"/>
      <c r="M89" s="197"/>
      <c r="N89" s="220">
        <f>F89+G89+J89+M89</f>
        <v>395000</v>
      </c>
      <c r="O89" s="220">
        <v>395000</v>
      </c>
      <c r="P89" s="220">
        <v>111749</v>
      </c>
      <c r="Q89" s="220">
        <v>283251</v>
      </c>
      <c r="R89" s="207" t="s">
        <v>307</v>
      </c>
    </row>
    <row r="90" spans="2:18" ht="37.5" customHeight="1">
      <c r="B90" s="194" t="s">
        <v>291</v>
      </c>
      <c r="C90" s="194" t="s">
        <v>460</v>
      </c>
      <c r="D90" s="195" t="s">
        <v>461</v>
      </c>
      <c r="E90" s="204" t="s">
        <v>457</v>
      </c>
      <c r="F90" s="197"/>
      <c r="G90" s="197">
        <v>0</v>
      </c>
      <c r="H90" s="197"/>
      <c r="I90" s="197">
        <f>G90+H90</f>
        <v>0</v>
      </c>
      <c r="J90" s="197">
        <v>870000</v>
      </c>
      <c r="K90" s="197">
        <v>0</v>
      </c>
      <c r="L90" s="198">
        <f>J90+K90</f>
        <v>870000</v>
      </c>
      <c r="M90" s="197"/>
      <c r="N90" s="220">
        <f>F90+G90+J90+M90</f>
        <v>870000</v>
      </c>
      <c r="O90" s="220">
        <v>870000</v>
      </c>
      <c r="P90" s="220">
        <v>200000</v>
      </c>
      <c r="Q90" s="220">
        <v>670000</v>
      </c>
      <c r="R90" s="207" t="s">
        <v>307</v>
      </c>
    </row>
    <row r="91" spans="2:18" ht="37.5" customHeight="1">
      <c r="B91" s="194" t="s">
        <v>294</v>
      </c>
      <c r="C91" s="194" t="s">
        <v>462</v>
      </c>
      <c r="D91" s="195" t="s">
        <v>463</v>
      </c>
      <c r="E91" s="204" t="s">
        <v>457</v>
      </c>
      <c r="F91" s="197"/>
      <c r="G91" s="197">
        <v>0</v>
      </c>
      <c r="H91" s="197"/>
      <c r="I91" s="197">
        <f>G91+H91</f>
        <v>0</v>
      </c>
      <c r="J91" s="197">
        <v>500000</v>
      </c>
      <c r="K91" s="197">
        <v>-500000</v>
      </c>
      <c r="L91" s="198">
        <f>J91+K91</f>
        <v>0</v>
      </c>
      <c r="M91" s="197"/>
      <c r="N91" s="220">
        <v>0</v>
      </c>
      <c r="O91" s="220">
        <v>0</v>
      </c>
      <c r="P91" s="220">
        <v>0</v>
      </c>
      <c r="Q91" s="220"/>
      <c r="R91" s="207"/>
    </row>
    <row r="92" spans="2:18" ht="37.5" customHeight="1">
      <c r="B92" s="194" t="s">
        <v>297</v>
      </c>
      <c r="C92" s="194" t="s">
        <v>464</v>
      </c>
      <c r="D92" s="208" t="s">
        <v>465</v>
      </c>
      <c r="E92" s="204" t="s">
        <v>457</v>
      </c>
      <c r="F92" s="197"/>
      <c r="G92" s="197">
        <v>0</v>
      </c>
      <c r="H92" s="197"/>
      <c r="I92" s="197">
        <f>G92+H92</f>
        <v>0</v>
      </c>
      <c r="J92" s="197">
        <v>500000</v>
      </c>
      <c r="K92" s="197">
        <v>-500000</v>
      </c>
      <c r="L92" s="198">
        <f>J92+K92</f>
        <v>0</v>
      </c>
      <c r="M92" s="197"/>
      <c r="N92" s="220">
        <v>0</v>
      </c>
      <c r="O92" s="220">
        <v>0</v>
      </c>
      <c r="P92" s="220">
        <v>0</v>
      </c>
      <c r="Q92" s="220"/>
      <c r="R92" s="207"/>
    </row>
    <row r="93" spans="2:18" ht="34.5" customHeight="1">
      <c r="B93" s="209" t="s">
        <v>301</v>
      </c>
      <c r="C93" s="209" t="s">
        <v>466</v>
      </c>
      <c r="D93" s="208" t="s">
        <v>467</v>
      </c>
      <c r="E93" s="210" t="s">
        <v>457</v>
      </c>
      <c r="F93" s="197"/>
      <c r="G93" s="197">
        <v>26000</v>
      </c>
      <c r="H93" s="197">
        <v>-17000</v>
      </c>
      <c r="I93" s="197">
        <f>G93+H93</f>
        <v>9000</v>
      </c>
      <c r="J93" s="197"/>
      <c r="K93" s="197"/>
      <c r="L93" s="197"/>
      <c r="M93" s="197"/>
      <c r="N93" s="220">
        <v>9000</v>
      </c>
      <c r="O93" s="220">
        <v>9000</v>
      </c>
      <c r="P93" s="220">
        <v>9000</v>
      </c>
      <c r="Q93" s="220"/>
      <c r="R93" s="207"/>
    </row>
    <row r="94" spans="2:18" ht="19.5" customHeight="1">
      <c r="B94" s="270" t="s">
        <v>468</v>
      </c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2"/>
    </row>
    <row r="95" spans="2:18" ht="38.25" customHeight="1">
      <c r="B95" s="212" t="s">
        <v>282</v>
      </c>
      <c r="C95" s="212" t="s">
        <v>469</v>
      </c>
      <c r="D95" s="213" t="s">
        <v>470</v>
      </c>
      <c r="E95" s="214" t="s">
        <v>471</v>
      </c>
      <c r="F95" s="215"/>
      <c r="G95" s="216">
        <v>100000</v>
      </c>
      <c r="H95" s="216"/>
      <c r="I95" s="197">
        <f>G95+H95</f>
        <v>100000</v>
      </c>
      <c r="J95" s="216"/>
      <c r="K95" s="216"/>
      <c r="L95" s="216"/>
      <c r="M95" s="216"/>
      <c r="N95" s="220">
        <f>F95+G95+J95+M95</f>
        <v>100000</v>
      </c>
      <c r="O95" s="221">
        <v>150000</v>
      </c>
      <c r="P95" s="221">
        <v>100000</v>
      </c>
      <c r="Q95" s="221">
        <v>50000</v>
      </c>
      <c r="R95" s="237" t="s">
        <v>472</v>
      </c>
    </row>
    <row r="96" spans="2:18" ht="37.5" customHeight="1">
      <c r="B96" s="212" t="s">
        <v>287</v>
      </c>
      <c r="C96" s="209" t="s">
        <v>473</v>
      </c>
      <c r="D96" s="217" t="s">
        <v>474</v>
      </c>
      <c r="E96" s="210" t="s">
        <v>475</v>
      </c>
      <c r="F96" s="218"/>
      <c r="G96" s="211">
        <v>50000</v>
      </c>
      <c r="H96" s="211"/>
      <c r="I96" s="197">
        <f>G96+H96</f>
        <v>50000</v>
      </c>
      <c r="J96" s="211"/>
      <c r="K96" s="211"/>
      <c r="L96" s="211"/>
      <c r="M96" s="211"/>
      <c r="N96" s="219">
        <v>50000</v>
      </c>
      <c r="O96" s="219">
        <v>50000</v>
      </c>
      <c r="P96" s="219">
        <v>50000</v>
      </c>
      <c r="Q96" s="219"/>
      <c r="R96" s="219"/>
    </row>
    <row r="97" spans="2:18" ht="37.5" customHeight="1">
      <c r="B97" s="212" t="s">
        <v>291</v>
      </c>
      <c r="C97" s="194" t="s">
        <v>476</v>
      </c>
      <c r="D97" s="195" t="s">
        <v>477</v>
      </c>
      <c r="E97" s="210" t="s">
        <v>457</v>
      </c>
      <c r="F97" s="206"/>
      <c r="G97" s="197"/>
      <c r="H97" s="197"/>
      <c r="I97" s="197"/>
      <c r="J97" s="197">
        <v>30000</v>
      </c>
      <c r="K97" s="197">
        <v>0</v>
      </c>
      <c r="L97" s="198">
        <f>J97+K97</f>
        <v>30000</v>
      </c>
      <c r="M97" s="197"/>
      <c r="N97" s="220">
        <v>30000</v>
      </c>
      <c r="O97" s="220">
        <v>30000</v>
      </c>
      <c r="P97" s="220">
        <v>30000</v>
      </c>
      <c r="Q97" s="220"/>
      <c r="R97" s="220"/>
    </row>
    <row r="98" spans="2:19" ht="19.5" customHeight="1">
      <c r="B98" s="270" t="s">
        <v>478</v>
      </c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2"/>
      <c r="S98" s="201">
        <v>6</v>
      </c>
    </row>
    <row r="99" spans="2:18" ht="42.75" customHeight="1">
      <c r="B99" s="212" t="s">
        <v>282</v>
      </c>
      <c r="C99" s="212" t="s">
        <v>479</v>
      </c>
      <c r="D99" s="213" t="s">
        <v>480</v>
      </c>
      <c r="E99" s="214" t="s">
        <v>481</v>
      </c>
      <c r="F99" s="215"/>
      <c r="G99" s="216">
        <v>40000</v>
      </c>
      <c r="H99" s="216"/>
      <c r="I99" s="197">
        <f>G99+H99</f>
        <v>40000</v>
      </c>
      <c r="J99" s="216"/>
      <c r="K99" s="216"/>
      <c r="L99" s="216"/>
      <c r="M99" s="216"/>
      <c r="N99" s="220">
        <f>F99+G99+J99+M99</f>
        <v>40000</v>
      </c>
      <c r="O99" s="221">
        <v>40000</v>
      </c>
      <c r="P99" s="221">
        <v>40000</v>
      </c>
      <c r="Q99" s="221"/>
      <c r="R99" s="221"/>
    </row>
    <row r="100" spans="2:18" ht="19.5" customHeight="1">
      <c r="B100" s="270" t="s">
        <v>482</v>
      </c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2"/>
    </row>
    <row r="101" spans="2:18" ht="60">
      <c r="B101" s="222" t="s">
        <v>282</v>
      </c>
      <c r="C101" s="222" t="s">
        <v>483</v>
      </c>
      <c r="D101" s="51" t="s">
        <v>484</v>
      </c>
      <c r="E101" s="223" t="s">
        <v>485</v>
      </c>
      <c r="F101" s="222"/>
      <c r="G101" s="224">
        <v>80000</v>
      </c>
      <c r="H101" s="224"/>
      <c r="I101" s="197">
        <f>G101+H101</f>
        <v>80000</v>
      </c>
      <c r="J101" s="224">
        <v>250000</v>
      </c>
      <c r="K101" s="224">
        <v>0</v>
      </c>
      <c r="L101" s="198">
        <f>J101+K101</f>
        <v>250000</v>
      </c>
      <c r="M101" s="222"/>
      <c r="N101" s="238">
        <v>330000</v>
      </c>
      <c r="O101" s="238">
        <v>330000</v>
      </c>
      <c r="P101" s="238">
        <v>330000</v>
      </c>
      <c r="Q101" s="239"/>
      <c r="R101" s="239"/>
    </row>
    <row r="102" spans="2:18" ht="62.25" customHeight="1">
      <c r="B102" s="274" t="s">
        <v>486</v>
      </c>
      <c r="C102" s="275"/>
      <c r="D102" s="275"/>
      <c r="E102" s="276"/>
      <c r="F102" s="192">
        <v>2007</v>
      </c>
      <c r="G102" s="192">
        <v>2008</v>
      </c>
      <c r="H102" s="192" t="s">
        <v>235</v>
      </c>
      <c r="I102" s="191" t="s">
        <v>505</v>
      </c>
      <c r="J102" s="192">
        <v>2009</v>
      </c>
      <c r="K102" s="192" t="s">
        <v>235</v>
      </c>
      <c r="L102" s="191" t="s">
        <v>493</v>
      </c>
      <c r="M102" s="192">
        <v>2010</v>
      </c>
      <c r="N102" s="240" t="s">
        <v>487</v>
      </c>
      <c r="O102" s="240" t="s">
        <v>488</v>
      </c>
      <c r="P102" s="240" t="s">
        <v>489</v>
      </c>
      <c r="Q102" s="241" t="s">
        <v>490</v>
      </c>
      <c r="R102" s="240"/>
    </row>
    <row r="103" spans="2:18" ht="19.5" customHeight="1">
      <c r="B103" s="277"/>
      <c r="C103" s="278"/>
      <c r="D103" s="278"/>
      <c r="E103" s="279"/>
      <c r="F103" s="225">
        <f aca="true" t="shared" si="5" ref="F103:Q103">SUM(F16:F37)+SUM(F39:F40)+SUM(F42:F50)+SUM(F52:F71)+SUM(F73:F77)+SUM(F79+F80)+SUM(F82:F86)+SUM(F88:F93)+SUM(F95:F97)+F99+F101</f>
        <v>8135139</v>
      </c>
      <c r="G103" s="225">
        <f t="shared" si="5"/>
        <v>4733200</v>
      </c>
      <c r="H103" s="225">
        <f t="shared" si="5"/>
        <v>8145</v>
      </c>
      <c r="I103" s="225">
        <f t="shared" si="5"/>
        <v>4741345</v>
      </c>
      <c r="J103" s="225">
        <f t="shared" si="5"/>
        <v>13335500</v>
      </c>
      <c r="K103" s="225">
        <f t="shared" si="5"/>
        <v>-6480000</v>
      </c>
      <c r="L103" s="225">
        <f t="shared" si="5"/>
        <v>6855500</v>
      </c>
      <c r="M103" s="225">
        <f t="shared" si="5"/>
        <v>13600000</v>
      </c>
      <c r="N103" s="225">
        <f t="shared" si="5"/>
        <v>33331984</v>
      </c>
      <c r="O103" s="225">
        <f t="shared" si="5"/>
        <v>41781484</v>
      </c>
      <c r="P103" s="225">
        <f t="shared" si="5"/>
        <v>15602259</v>
      </c>
      <c r="Q103" s="225">
        <f>SUM(Q16:Q37)+SUM(Q39:Q40)+SUM(Q42:Q50)+SUM(Q52:Q71)+SUM(Q73:Q77)+SUM(Q79+Q80)+SUM(Q82:Q86)+SUM(Q88:Q93)+SUM(Q95:Q97)+Q99+Q101</f>
        <v>26179725</v>
      </c>
      <c r="R103" s="242"/>
    </row>
    <row r="104" spans="2:3" ht="12.75">
      <c r="B104" s="188"/>
      <c r="C104" s="188"/>
    </row>
    <row r="105" spans="2:3" ht="12.75">
      <c r="B105" s="188"/>
      <c r="C105" s="188"/>
    </row>
    <row r="106" spans="2:3" ht="12.75">
      <c r="B106" s="188"/>
      <c r="C106" s="188"/>
    </row>
    <row r="107" ht="12.75">
      <c r="B107" s="188"/>
    </row>
    <row r="108" ht="12.75">
      <c r="B108" s="188"/>
    </row>
    <row r="109" ht="12.75">
      <c r="B109" s="188"/>
    </row>
  </sheetData>
  <mergeCells count="24">
    <mergeCell ref="B100:R100"/>
    <mergeCell ref="B102:E103"/>
    <mergeCell ref="B81:R81"/>
    <mergeCell ref="B87:R87"/>
    <mergeCell ref="B94:R94"/>
    <mergeCell ref="B98:R98"/>
    <mergeCell ref="B41:R41"/>
    <mergeCell ref="B51:R51"/>
    <mergeCell ref="B72:R72"/>
    <mergeCell ref="B78:R78"/>
    <mergeCell ref="K10:K13"/>
    <mergeCell ref="M10:M13"/>
    <mergeCell ref="B15:R15"/>
    <mergeCell ref="B38:R38"/>
    <mergeCell ref="H10:H13"/>
    <mergeCell ref="I10:I13"/>
    <mergeCell ref="D5:Q5"/>
    <mergeCell ref="C8:E9"/>
    <mergeCell ref="F8:R9"/>
    <mergeCell ref="E10:E13"/>
    <mergeCell ref="F10:F13"/>
    <mergeCell ref="G10:G13"/>
    <mergeCell ref="J10:J13"/>
    <mergeCell ref="L10:L13"/>
  </mergeCells>
  <printOptions/>
  <pageMargins left="0.1968503937007874" right="0" top="0.5905511811023623" bottom="0.1968503937007874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Mirka</cp:lastModifiedBy>
  <cp:lastPrinted>2009-01-26T11:21:55Z</cp:lastPrinted>
  <dcterms:created xsi:type="dcterms:W3CDTF">2009-01-20T09:42:31Z</dcterms:created>
  <dcterms:modified xsi:type="dcterms:W3CDTF">2009-01-26T12:39:38Z</dcterms:modified>
  <cp:category/>
  <cp:version/>
  <cp:contentType/>
  <cp:contentStatus/>
</cp:coreProperties>
</file>