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<sst xmlns="http://schemas.openxmlformats.org/spreadsheetml/2006/main" count="222" uniqueCount="108">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</sst>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tabSelected="1" zoomScalePageLayoutView="0" workbookViewId="0" topLeftCell="A1">
      <selection activeCell="C56" sqref="C56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0" width="9.19921875" style="0" customWidth="1"/>
    <col min="11" max="11" width="9.5" style="0" customWidth="1"/>
    <col min="12" max="12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0">
        <f aca="true" t="shared" si="0" ref="C6:K6">C7+C14</f>
        <v>26061776</v>
      </c>
      <c r="D6" s="5">
        <f t="shared" si="0"/>
        <v>25800000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22">
        <v>25896776</v>
      </c>
      <c r="D7" s="6">
        <v>25800000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4300000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38">
        <v>1000000</v>
      </c>
      <c r="D9" s="6">
        <v>1000000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38">
        <v>7657327</v>
      </c>
      <c r="D10" s="6">
        <v>7700000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38">
        <v>4500000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38">
        <v>9272220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1" ht="15" customHeight="1">
      <c r="B13" s="2" t="s">
        <v>7</v>
      </c>
      <c r="C13" s="22">
        <v>3371199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</row>
    <row r="14" spans="2:11" ht="15" customHeight="1">
      <c r="B14" s="2" t="s">
        <v>8</v>
      </c>
      <c r="C14" s="38">
        <v>165000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150000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38">
        <v>15000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1">
        <f aca="true" t="shared" si="1" ref="C17:K17">C18+C26</f>
        <v>26761632</v>
      </c>
      <c r="D17" s="14">
        <f t="shared" si="1"/>
        <v>25750000</v>
      </c>
      <c r="E17" s="14">
        <f t="shared" si="1"/>
        <v>23980294</v>
      </c>
      <c r="F17" s="14">
        <f t="shared" si="1"/>
        <v>24150000</v>
      </c>
      <c r="G17" s="14">
        <f t="shared" si="1"/>
        <v>25000000</v>
      </c>
      <c r="H17" s="14">
        <f t="shared" si="1"/>
        <v>24800000</v>
      </c>
      <c r="I17" s="14">
        <f t="shared" si="1"/>
        <v>24900000</v>
      </c>
      <c r="J17" s="41">
        <f t="shared" si="1"/>
        <v>26077059</v>
      </c>
      <c r="K17" s="41">
        <f t="shared" si="1"/>
        <v>26399999.81</v>
      </c>
    </row>
    <row r="18" spans="2:11" ht="15" customHeight="1">
      <c r="B18" s="2" t="s">
        <v>12</v>
      </c>
      <c r="C18" s="29">
        <v>22527651</v>
      </c>
      <c r="D18" s="16">
        <v>22300000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38">
        <v>23199999.81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2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2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38">
        <v>4233981</v>
      </c>
      <c r="D26" s="6">
        <v>3450000</v>
      </c>
      <c r="E26" s="6">
        <v>1680294</v>
      </c>
      <c r="F26" s="6">
        <v>1650000</v>
      </c>
      <c r="G26" s="6">
        <v>2500000</v>
      </c>
      <c r="H26" s="6">
        <v>2000000</v>
      </c>
      <c r="I26" s="6">
        <v>2100000</v>
      </c>
      <c r="J26" s="6">
        <v>2877059</v>
      </c>
      <c r="K26" s="6">
        <v>3200000</v>
      </c>
    </row>
    <row r="27" spans="2:11" ht="13.5" customHeight="1">
      <c r="B27" s="3" t="s">
        <v>15</v>
      </c>
      <c r="C27" s="39">
        <f aca="true" t="shared" si="3" ref="C27:K27">C6-C17</f>
        <v>-699856</v>
      </c>
      <c r="D27" s="7">
        <f t="shared" si="3"/>
        <v>50000</v>
      </c>
      <c r="E27" s="7">
        <f t="shared" si="3"/>
        <v>1919706</v>
      </c>
      <c r="F27" s="7">
        <f t="shared" si="3"/>
        <v>1850000</v>
      </c>
      <c r="G27" s="7">
        <f t="shared" si="3"/>
        <v>1400000</v>
      </c>
      <c r="H27" s="7">
        <f t="shared" si="3"/>
        <v>1800000</v>
      </c>
      <c r="I27" s="7">
        <f t="shared" si="3"/>
        <v>1800000</v>
      </c>
      <c r="J27" s="7">
        <f t="shared" si="3"/>
        <v>1322941</v>
      </c>
      <c r="K27" s="39">
        <f t="shared" si="3"/>
        <v>1000000.1900000013</v>
      </c>
    </row>
    <row r="28" spans="2:11" ht="13.5" customHeight="1">
      <c r="B28" s="2" t="s">
        <v>16</v>
      </c>
      <c r="C28" s="43">
        <f aca="true" t="shared" si="4" ref="C28:K28">C29+C31+C33+C35</f>
        <v>2600000</v>
      </c>
      <c r="D28" s="18">
        <f t="shared" si="4"/>
        <v>1122941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38">
        <v>2600000</v>
      </c>
      <c r="D33" s="6">
        <v>1122941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38">
        <v>699856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1919706</v>
      </c>
      <c r="F37" s="7">
        <f t="shared" si="5"/>
        <v>1850000</v>
      </c>
      <c r="G37" s="7">
        <f t="shared" si="5"/>
        <v>1400000</v>
      </c>
      <c r="H37" s="7">
        <f t="shared" si="5"/>
        <v>1800000</v>
      </c>
      <c r="I37" s="7">
        <f t="shared" si="5"/>
        <v>1800000</v>
      </c>
      <c r="J37" s="7">
        <f t="shared" si="5"/>
        <v>1322941</v>
      </c>
      <c r="K37" s="39">
        <f t="shared" si="5"/>
        <v>1000000.19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1919706</v>
      </c>
      <c r="F38" s="8">
        <v>1850000</v>
      </c>
      <c r="G38" s="8">
        <v>1400000</v>
      </c>
      <c r="H38" s="8">
        <v>1800000</v>
      </c>
      <c r="I38" s="6">
        <v>1800000</v>
      </c>
      <c r="J38" s="6">
        <v>1322941</v>
      </c>
      <c r="K38" s="38">
        <v>1000000.19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4">
        <v>11142647.19</v>
      </c>
      <c r="D44" s="44">
        <f>C44+D33-D38</f>
        <v>11092647.19</v>
      </c>
      <c r="E44" s="44">
        <f aca="true" t="shared" si="6" ref="E44:K44">D44-E38</f>
        <v>9172941.19</v>
      </c>
      <c r="F44" s="44">
        <f t="shared" si="6"/>
        <v>7322941.1899999995</v>
      </c>
      <c r="G44" s="44">
        <f t="shared" si="6"/>
        <v>5922941.1899999995</v>
      </c>
      <c r="H44" s="40">
        <f t="shared" si="6"/>
        <v>4122941.1899999995</v>
      </c>
      <c r="I44" s="40">
        <f t="shared" si="6"/>
        <v>2322941.1899999995</v>
      </c>
      <c r="J44" s="40">
        <f t="shared" si="6"/>
        <v>1000000.1899999995</v>
      </c>
      <c r="K44" s="5">
        <f t="shared" si="6"/>
        <v>0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5">
        <f aca="true" t="shared" si="7" ref="C47:K47">(C7-C18)</f>
        <v>3369125</v>
      </c>
      <c r="D47" s="20">
        <f t="shared" si="7"/>
        <v>3500000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4200000.190000001</v>
      </c>
    </row>
    <row r="48" spans="2:11" ht="22.5">
      <c r="B48" s="2" t="s">
        <v>67</v>
      </c>
      <c r="C48" s="46">
        <f aca="true" t="shared" si="8" ref="C48:K48">C7+C29+C31-C18-C21</f>
        <v>3369125</v>
      </c>
      <c r="D48" s="9">
        <f t="shared" si="8"/>
        <v>3500000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4200000.190000001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">
        <f aca="true" t="shared" si="9" ref="C50:K50">(C19+C23+C38)/C6</f>
        <v>0.08288552552980273</v>
      </c>
      <c r="D50" s="4">
        <f t="shared" si="9"/>
        <v>0.05476515503875969</v>
      </c>
      <c r="E50" s="4">
        <f t="shared" si="9"/>
        <v>0.08261413127413128</v>
      </c>
      <c r="F50" s="4">
        <f t="shared" si="9"/>
        <v>0.07884615384615384</v>
      </c>
      <c r="G50" s="4">
        <f t="shared" si="9"/>
        <v>0.059848484848484845</v>
      </c>
      <c r="H50" s="4">
        <f t="shared" si="9"/>
        <v>0.07330827067669173</v>
      </c>
      <c r="I50" s="4">
        <f t="shared" si="9"/>
        <v>0.07191011235955057</v>
      </c>
      <c r="J50" s="4">
        <f t="shared" si="9"/>
        <v>0.05193215328467153</v>
      </c>
      <c r="K50" s="4">
        <f t="shared" si="9"/>
        <v>0.03941606532846715</v>
      </c>
    </row>
    <row r="51" spans="2:11" ht="45">
      <c r="B51" s="26" t="s">
        <v>57</v>
      </c>
      <c r="C51" s="4">
        <f aca="true" t="shared" si="10" ref="C51:K51">(C19+C23+C38-C39)/C6</f>
        <v>0.08288552552980273</v>
      </c>
      <c r="D51" s="4">
        <f t="shared" si="10"/>
        <v>0.05476515503875969</v>
      </c>
      <c r="E51" s="4">
        <f t="shared" si="10"/>
        <v>0.08261413127413128</v>
      </c>
      <c r="F51" s="4">
        <f t="shared" si="10"/>
        <v>0.07884615384615384</v>
      </c>
      <c r="G51" s="4">
        <f t="shared" si="10"/>
        <v>0.059848484848484845</v>
      </c>
      <c r="H51" s="4">
        <f t="shared" si="10"/>
        <v>0.07330827067669173</v>
      </c>
      <c r="I51" s="4">
        <f t="shared" si="10"/>
        <v>0.07191011235955057</v>
      </c>
      <c r="J51" s="4">
        <f t="shared" si="10"/>
        <v>0.05193215328467153</v>
      </c>
      <c r="K51" s="4">
        <f t="shared" si="10"/>
        <v>0.03941606532846715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0.08288552552980273</v>
      </c>
      <c r="D53" s="4">
        <f t="shared" si="11"/>
        <v>0.05476515503875969</v>
      </c>
      <c r="E53" s="4">
        <f t="shared" si="11"/>
        <v>0.08261413127413128</v>
      </c>
      <c r="F53" s="4">
        <f t="shared" si="11"/>
        <v>0.07884615384615384</v>
      </c>
      <c r="G53" s="4">
        <f t="shared" si="11"/>
        <v>0.059848484848484845</v>
      </c>
      <c r="H53" s="4">
        <f t="shared" si="11"/>
        <v>0.07330827067669173</v>
      </c>
      <c r="I53" s="4">
        <f t="shared" si="11"/>
        <v>0.07191011235955057</v>
      </c>
      <c r="J53" s="4">
        <f t="shared" si="11"/>
        <v>0.05193215328467153</v>
      </c>
      <c r="K53" s="4">
        <f t="shared" si="11"/>
        <v>0.03941606532846715</v>
      </c>
    </row>
    <row r="54" spans="2:11" ht="33.75">
      <c r="B54" s="26" t="s">
        <v>59</v>
      </c>
      <c r="C54" s="29">
        <f aca="true" t="shared" si="12" ref="C54:K54">((C7+C15-C18)/C6)*100</f>
        <v>13.503012994970105</v>
      </c>
      <c r="D54" s="29">
        <f t="shared" si="12"/>
        <v>13.565891472868216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15.328467846715332</v>
      </c>
    </row>
    <row r="55" spans="2:11" ht="51" customHeight="1">
      <c r="B55" s="26" t="s">
        <v>70</v>
      </c>
      <c r="C55" s="36">
        <v>13.49</v>
      </c>
      <c r="D55" s="36">
        <v>11.4</v>
      </c>
      <c r="E55" s="36">
        <v>12.05</v>
      </c>
      <c r="F55" s="36">
        <v>13.66</v>
      </c>
      <c r="G55" s="36">
        <v>13.64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13.44</v>
      </c>
      <c r="D56" s="36">
        <v>11.35</v>
      </c>
      <c r="E56" s="36">
        <v>12</v>
      </c>
      <c r="F56" s="36">
        <v>13.66</v>
      </c>
      <c r="G56" s="36">
        <v>13.64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50000</v>
      </c>
      <c r="E60" s="8">
        <f t="shared" si="13"/>
        <v>1919706</v>
      </c>
      <c r="F60" s="8">
        <f t="shared" si="13"/>
        <v>1850000</v>
      </c>
      <c r="G60" s="8">
        <f t="shared" si="13"/>
        <v>1400000</v>
      </c>
      <c r="H60" s="8">
        <f t="shared" si="13"/>
        <v>1800000</v>
      </c>
      <c r="I60" s="8">
        <f t="shared" si="13"/>
        <v>1800000</v>
      </c>
      <c r="J60" s="8">
        <f t="shared" si="13"/>
        <v>1322941</v>
      </c>
      <c r="K60" s="8">
        <f t="shared" si="13"/>
        <v>1000000.1900000013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10869196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2500675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4344135</v>
      </c>
      <c r="D64" s="8">
        <f>D65+D66</f>
        <v>4183506</v>
      </c>
      <c r="E64" s="8">
        <f>E65+E66</f>
        <v>1495538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849135</v>
      </c>
      <c r="D65" s="8">
        <v>733506</v>
      </c>
      <c r="E65" s="8">
        <v>595538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3495000</v>
      </c>
      <c r="D66" s="8">
        <v>3450000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2700000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4142981</v>
      </c>
      <c r="D68" s="8">
        <v>650000</v>
      </c>
      <c r="E68" s="8">
        <f aca="true" t="shared" si="15" ref="E68:K68">E26</f>
        <v>1680294</v>
      </c>
      <c r="F68" s="8">
        <f t="shared" si="15"/>
        <v>1650000</v>
      </c>
      <c r="G68" s="8">
        <f t="shared" si="15"/>
        <v>2500000</v>
      </c>
      <c r="H68" s="8">
        <f t="shared" si="15"/>
        <v>2000000</v>
      </c>
      <c r="I68" s="8">
        <f t="shared" si="15"/>
        <v>2100000</v>
      </c>
      <c r="J68" s="8">
        <f t="shared" si="15"/>
        <v>2877059</v>
      </c>
      <c r="K68" s="8">
        <f t="shared" si="15"/>
        <v>3200000</v>
      </c>
    </row>
    <row r="69" spans="2:11" ht="15" customHeight="1">
      <c r="B69" s="2" t="s">
        <v>34</v>
      </c>
      <c r="C69" s="22">
        <v>91000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2016-02-15T10:25:10Z</cp:lastPrinted>
  <dcterms:created xsi:type="dcterms:W3CDTF">2011-11-28T09:29:47Z</dcterms:created>
  <dcterms:modified xsi:type="dcterms:W3CDTF">2016-02-16T11:12:43Z</dcterms:modified>
  <cp:category/>
  <cp:version/>
  <cp:contentType/>
  <cp:contentStatus/>
</cp:coreProperties>
</file>