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9440" windowHeight="1203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<sst xmlns="http://schemas.openxmlformats.org/spreadsheetml/2006/main" count="222" uniqueCount="108">
  <si>
    <t>1. Dochody ogółem, z tego:</t>
  </si>
  <si>
    <t>Wyszczególnienie</t>
  </si>
  <si>
    <t>1.1.1 Dochody z tytułu udziału we wpływach z podatku dochodowego od osób fizycznych</t>
  </si>
  <si>
    <t>1.1.2 Dochody z tytułu udziału we wpływach z podatku dochodowego od osób prawnych</t>
  </si>
  <si>
    <t>1.1.3 Podatki i opłaty, w tym:</t>
  </si>
  <si>
    <t>1.1 Dochody bieżące, w tym:</t>
  </si>
  <si>
    <t>1.1.3.1 z podatku od nieruchomości</t>
  </si>
  <si>
    <t>1.1.5 Dochody z tytułu dotacji i środków przeznaczonych na cele bieżące</t>
  </si>
  <si>
    <t>1.2 Dochody majątkowe, w tym:</t>
  </si>
  <si>
    <t>1.2.1 ze sprzedaży majątku</t>
  </si>
  <si>
    <t>1.2.2 z tytułu dotacji i środków przeznaczonych na inwestycje</t>
  </si>
  <si>
    <t>2. Wydatki ogółem, w tym:</t>
  </si>
  <si>
    <t>2.1 Wydatki bieżące, w tym</t>
  </si>
  <si>
    <t>2.1.3 wydatki na obsługę długu, w tym:</t>
  </si>
  <si>
    <t>2.2 Wydatki majątkowe</t>
  </si>
  <si>
    <t>3. Wynik budżetu  (1-2)</t>
  </si>
  <si>
    <t>4. Przychody budżetu</t>
  </si>
  <si>
    <t>4.1 Nadwyżka budżetowa z lat ubiegłych, w tym:</t>
  </si>
  <si>
    <t>4.1.1 na pokrycie deficytu budżetu</t>
  </si>
  <si>
    <t>4.2.1 na pokrycie deficytu budżetu</t>
  </si>
  <si>
    <t>4.3 Kredyty, pożyczki,emisja papierów wartościowych, w tym:</t>
  </si>
  <si>
    <t>4.2 Wolne środki, o których mowa w art.217 ust.2 pkt 6 ufp, w tym:</t>
  </si>
  <si>
    <t>4.3.1 na pokrycie deficytu budżetu</t>
  </si>
  <si>
    <t>4.4 Inne przychody nie związane z zaciągnięciem długu, w tym:</t>
  </si>
  <si>
    <t>4.4.1 na pokrycie deficytu budżetu</t>
  </si>
  <si>
    <t>5. Rozchody budżetu, w tym:</t>
  </si>
  <si>
    <t>5.2 Inne rozchody niezwiązane ze spłatą długu</t>
  </si>
  <si>
    <t>7. Kwota zobowiązań wynikających z przejęcia przez jst zobowiązań po likwidowanych i przekształcanych jednostkach zaliczanych od sektora finansów publicznych</t>
  </si>
  <si>
    <t>10.1 Spłaty kredytów, pożyczek i wykup papierów wartościowych</t>
  </si>
  <si>
    <t>11.1 Wydatki bieżące na wynagrodzenia i składki od nich naliczane</t>
  </si>
  <si>
    <t>11.2 Wydatki związane z funkcjonowaniem organów jst</t>
  </si>
  <si>
    <t>11.3.1 bieżące</t>
  </si>
  <si>
    <t>11.3.2 majątkowe</t>
  </si>
  <si>
    <t>11.4 Wydatki inwestycyjne kontynuowane</t>
  </si>
  <si>
    <t>11.6 Wydatki majątkowe w formie dotacji</t>
  </si>
  <si>
    <t>13. Kwoty dotyczące przejęcia i spłaty po spzoz oraz pokrycia ujemnego wyniku</t>
  </si>
  <si>
    <t>14.2 Kwota długu, którego planowana spłata dokona się z wydatków budżetu</t>
  </si>
  <si>
    <t>14.3 Wydatki zmniejszające dług, w tym:</t>
  </si>
  <si>
    <t>14.3.3 wypłaty z tytułu wymagalnych poręczeń i gwarancji</t>
  </si>
  <si>
    <t>14.4 Wynik operacji niekasowych wpływających na kwotę długu (m.in. umorzenia, różnice kursowe)</t>
  </si>
  <si>
    <t>11. Informacje uzupełniające o wybranych rodzajach wydatków budżetowych</t>
  </si>
  <si>
    <t>14. Dane uzupełniające o długu i jego spłacie</t>
  </si>
  <si>
    <t xml:space="preserve">9. Wskaźnik spłaty zobowiązań </t>
  </si>
  <si>
    <t>x</t>
  </si>
  <si>
    <t>Tak</t>
  </si>
  <si>
    <t>11.5 Nowe wydatki inwestycyjne</t>
  </si>
  <si>
    <t>Wieloletnia prognoza finansowa jednostki samorządu terytorialnego</t>
  </si>
  <si>
    <t>1.1.4 Dochody z tytułu subwencji ogólnej</t>
  </si>
  <si>
    <t>12.3.2 wydatki bieżące na realizację programu, projektu lub zadania wynikające wyłącznie z zawartych umów z podmiotem dysponującym środkami, o których mowa w art.5 ust.1 pkt 2 ustawy</t>
  </si>
  <si>
    <t>12.4.2 wydatki majątkowe na realizację programu, projektu lub zadania wynikające wyłącznie z zawartych umów z podmiotem dysponującym środkami, o których mowa w art.5 ust.1 pkt 2 ustawy</t>
  </si>
  <si>
    <t>2.1.3.1 odsetki i dyskonto określone w art.243 ust.1 ustawy, w tym:</t>
  </si>
  <si>
    <t>2.1.3.1.1 odsetki i dyskonto podlegające wyłączeniu z limitu spłaty zobowiązań, o których mowa w art. 243 ustawy, w terminie nie dłuższym niż 90 dni po zakończeniu programu, projektu lub zadania i otrzymaniu refundacji z tych środków (bez odsetek i dyskonta od zobowiązań na wkład krajowy)</t>
  </si>
  <si>
    <t>2.1.3.1.2 odsetki i dyskonto podlegające wyłączeniu z limitu spłaty zobowiązań, o których mowa w art. 243 ustawy, z tytułu zobowiązań zaciągniętych na wkład krajowy)</t>
  </si>
  <si>
    <t>5.1.1 łączna kwota przypadających na dany rok kwot ustawowych wyłączeń z limitu spłaty zobowiązań, o którym mowa w art.243 ustawy, w tego:</t>
  </si>
  <si>
    <t>5.1.1.1 kwota przypadających na dany rok kwot ustawowych wyłączeń określonych w art.243 ust.3 ustawy</t>
  </si>
  <si>
    <t>5.1.1.2 kwota przypadających na dany rok kwot ustawowych wyłączeń określonych w art.243 ust.3a ustawy</t>
  </si>
  <si>
    <t>5.1.1.3 kwota przypadających na dany rok kwot ustawowych wyłączeń innych niż określone w art.243 ustawy</t>
  </si>
  <si>
    <t>9.2 Wskaźnik planowanej łacznej kwoty spłaty zobowiązań, o której mowa w art. 243 ust. 1 ustawy do dochodów, bez uwzglednienia zobowiązań związku współtworzonego przez jst, po uwzględnieniu ustawowych wyłączeń przypadajacych na dany rok</t>
  </si>
  <si>
    <t>9.4 Wskaźnik planowanej łącznej kwoty spłaty zobowiązań, o której mowa w art. 243 ust. 1 ustawy do dochodów, po uwzględnieniu zobowiązań związku współtworzonego przez jst, oraz po uwzględnieniu ustawowych wyłączeń przypadających na dany rok</t>
  </si>
  <si>
    <t>9.5 Wskaźnik dochodów bieżących powiększonych o dochody ze sprzedaży majątku oraz pomniejszonych o wydatki bieżące, do dochodów budżetu, ustalony dla danego roku (wskaźnik jednoroczny)</t>
  </si>
  <si>
    <t>2.1.1 z tytułu poręczeń i gwarancji, w tym:</t>
  </si>
  <si>
    <t>2.1.1.1 gwarancje i poręczenia podlegające wyłączeniu z limitów spłaty zobowiązań, o którym mowa w art. 243 ustawy</t>
  </si>
  <si>
    <t>2.1.2 na spłatę przyjętych zobowiązań spzoz przekształconego na zasadach określonych w przepisach o działalności leczniczej, w wysokości w jakiej nie podlegają sfinansowaniu dotacją z budżetu państwa</t>
  </si>
  <si>
    <t>5.1 Spłaty rat kapitałowych kredytów i pożyczek oraz wykup papierów wartościowych, w tym:</t>
  </si>
  <si>
    <t>6. Kwota długu</t>
  </si>
  <si>
    <t xml:space="preserve">8. Relacja zrównoważenia wydatków bieżących, o której mowa w art. 242 ustawy </t>
  </si>
  <si>
    <t>8.1 Różnica między dochodami bieżącymi a wydatkami bieżącymi</t>
  </si>
  <si>
    <t>8.2  Różnica między dochodami bieżącymi, skorygowanymi o środki a wydatkami bieżącymi, pomniejszonymi o wydatki</t>
  </si>
  <si>
    <t>9.1 Wskaźnik planowanej łącznej kwoty spłaty zobowiązań, o której mowa w art. 243 ust. 1 ustawy do dochodów, bez uwzględnienia zobowiązań związku współtworzonego przez jst i bez uwzględnienia ustawowych wyłączeń przypadających na dany rok</t>
  </si>
  <si>
    <t>9.3 Kwota zobowiązań związku współtworzonego przez jst przypadających do spłaty w danym roku budżetowym, podlegająca doliczeniu zgodnie z art. 244 ustawy</t>
  </si>
  <si>
    <t>9.6 Dopuszczalny wskaźnik spłaty zobowiązań określony w art. 243 ustawy, po uwzględnieniu ustawowych wyłączeń, obliczony w oparciu o plan 3 kwartału roku poprzedzającego pierwszy rok prognozy (wskaźnik ustalony w oparciu o średnią arytmetyczną z 3 poprzednich lat)</t>
  </si>
  <si>
    <t>9.6.1 Dopuszczalny wskaźnik spłaty zobowiązań określony w art. 243 ustawy, po uwzględnieniu ustawowych wyłączeń, obliczony w oparciu o wykonanie roku poprzedzającego pierwszy rok prognozy (wskaźnik ustalony w oparciu o średnią arytmetyczną z 3 poprzednich lat)</t>
  </si>
  <si>
    <t xml:space="preserve">9.7 Informacja o spełnieniu wskaźnika spłaty zobowiązań określonego w art. 243 ustawy, po uwzględnieniu zobowiązań związku współtworzonego przez jst oraz po uwzględnieniu ustawowych wyłączeń, obliczonego w oparciu o plan 3 kwartałów roku poprzedzającego rok budżetowy </t>
  </si>
  <si>
    <t xml:space="preserve">9.7.1 Informacja o spełnieniu wskaźnika spłaty zobowiązań określonego w art. 243 ustawy, po uwzględnieniu zobowiązań związku współtworzonego przez jst oraz po uwzględnieniu ustawowych wyłączeń, obliczonego w oparciu o wykonanie roku poprzedzającego rok budżetowy </t>
  </si>
  <si>
    <t>10. Przeznaczenie prognozowanej nadwyżki budżetowej, w tym na:</t>
  </si>
  <si>
    <t>11.3 Wydatki objęte limitem, o którym mowa w art. 226 ust. 3 pkt 4 ustawy, w tym:</t>
  </si>
  <si>
    <t>12. Finansowanie programów, projektów lub zadań realizowanych z udziałem środków, o których mowa w art.5 ust.1 pkt 2 i 3 ustawy</t>
  </si>
  <si>
    <t>12.1 Dochody bieżące na programy, projekty lub zadania finansowane z udziałem środków, o których mowa w art.5 ust.1 pkt 2 i 3 ustawy, w tym:</t>
  </si>
  <si>
    <t>12.1.1 środki określone w art.5 ust. 1 pkt 2 ustawy, w tym:</t>
  </si>
  <si>
    <t>12.1.1.1 środki określone w art.5 ust. 1 pkt 2 ustawy wynikające wyłącznie z zawartych umów na realizację programu, projektu lub zadania</t>
  </si>
  <si>
    <t>12.2 Dochody majątkowe na programy, projekty lub zadania finansowane z udziałem środków, o których mowa w art.5 ust.1 pkt 2 i 3 ustawy, w tym:</t>
  </si>
  <si>
    <t>12.2.1 środki określone w art.5 ust. 1 pkt 2 ustawy, w tym:</t>
  </si>
  <si>
    <t>12.2.1.1 środki określone w art.5 ust. 1 pkt 2 ustawy wynikające wyłącznie z zawartych umów na realizację programu, projektu lub zadania</t>
  </si>
  <si>
    <t>12.3 Wydatki bieżące na programy, projekty lub zadania finansowane z udziałem środków, o których mowa w art.5 ust.1 pkt 2 i 3 ustawy, w tym:</t>
  </si>
  <si>
    <t>12.3.1 finansowane środkami określone w art.5 ust. 1 pkt 2 ustawy, w tym:</t>
  </si>
  <si>
    <t>12.4 Wydatki majątkowe na programy, projekty lub zadania finansowane z udziałem środków, o których mowa w art.5 ust.1 pkt 2 i 3 ustawy, w tym:</t>
  </si>
  <si>
    <t>12.4.1 finansowane środkami określone w art.5 ust. 1 pkt 2 ustawy</t>
  </si>
  <si>
    <t>12.5 Wydatki na wkład krajowy w związku z umową na realizację programu, projektu lub zadania finansowanego z udziałem środków, o których mowa w art.5 ust.1 pkt 2 ustawy bez względu na stopień finansowania tymi środkami, w tym:</t>
  </si>
  <si>
    <t>12.5.1 w związku z już zawartą umową na realizację programu, projektu lub zadania</t>
  </si>
  <si>
    <t>12.6.1 w związku z już zawartą umową na realizację programu, projektu lub zadania</t>
  </si>
  <si>
    <t>12.7.1 w związku z już zawartą umową na realizację programu, projektu lub zadania</t>
  </si>
  <si>
    <t>12.6 Wydatki na wkład krajowy w związku z zawartą po dniu 1.01.2013r. umową na realizację programu, projektu lub zadania finansowanego w co najmniej 60% środkami, o których mowa w art.5 ust.1 pkt 2 ustawy, w tym:</t>
  </si>
  <si>
    <t>12.7 Przychody z tyt. kredytów, pożyczek, emisji papierów wartościowych powstające w związku z umową na realizację programu, projektu lub zadania finansowanego z udziałem środków, o których mowa w art.5 ust.1 pkt 2 ustawy bez względu na stopień finansowania tymi środkami, w tym:</t>
  </si>
  <si>
    <t>12.8 Przychody z tyt. kredytów, pożyczek, emisji papierów wartościowych powstające w związku z zawartą po dniu 1.01.2013r. umową na realizację programu, projektu lub zadania finansowanego w co najmniej 60% środkami, o których mowa w art.5 ust.1 pkt 2 ustawy, w tym:</t>
  </si>
  <si>
    <t>12.8.1 w związku z już zawartą umową na realizację programu, projektu lub zadania</t>
  </si>
  <si>
    <t>14.1 Spłaty rat kapitałowych oraz wykup papierów wartościowych, o których mowa w poz. 5.1, wynikające wyłącznie z tytułu zobowiązań już zaciągniętych</t>
  </si>
  <si>
    <t>14.3.1 spłata zobowiązań wymagalnych z lat poprzednich, innych niż  w poz. 14.3.3</t>
  </si>
  <si>
    <t>14.3.2 związane z umowami zaliczanymi do tytułów dłużnych wliczanych do państwowego długu publicznego</t>
  </si>
  <si>
    <t>15. Dane dotyczące emitowanych obligacji przychodowych, w tym:</t>
  </si>
  <si>
    <t>15.1 Środki z przedsięwzięcia gromadzone na rachunku bankowym, w tym:</t>
  </si>
  <si>
    <t>15.1.1 środki na zaspokojenie roszczeń obligatariuszy</t>
  </si>
  <si>
    <t>15.2 Wydatki bieżące z tyt. świadczenia emitenta należnego obligatariuszom, nieuwzględniane w limicie spłaty zobowiązań, o którym mowa w art. 243 ustawy</t>
  </si>
  <si>
    <t>16. Stopnie niezachowania relacji określonych w art. 242-244 ustawy w przypadku określonym w … ustawy.</t>
  </si>
  <si>
    <t>16.1 Stopień niezachowania realcji zrównoważenia wydatków bieżących, o której mowa w poz. 8.2</t>
  </si>
  <si>
    <t>16.2 Stopień niezachowania wskaźnika spłaty zobowiązań, o którym mowa w poz. 9.7</t>
  </si>
  <si>
    <t>16.3 Stopień niezachowania wskaźnika spłaty zobowiązań, o którym mowa w poz. 9.7.1</t>
  </si>
  <si>
    <t>-</t>
  </si>
  <si>
    <t>Załącznik nr 1 do Uchwały o Wieloletniej Prognozie Finansowej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</si>
</sst>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"/>
    <numFmt numFmtId="169" formatCode="#,##0.0"/>
    <numFmt numFmtId="170" formatCode="0.00000000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#,##0.000"/>
  </numFmts>
  <fonts count="52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8"/>
      <name val="Czcionka tekstu podstawowego"/>
      <family val="2"/>
    </font>
    <font>
      <b/>
      <sz val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zcionka tekstu podstawowego"/>
      <family val="0"/>
    </font>
    <font>
      <sz val="8"/>
      <color indexed="8"/>
      <name val="Czcionka tekstu podstawowego"/>
      <family val="2"/>
    </font>
    <font>
      <b/>
      <sz val="10"/>
      <color indexed="8"/>
      <name val="Tahoma"/>
      <family val="2"/>
    </font>
    <font>
      <sz val="7"/>
      <color indexed="8"/>
      <name val="Calibri"/>
      <family val="2"/>
    </font>
    <font>
      <sz val="10"/>
      <color indexed="8"/>
      <name val="Czcionka tekstu podstawowego"/>
      <family val="2"/>
    </font>
    <font>
      <b/>
      <sz val="7"/>
      <color indexed="8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zcionka tekstu podstawowego"/>
      <family val="0"/>
    </font>
    <font>
      <sz val="8"/>
      <color theme="1"/>
      <name val="Czcionka tekstu podstawowego"/>
      <family val="2"/>
    </font>
    <font>
      <b/>
      <sz val="10"/>
      <color theme="1"/>
      <name val="Tahoma"/>
      <family val="2"/>
    </font>
    <font>
      <sz val="7"/>
      <color theme="1"/>
      <name val="Calibri"/>
      <family val="2"/>
    </font>
    <font>
      <sz val="10"/>
      <color theme="1"/>
      <name val="Czcionka tekstu podstawowego"/>
      <family val="2"/>
    </font>
    <font>
      <b/>
      <sz val="7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4D79B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44" fillId="0" borderId="10" xfId="0" applyFont="1" applyBorder="1" applyAlignment="1">
      <alignment vertical="center" wrapText="1"/>
    </xf>
    <xf numFmtId="0" fontId="45" fillId="0" borderId="11" xfId="0" applyFont="1" applyBorder="1" applyAlignment="1">
      <alignment vertical="center" wrapText="1"/>
    </xf>
    <xf numFmtId="0" fontId="44" fillId="0" borderId="11" xfId="0" applyFont="1" applyBorder="1" applyAlignment="1">
      <alignment vertical="center" wrapText="1"/>
    </xf>
    <xf numFmtId="10" fontId="46" fillId="0" borderId="11" xfId="0" applyNumberFormat="1" applyFont="1" applyBorder="1" applyAlignment="1">
      <alignment vertical="center"/>
    </xf>
    <xf numFmtId="3" fontId="46" fillId="0" borderId="10" xfId="0" applyNumberFormat="1" applyFont="1" applyBorder="1" applyAlignment="1">
      <alignment vertical="center"/>
    </xf>
    <xf numFmtId="3" fontId="47" fillId="0" borderId="11" xfId="0" applyNumberFormat="1" applyFont="1" applyBorder="1" applyAlignment="1">
      <alignment vertical="center"/>
    </xf>
    <xf numFmtId="3" fontId="46" fillId="0" borderId="11" xfId="0" applyNumberFormat="1" applyFont="1" applyBorder="1" applyAlignment="1">
      <alignment vertical="center"/>
    </xf>
    <xf numFmtId="3" fontId="47" fillId="0" borderId="11" xfId="0" applyNumberFormat="1" applyFont="1" applyFill="1" applyBorder="1" applyAlignment="1">
      <alignment vertical="center"/>
    </xf>
    <xf numFmtId="3" fontId="46" fillId="0" borderId="11" xfId="0" applyNumberFormat="1" applyFont="1" applyFill="1" applyBorder="1" applyAlignment="1">
      <alignment vertical="center"/>
    </xf>
    <xf numFmtId="0" fontId="48" fillId="0" borderId="0" xfId="0" applyFont="1" applyAlignment="1">
      <alignment horizontal="left"/>
    </xf>
    <xf numFmtId="3" fontId="2" fillId="0" borderId="11" xfId="0" applyNumberFormat="1" applyFont="1" applyBorder="1" applyAlignment="1">
      <alignment vertical="center"/>
    </xf>
    <xf numFmtId="0" fontId="44" fillId="16" borderId="11" xfId="0" applyFont="1" applyFill="1" applyBorder="1" applyAlignment="1">
      <alignment vertical="center" wrapText="1"/>
    </xf>
    <xf numFmtId="0" fontId="44" fillId="16" borderId="11" xfId="0" applyFont="1" applyFill="1" applyBorder="1" applyAlignment="1">
      <alignment horizontal="right" vertical="center"/>
    </xf>
    <xf numFmtId="3" fontId="3" fillId="0" borderId="11" xfId="0" applyNumberFormat="1" applyFont="1" applyBorder="1" applyAlignment="1">
      <alignment vertical="center"/>
    </xf>
    <xf numFmtId="0" fontId="49" fillId="0" borderId="11" xfId="0" applyFont="1" applyBorder="1" applyAlignment="1">
      <alignment vertical="center" wrapText="1"/>
    </xf>
    <xf numFmtId="3" fontId="47" fillId="0" borderId="11" xfId="0" applyNumberFormat="1" applyFont="1" applyBorder="1" applyAlignment="1">
      <alignment vertical="center"/>
    </xf>
    <xf numFmtId="0" fontId="47" fillId="0" borderId="11" xfId="0" applyFont="1" applyBorder="1" applyAlignment="1">
      <alignment/>
    </xf>
    <xf numFmtId="3" fontId="46" fillId="0" borderId="11" xfId="0" applyNumberFormat="1" applyFont="1" applyBorder="1" applyAlignment="1">
      <alignment/>
    </xf>
    <xf numFmtId="10" fontId="46" fillId="0" borderId="11" xfId="0" applyNumberFormat="1" applyFont="1" applyBorder="1" applyAlignment="1">
      <alignment horizontal="center" vertical="center"/>
    </xf>
    <xf numFmtId="3" fontId="2" fillId="0" borderId="11" xfId="0" applyNumberFormat="1" applyFont="1" applyFill="1" applyBorder="1" applyAlignment="1">
      <alignment vertical="center"/>
    </xf>
    <xf numFmtId="0" fontId="50" fillId="0" borderId="0" xfId="0" applyFont="1" applyAlignment="1">
      <alignment/>
    </xf>
    <xf numFmtId="4" fontId="47" fillId="0" borderId="11" xfId="0" applyNumberFormat="1" applyFont="1" applyFill="1" applyBorder="1" applyAlignment="1">
      <alignment vertical="center"/>
    </xf>
    <xf numFmtId="0" fontId="44" fillId="33" borderId="11" xfId="0" applyFont="1" applyFill="1" applyBorder="1" applyAlignment="1">
      <alignment horizontal="right" vertical="center"/>
    </xf>
    <xf numFmtId="0" fontId="44" fillId="33" borderId="11" xfId="0" applyFont="1" applyFill="1" applyBorder="1" applyAlignment="1">
      <alignment horizontal="right" vertical="center"/>
    </xf>
    <xf numFmtId="3" fontId="47" fillId="0" borderId="11" xfId="0" applyNumberFormat="1" applyFont="1" applyFill="1" applyBorder="1" applyAlignment="1">
      <alignment vertical="center"/>
    </xf>
    <xf numFmtId="0" fontId="45" fillId="0" borderId="11" xfId="0" applyFont="1" applyFill="1" applyBorder="1" applyAlignment="1">
      <alignment vertical="center" wrapText="1"/>
    </xf>
    <xf numFmtId="0" fontId="45" fillId="0" borderId="11" xfId="0" applyFont="1" applyBorder="1" applyAlignment="1">
      <alignment vertical="center"/>
    </xf>
    <xf numFmtId="0" fontId="45" fillId="0" borderId="11" xfId="0" applyFont="1" applyBorder="1" applyAlignment="1">
      <alignment vertical="center" wrapText="1"/>
    </xf>
    <xf numFmtId="4" fontId="47" fillId="0" borderId="11" xfId="0" applyNumberFormat="1" applyFont="1" applyBorder="1" applyAlignment="1">
      <alignment vertical="center"/>
    </xf>
    <xf numFmtId="0" fontId="44" fillId="0" borderId="11" xfId="0" applyFont="1" applyFill="1" applyBorder="1" applyAlignment="1">
      <alignment vertical="center" wrapText="1"/>
    </xf>
    <xf numFmtId="0" fontId="44" fillId="0" borderId="11" xfId="0" applyFont="1" applyBorder="1" applyAlignment="1">
      <alignment vertical="center"/>
    </xf>
    <xf numFmtId="0" fontId="0" fillId="0" borderId="0" xfId="0" applyFill="1" applyAlignment="1">
      <alignment/>
    </xf>
    <xf numFmtId="0" fontId="51" fillId="0" borderId="11" xfId="0" applyFont="1" applyFill="1" applyBorder="1" applyAlignment="1">
      <alignment vertical="center" wrapText="1"/>
    </xf>
    <xf numFmtId="0" fontId="49" fillId="0" borderId="11" xfId="0" applyFont="1" applyFill="1" applyBorder="1" applyAlignment="1">
      <alignment vertical="center" wrapText="1"/>
    </xf>
    <xf numFmtId="0" fontId="0" fillId="0" borderId="11" xfId="0" applyBorder="1" applyAlignment="1" quotePrefix="1">
      <alignment horizontal="center" vertical="center"/>
    </xf>
    <xf numFmtId="4" fontId="47" fillId="0" borderId="11" xfId="0" applyNumberFormat="1" applyFont="1" applyFill="1" applyBorder="1" applyAlignment="1">
      <alignment vertical="center"/>
    </xf>
    <xf numFmtId="0" fontId="47" fillId="0" borderId="11" xfId="0" applyFont="1" applyBorder="1" applyAlignment="1">
      <alignment vertical="center"/>
    </xf>
    <xf numFmtId="4" fontId="47" fillId="0" borderId="11" xfId="0" applyNumberFormat="1" applyFont="1" applyBorder="1" applyAlignment="1">
      <alignment vertical="center"/>
    </xf>
    <xf numFmtId="4" fontId="46" fillId="0" borderId="11" xfId="0" applyNumberFormat="1" applyFont="1" applyBorder="1" applyAlignment="1">
      <alignment vertical="center"/>
    </xf>
    <xf numFmtId="4" fontId="46" fillId="0" borderId="10" xfId="0" applyNumberFormat="1" applyFont="1" applyBorder="1" applyAlignment="1">
      <alignment vertical="center"/>
    </xf>
    <xf numFmtId="4" fontId="3" fillId="0" borderId="11" xfId="0" applyNumberFormat="1" applyFont="1" applyBorder="1" applyAlignment="1">
      <alignment vertical="center"/>
    </xf>
    <xf numFmtId="4" fontId="2" fillId="0" borderId="11" xfId="0" applyNumberFormat="1" applyFont="1" applyBorder="1" applyAlignment="1">
      <alignment vertical="center"/>
    </xf>
    <xf numFmtId="4" fontId="46" fillId="0" borderId="11" xfId="0" applyNumberFormat="1" applyFont="1" applyBorder="1" applyAlignment="1">
      <alignment/>
    </xf>
    <xf numFmtId="4" fontId="46" fillId="0" borderId="10" xfId="0" applyNumberFormat="1" applyFont="1" applyFill="1" applyBorder="1" applyAlignment="1">
      <alignment vertical="center"/>
    </xf>
    <xf numFmtId="4" fontId="2" fillId="0" borderId="11" xfId="0" applyNumberFormat="1" applyFont="1" applyFill="1" applyBorder="1" applyAlignment="1">
      <alignment vertical="center"/>
    </xf>
    <xf numFmtId="4" fontId="46" fillId="0" borderId="11" xfId="0" applyNumberFormat="1" applyFont="1" applyFill="1" applyBorder="1" applyAlignment="1">
      <alignment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108"/>
  <sheetViews>
    <sheetView tabSelected="1" zoomScalePageLayoutView="0" workbookViewId="0" topLeftCell="A1">
      <selection activeCell="G2" sqref="G2"/>
    </sheetView>
  </sheetViews>
  <sheetFormatPr defaultColWidth="8.796875" defaultRowHeight="14.25"/>
  <cols>
    <col min="1" max="1" width="2.19921875" style="0" customWidth="1"/>
    <col min="2" max="2" width="42.59765625" style="0" customWidth="1"/>
    <col min="3" max="3" width="9.5" style="0" customWidth="1"/>
    <col min="4" max="10" width="9.19921875" style="0" customWidth="1"/>
    <col min="11" max="11" width="9.5" style="0" customWidth="1"/>
    <col min="12" max="12" width="1.8984375" style="0" customWidth="1"/>
  </cols>
  <sheetData>
    <row r="1" ht="7.5" customHeight="1"/>
    <row r="2" ht="14.25">
      <c r="C2" s="10" t="s">
        <v>107</v>
      </c>
    </row>
    <row r="4" ht="14.25">
      <c r="B4" s="21" t="s">
        <v>46</v>
      </c>
    </row>
    <row r="5" spans="2:11" ht="14.25">
      <c r="B5" s="12" t="s">
        <v>1</v>
      </c>
      <c r="C5" s="13">
        <v>2016</v>
      </c>
      <c r="D5" s="13">
        <v>2017</v>
      </c>
      <c r="E5" s="23">
        <v>2018</v>
      </c>
      <c r="F5" s="24">
        <v>2019</v>
      </c>
      <c r="G5" s="24">
        <v>2020</v>
      </c>
      <c r="H5" s="24">
        <v>2021</v>
      </c>
      <c r="I5" s="24">
        <v>2022</v>
      </c>
      <c r="J5" s="24">
        <v>2023</v>
      </c>
      <c r="K5" s="24">
        <v>2024</v>
      </c>
    </row>
    <row r="6" spans="2:11" ht="15" customHeight="1">
      <c r="B6" s="1" t="s">
        <v>0</v>
      </c>
      <c r="C6" s="40">
        <f aca="true" t="shared" si="0" ref="C6:K6">C7+C14</f>
        <v>28203968</v>
      </c>
      <c r="D6" s="5">
        <f t="shared" si="0"/>
        <v>25800000</v>
      </c>
      <c r="E6" s="5">
        <f t="shared" si="0"/>
        <v>25900000</v>
      </c>
      <c r="F6" s="5">
        <f t="shared" si="0"/>
        <v>26000000</v>
      </c>
      <c r="G6" s="5">
        <f t="shared" si="0"/>
        <v>26400000</v>
      </c>
      <c r="H6" s="5">
        <f t="shared" si="0"/>
        <v>26600000</v>
      </c>
      <c r="I6" s="5">
        <f t="shared" si="0"/>
        <v>26700000</v>
      </c>
      <c r="J6" s="5">
        <f t="shared" si="0"/>
        <v>27400000</v>
      </c>
      <c r="K6" s="5">
        <f t="shared" si="0"/>
        <v>27400000</v>
      </c>
    </row>
    <row r="7" spans="2:11" ht="15" customHeight="1">
      <c r="B7" s="2" t="s">
        <v>5</v>
      </c>
      <c r="C7" s="22">
        <v>27908501</v>
      </c>
      <c r="D7" s="6">
        <v>25800000</v>
      </c>
      <c r="E7" s="6">
        <v>25900000</v>
      </c>
      <c r="F7" s="6">
        <v>26000000</v>
      </c>
      <c r="G7" s="6">
        <v>26400000</v>
      </c>
      <c r="H7" s="6">
        <v>26600000</v>
      </c>
      <c r="I7" s="6">
        <v>26700000</v>
      </c>
      <c r="J7" s="6">
        <v>27400000</v>
      </c>
      <c r="K7" s="6">
        <v>27400000</v>
      </c>
    </row>
    <row r="8" spans="2:11" ht="22.5">
      <c r="B8" s="2" t="s">
        <v>2</v>
      </c>
      <c r="C8" s="38">
        <v>4322630</v>
      </c>
      <c r="D8" s="6">
        <v>4300000</v>
      </c>
      <c r="E8" s="6">
        <v>4300000</v>
      </c>
      <c r="F8" s="6">
        <v>4300000</v>
      </c>
      <c r="G8" s="6">
        <v>4400000</v>
      </c>
      <c r="H8" s="6">
        <v>4400000</v>
      </c>
      <c r="I8" s="6">
        <v>4400000</v>
      </c>
      <c r="J8" s="6">
        <v>4500000</v>
      </c>
      <c r="K8" s="6">
        <v>4500000</v>
      </c>
    </row>
    <row r="9" spans="2:11" ht="22.5">
      <c r="B9" s="2" t="s">
        <v>3</v>
      </c>
      <c r="C9" s="38">
        <v>1000000</v>
      </c>
      <c r="D9" s="6">
        <v>1000000</v>
      </c>
      <c r="E9" s="6">
        <v>1100000</v>
      </c>
      <c r="F9" s="6">
        <v>1100000</v>
      </c>
      <c r="G9" s="6">
        <v>1200000</v>
      </c>
      <c r="H9" s="6">
        <v>1200000</v>
      </c>
      <c r="I9" s="6">
        <v>1200000</v>
      </c>
      <c r="J9" s="6">
        <v>1300000</v>
      </c>
      <c r="K9" s="6">
        <v>1300000</v>
      </c>
    </row>
    <row r="10" spans="2:11" ht="15" customHeight="1">
      <c r="B10" s="2" t="s">
        <v>4</v>
      </c>
      <c r="C10" s="38">
        <v>7697327</v>
      </c>
      <c r="D10" s="6">
        <v>7700000</v>
      </c>
      <c r="E10" s="6">
        <v>7700000</v>
      </c>
      <c r="F10" s="6">
        <v>7700000</v>
      </c>
      <c r="G10" s="6">
        <v>7900000</v>
      </c>
      <c r="H10" s="6">
        <v>7900000</v>
      </c>
      <c r="I10" s="6">
        <v>7900000</v>
      </c>
      <c r="J10" s="6">
        <v>8100000</v>
      </c>
      <c r="K10" s="6">
        <v>8100000</v>
      </c>
    </row>
    <row r="11" spans="2:11" ht="15" customHeight="1">
      <c r="B11" s="2" t="s">
        <v>6</v>
      </c>
      <c r="C11" s="38">
        <v>4500000</v>
      </c>
      <c r="D11" s="6">
        <v>4700000</v>
      </c>
      <c r="E11" s="6">
        <v>4700000</v>
      </c>
      <c r="F11" s="6">
        <v>4700000</v>
      </c>
      <c r="G11" s="6">
        <v>4900000</v>
      </c>
      <c r="H11" s="6">
        <v>4900000</v>
      </c>
      <c r="I11" s="6">
        <v>4900000</v>
      </c>
      <c r="J11" s="6">
        <v>5100000</v>
      </c>
      <c r="K11" s="6">
        <v>5100000</v>
      </c>
    </row>
    <row r="12" spans="2:11" ht="15" customHeight="1">
      <c r="B12" s="2" t="s">
        <v>47</v>
      </c>
      <c r="C12" s="22">
        <v>9170708</v>
      </c>
      <c r="D12" s="6">
        <v>9200000</v>
      </c>
      <c r="E12" s="6">
        <v>9200000</v>
      </c>
      <c r="F12" s="6">
        <v>9300000</v>
      </c>
      <c r="G12" s="6">
        <v>9300000</v>
      </c>
      <c r="H12" s="6">
        <v>9400000</v>
      </c>
      <c r="I12" s="6">
        <v>9400000</v>
      </c>
      <c r="J12" s="6">
        <v>9500000</v>
      </c>
      <c r="K12" s="6">
        <v>9500000</v>
      </c>
    </row>
    <row r="13" spans="2:11" ht="15" customHeight="1">
      <c r="B13" s="2" t="s">
        <v>7</v>
      </c>
      <c r="C13" s="22">
        <v>5440786</v>
      </c>
      <c r="D13" s="6">
        <v>3400000</v>
      </c>
      <c r="E13" s="6">
        <v>3400000</v>
      </c>
      <c r="F13" s="6">
        <v>3500000</v>
      </c>
      <c r="G13" s="6">
        <v>3500000</v>
      </c>
      <c r="H13" s="6">
        <v>3600000</v>
      </c>
      <c r="I13" s="6">
        <v>3700000</v>
      </c>
      <c r="J13" s="6">
        <v>3800000</v>
      </c>
      <c r="K13" s="6">
        <v>3900000</v>
      </c>
    </row>
    <row r="14" spans="2:11" ht="15" customHeight="1">
      <c r="B14" s="2" t="s">
        <v>8</v>
      </c>
      <c r="C14" s="38">
        <v>295467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</row>
    <row r="15" spans="2:11" ht="15" customHeight="1">
      <c r="B15" s="2" t="s">
        <v>9</v>
      </c>
      <c r="C15" s="38">
        <v>150000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</row>
    <row r="16" spans="2:11" ht="15" customHeight="1">
      <c r="B16" s="2" t="s">
        <v>10</v>
      </c>
      <c r="C16" s="22">
        <v>145467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</row>
    <row r="17" spans="2:11" ht="15" customHeight="1">
      <c r="B17" s="3" t="s">
        <v>11</v>
      </c>
      <c r="C17" s="41">
        <f aca="true" t="shared" si="1" ref="C17:K17">C18+C26</f>
        <v>28903824</v>
      </c>
      <c r="D17" s="14">
        <f t="shared" si="1"/>
        <v>25750000</v>
      </c>
      <c r="E17" s="14">
        <f t="shared" si="1"/>
        <v>23980294</v>
      </c>
      <c r="F17" s="14">
        <f t="shared" si="1"/>
        <v>24150000</v>
      </c>
      <c r="G17" s="14">
        <f t="shared" si="1"/>
        <v>25000000</v>
      </c>
      <c r="H17" s="14">
        <f t="shared" si="1"/>
        <v>24800000</v>
      </c>
      <c r="I17" s="14">
        <f t="shared" si="1"/>
        <v>24900000</v>
      </c>
      <c r="J17" s="41">
        <f t="shared" si="1"/>
        <v>26077059</v>
      </c>
      <c r="K17" s="41">
        <f t="shared" si="1"/>
        <v>26399999.81</v>
      </c>
    </row>
    <row r="18" spans="2:11" ht="15" customHeight="1">
      <c r="B18" s="2" t="s">
        <v>12</v>
      </c>
      <c r="C18" s="36">
        <v>24609376</v>
      </c>
      <c r="D18" s="16">
        <v>22300000</v>
      </c>
      <c r="E18" s="16">
        <v>22300000</v>
      </c>
      <c r="F18" s="16">
        <v>22500000</v>
      </c>
      <c r="G18" s="16">
        <v>22500000</v>
      </c>
      <c r="H18" s="25">
        <v>22800000</v>
      </c>
      <c r="I18" s="6">
        <v>22800000</v>
      </c>
      <c r="J18" s="6">
        <v>23200000</v>
      </c>
      <c r="K18" s="38">
        <v>23199999.81</v>
      </c>
    </row>
    <row r="19" spans="2:11" ht="15" customHeight="1">
      <c r="B19" s="2" t="s">
        <v>60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</row>
    <row r="20" spans="2:11" ht="22.5">
      <c r="B20" s="2" t="s">
        <v>61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</row>
    <row r="21" spans="2:11" ht="27">
      <c r="B21" s="15" t="s">
        <v>62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</row>
    <row r="22" spans="2:11" ht="13.5" customHeight="1">
      <c r="B22" s="2" t="s">
        <v>13</v>
      </c>
      <c r="C22" s="42">
        <f aca="true" t="shared" si="2" ref="C22:K22">C23</f>
        <v>260000</v>
      </c>
      <c r="D22" s="11">
        <f t="shared" si="2"/>
        <v>240000</v>
      </c>
      <c r="E22" s="11">
        <f t="shared" si="2"/>
        <v>220000</v>
      </c>
      <c r="F22" s="11">
        <f t="shared" si="2"/>
        <v>200000</v>
      </c>
      <c r="G22" s="11">
        <f t="shared" si="2"/>
        <v>180000</v>
      </c>
      <c r="H22" s="11">
        <f t="shared" si="2"/>
        <v>150000</v>
      </c>
      <c r="I22" s="11">
        <f t="shared" si="2"/>
        <v>120000</v>
      </c>
      <c r="J22" s="11">
        <f t="shared" si="2"/>
        <v>100000</v>
      </c>
      <c r="K22" s="11">
        <f t="shared" si="2"/>
        <v>80000</v>
      </c>
    </row>
    <row r="23" spans="2:11" ht="14.25">
      <c r="B23" s="2" t="s">
        <v>50</v>
      </c>
      <c r="C23" s="42">
        <v>260000</v>
      </c>
      <c r="D23" s="11">
        <v>240000</v>
      </c>
      <c r="E23" s="11">
        <v>220000</v>
      </c>
      <c r="F23" s="11">
        <v>200000</v>
      </c>
      <c r="G23" s="11">
        <v>180000</v>
      </c>
      <c r="H23" s="11">
        <v>150000</v>
      </c>
      <c r="I23" s="6">
        <v>120000</v>
      </c>
      <c r="J23" s="6">
        <v>100000</v>
      </c>
      <c r="K23" s="6">
        <v>80000</v>
      </c>
    </row>
    <row r="24" spans="2:11" ht="36">
      <c r="B24" s="15" t="s">
        <v>51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</row>
    <row r="25" spans="2:11" ht="18">
      <c r="B25" s="15" t="s">
        <v>52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</row>
    <row r="26" spans="2:11" ht="13.5" customHeight="1">
      <c r="B26" s="2" t="s">
        <v>14</v>
      </c>
      <c r="C26" s="22">
        <v>4294448</v>
      </c>
      <c r="D26" s="6">
        <v>3450000</v>
      </c>
      <c r="E26" s="6">
        <v>1680294</v>
      </c>
      <c r="F26" s="6">
        <v>1650000</v>
      </c>
      <c r="G26" s="6">
        <v>2500000</v>
      </c>
      <c r="H26" s="6">
        <v>2000000</v>
      </c>
      <c r="I26" s="6">
        <v>2100000</v>
      </c>
      <c r="J26" s="6">
        <v>2877059</v>
      </c>
      <c r="K26" s="6">
        <v>3200000</v>
      </c>
    </row>
    <row r="27" spans="2:11" ht="13.5" customHeight="1">
      <c r="B27" s="3" t="s">
        <v>15</v>
      </c>
      <c r="C27" s="39">
        <f aca="true" t="shared" si="3" ref="C27:K27">C6-C17</f>
        <v>-699856</v>
      </c>
      <c r="D27" s="7">
        <f t="shared" si="3"/>
        <v>50000</v>
      </c>
      <c r="E27" s="7">
        <f t="shared" si="3"/>
        <v>1919706</v>
      </c>
      <c r="F27" s="7">
        <f t="shared" si="3"/>
        <v>1850000</v>
      </c>
      <c r="G27" s="7">
        <f t="shared" si="3"/>
        <v>1400000</v>
      </c>
      <c r="H27" s="7">
        <f t="shared" si="3"/>
        <v>1800000</v>
      </c>
      <c r="I27" s="7">
        <f t="shared" si="3"/>
        <v>1800000</v>
      </c>
      <c r="J27" s="7">
        <f t="shared" si="3"/>
        <v>1322941</v>
      </c>
      <c r="K27" s="39">
        <f t="shared" si="3"/>
        <v>1000000.1900000013</v>
      </c>
    </row>
    <row r="28" spans="2:11" ht="13.5" customHeight="1">
      <c r="B28" s="2" t="s">
        <v>16</v>
      </c>
      <c r="C28" s="43">
        <f aca="true" t="shared" si="4" ref="C28:K28">C29+C31+C33+C35</f>
        <v>2600000</v>
      </c>
      <c r="D28" s="18">
        <f t="shared" si="4"/>
        <v>1122941</v>
      </c>
      <c r="E28" s="18">
        <f t="shared" si="4"/>
        <v>0</v>
      </c>
      <c r="F28" s="18">
        <f t="shared" si="4"/>
        <v>0</v>
      </c>
      <c r="G28" s="18">
        <f t="shared" si="4"/>
        <v>0</v>
      </c>
      <c r="H28" s="18">
        <f t="shared" si="4"/>
        <v>0</v>
      </c>
      <c r="I28" s="18">
        <f t="shared" si="4"/>
        <v>0</v>
      </c>
      <c r="J28" s="18">
        <f t="shared" si="4"/>
        <v>0</v>
      </c>
      <c r="K28" s="18">
        <f t="shared" si="4"/>
        <v>0</v>
      </c>
    </row>
    <row r="29" spans="2:11" ht="13.5" customHeight="1">
      <c r="B29" s="2" t="s">
        <v>17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</row>
    <row r="30" spans="2:11" ht="13.5" customHeight="1">
      <c r="B30" s="2" t="s">
        <v>18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</row>
    <row r="31" spans="2:11" ht="13.5" customHeight="1">
      <c r="B31" s="2" t="s">
        <v>21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</row>
    <row r="32" spans="2:11" ht="13.5" customHeight="1">
      <c r="B32" s="2" t="s">
        <v>19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</row>
    <row r="33" spans="2:11" ht="13.5" customHeight="1">
      <c r="B33" s="2" t="s">
        <v>20</v>
      </c>
      <c r="C33" s="38">
        <v>2600000</v>
      </c>
      <c r="D33" s="6">
        <v>1122941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</row>
    <row r="34" spans="2:11" ht="13.5" customHeight="1">
      <c r="B34" s="2" t="s">
        <v>22</v>
      </c>
      <c r="C34" s="38">
        <v>699856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</row>
    <row r="35" spans="2:11" ht="12.75" customHeight="1">
      <c r="B35" s="2" t="s">
        <v>23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</row>
    <row r="36" spans="2:11" ht="12.75" customHeight="1">
      <c r="B36" s="2" t="s">
        <v>24</v>
      </c>
      <c r="C36" s="6">
        <v>0</v>
      </c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</row>
    <row r="37" spans="2:11" ht="13.5" customHeight="1">
      <c r="B37" s="2" t="s">
        <v>25</v>
      </c>
      <c r="C37" s="39">
        <f aca="true" t="shared" si="5" ref="C37:K37">C38+C43</f>
        <v>1900144</v>
      </c>
      <c r="D37" s="7">
        <f t="shared" si="5"/>
        <v>1172941</v>
      </c>
      <c r="E37" s="7">
        <f t="shared" si="5"/>
        <v>1919706</v>
      </c>
      <c r="F37" s="7">
        <f t="shared" si="5"/>
        <v>1850000</v>
      </c>
      <c r="G37" s="7">
        <f t="shared" si="5"/>
        <v>1400000</v>
      </c>
      <c r="H37" s="7">
        <f t="shared" si="5"/>
        <v>1800000</v>
      </c>
      <c r="I37" s="7">
        <f t="shared" si="5"/>
        <v>1800000</v>
      </c>
      <c r="J37" s="7">
        <f t="shared" si="5"/>
        <v>1322941</v>
      </c>
      <c r="K37" s="39">
        <f t="shared" si="5"/>
        <v>1000000.19</v>
      </c>
    </row>
    <row r="38" spans="2:11" ht="22.5">
      <c r="B38" s="2" t="s">
        <v>63</v>
      </c>
      <c r="C38" s="22">
        <v>1900144</v>
      </c>
      <c r="D38" s="8">
        <v>1172941</v>
      </c>
      <c r="E38" s="8">
        <v>1919706</v>
      </c>
      <c r="F38" s="8">
        <v>1850000</v>
      </c>
      <c r="G38" s="8">
        <v>1400000</v>
      </c>
      <c r="H38" s="8">
        <v>1800000</v>
      </c>
      <c r="I38" s="6">
        <v>1800000</v>
      </c>
      <c r="J38" s="6">
        <v>1322941</v>
      </c>
      <c r="K38" s="38">
        <v>1000000.19</v>
      </c>
    </row>
    <row r="39" spans="2:11" ht="21" customHeight="1">
      <c r="B39" s="26" t="s">
        <v>53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</row>
    <row r="40" spans="2:11" ht="21" customHeight="1">
      <c r="B40" s="26" t="s">
        <v>54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</row>
    <row r="41" spans="2:11" ht="21" customHeight="1">
      <c r="B41" s="26" t="s">
        <v>55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</row>
    <row r="42" spans="2:11" ht="21" customHeight="1">
      <c r="B42" s="26" t="s">
        <v>56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</row>
    <row r="43" spans="2:11" ht="12.75" customHeight="1">
      <c r="B43" s="2" t="s">
        <v>26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</row>
    <row r="44" spans="2:11" ht="14.25">
      <c r="B44" s="1" t="s">
        <v>64</v>
      </c>
      <c r="C44" s="44">
        <v>11142647.19</v>
      </c>
      <c r="D44" s="44">
        <f>C44+D33-D38</f>
        <v>11092647.19</v>
      </c>
      <c r="E44" s="44">
        <f aca="true" t="shared" si="6" ref="E44:K44">D44-E38</f>
        <v>9172941.19</v>
      </c>
      <c r="F44" s="44">
        <f t="shared" si="6"/>
        <v>7322941.1899999995</v>
      </c>
      <c r="G44" s="44">
        <f t="shared" si="6"/>
        <v>5922941.1899999995</v>
      </c>
      <c r="H44" s="40">
        <f t="shared" si="6"/>
        <v>4122941.1899999995</v>
      </c>
      <c r="I44" s="40">
        <f t="shared" si="6"/>
        <v>2322941.1899999995</v>
      </c>
      <c r="J44" s="40">
        <f t="shared" si="6"/>
        <v>1000000.1899999995</v>
      </c>
      <c r="K44" s="5">
        <f t="shared" si="6"/>
        <v>0</v>
      </c>
    </row>
    <row r="45" spans="2:11" ht="19.5" customHeight="1">
      <c r="B45" s="15" t="s">
        <v>27</v>
      </c>
      <c r="C45" s="6">
        <v>0</v>
      </c>
      <c r="D45" s="6">
        <v>0</v>
      </c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</row>
    <row r="46" spans="2:11" ht="22.5">
      <c r="B46" s="3" t="s">
        <v>65</v>
      </c>
      <c r="C46" s="19" t="s">
        <v>43</v>
      </c>
      <c r="D46" s="19" t="s">
        <v>43</v>
      </c>
      <c r="E46" s="19" t="s">
        <v>43</v>
      </c>
      <c r="F46" s="19" t="s">
        <v>43</v>
      </c>
      <c r="G46" s="19" t="s">
        <v>43</v>
      </c>
      <c r="H46" s="19" t="s">
        <v>43</v>
      </c>
      <c r="I46" s="19" t="s">
        <v>43</v>
      </c>
      <c r="J46" s="19" t="s">
        <v>43</v>
      </c>
      <c r="K46" s="19" t="s">
        <v>43</v>
      </c>
    </row>
    <row r="47" spans="2:11" ht="14.25">
      <c r="B47" s="2" t="s">
        <v>66</v>
      </c>
      <c r="C47" s="45">
        <f aca="true" t="shared" si="7" ref="C47:K47">(C7-C18)</f>
        <v>3299125</v>
      </c>
      <c r="D47" s="20">
        <f t="shared" si="7"/>
        <v>3500000</v>
      </c>
      <c r="E47" s="20">
        <f t="shared" si="7"/>
        <v>3600000</v>
      </c>
      <c r="F47" s="20">
        <f t="shared" si="7"/>
        <v>3500000</v>
      </c>
      <c r="G47" s="20">
        <f t="shared" si="7"/>
        <v>3900000</v>
      </c>
      <c r="H47" s="20">
        <f t="shared" si="7"/>
        <v>3800000</v>
      </c>
      <c r="I47" s="20">
        <f t="shared" si="7"/>
        <v>3900000</v>
      </c>
      <c r="J47" s="20">
        <f t="shared" si="7"/>
        <v>4200000</v>
      </c>
      <c r="K47" s="20">
        <f t="shared" si="7"/>
        <v>4200000.190000001</v>
      </c>
    </row>
    <row r="48" spans="2:11" ht="22.5">
      <c r="B48" s="2" t="s">
        <v>67</v>
      </c>
      <c r="C48" s="46">
        <f aca="true" t="shared" si="8" ref="C48:K48">C7+C29+C31-C18-C21</f>
        <v>3299125</v>
      </c>
      <c r="D48" s="9">
        <f t="shared" si="8"/>
        <v>3500000</v>
      </c>
      <c r="E48" s="9">
        <f t="shared" si="8"/>
        <v>3600000</v>
      </c>
      <c r="F48" s="9">
        <f t="shared" si="8"/>
        <v>3500000</v>
      </c>
      <c r="G48" s="9">
        <f t="shared" si="8"/>
        <v>3900000</v>
      </c>
      <c r="H48" s="9">
        <f t="shared" si="8"/>
        <v>3800000</v>
      </c>
      <c r="I48" s="9">
        <f t="shared" si="8"/>
        <v>3900000</v>
      </c>
      <c r="J48" s="9">
        <f t="shared" si="8"/>
        <v>4200000</v>
      </c>
      <c r="K48" s="9">
        <f t="shared" si="8"/>
        <v>4200000.190000001</v>
      </c>
    </row>
    <row r="49" spans="2:11" ht="14.25">
      <c r="B49" s="3" t="s">
        <v>42</v>
      </c>
      <c r="C49" s="19" t="s">
        <v>43</v>
      </c>
      <c r="D49" s="19" t="s">
        <v>43</v>
      </c>
      <c r="E49" s="19" t="s">
        <v>43</v>
      </c>
      <c r="F49" s="19" t="s">
        <v>43</v>
      </c>
      <c r="G49" s="19" t="s">
        <v>43</v>
      </c>
      <c r="H49" s="19" t="s">
        <v>43</v>
      </c>
      <c r="I49" s="19" t="s">
        <v>43</v>
      </c>
      <c r="J49" s="19" t="s">
        <v>43</v>
      </c>
      <c r="K49" s="19" t="s">
        <v>43</v>
      </c>
    </row>
    <row r="50" spans="2:11" ht="45">
      <c r="B50" s="26" t="s">
        <v>68</v>
      </c>
      <c r="C50" s="4">
        <f aca="true" t="shared" si="9" ref="C50:K50">(C19+C23+C38)/C6</f>
        <v>0.07659007413424948</v>
      </c>
      <c r="D50" s="4">
        <f t="shared" si="9"/>
        <v>0.05476515503875969</v>
      </c>
      <c r="E50" s="4">
        <f t="shared" si="9"/>
        <v>0.08261413127413128</v>
      </c>
      <c r="F50" s="4">
        <f t="shared" si="9"/>
        <v>0.07884615384615384</v>
      </c>
      <c r="G50" s="4">
        <f t="shared" si="9"/>
        <v>0.059848484848484845</v>
      </c>
      <c r="H50" s="4">
        <f t="shared" si="9"/>
        <v>0.07330827067669173</v>
      </c>
      <c r="I50" s="4">
        <f t="shared" si="9"/>
        <v>0.07191011235955057</v>
      </c>
      <c r="J50" s="4">
        <f t="shared" si="9"/>
        <v>0.05193215328467153</v>
      </c>
      <c r="K50" s="4">
        <f t="shared" si="9"/>
        <v>0.03941606532846715</v>
      </c>
    </row>
    <row r="51" spans="2:11" ht="45">
      <c r="B51" s="26" t="s">
        <v>57</v>
      </c>
      <c r="C51" s="4">
        <f aca="true" t="shared" si="10" ref="C51:K51">(C19+C23+C38-C39)/C6</f>
        <v>0.07659007413424948</v>
      </c>
      <c r="D51" s="4">
        <f t="shared" si="10"/>
        <v>0.05476515503875969</v>
      </c>
      <c r="E51" s="4">
        <f t="shared" si="10"/>
        <v>0.08261413127413128</v>
      </c>
      <c r="F51" s="4">
        <f t="shared" si="10"/>
        <v>0.07884615384615384</v>
      </c>
      <c r="G51" s="4">
        <f t="shared" si="10"/>
        <v>0.059848484848484845</v>
      </c>
      <c r="H51" s="4">
        <f t="shared" si="10"/>
        <v>0.07330827067669173</v>
      </c>
      <c r="I51" s="4">
        <f t="shared" si="10"/>
        <v>0.07191011235955057</v>
      </c>
      <c r="J51" s="4">
        <f t="shared" si="10"/>
        <v>0.05193215328467153</v>
      </c>
      <c r="K51" s="4">
        <f t="shared" si="10"/>
        <v>0.03941606532846715</v>
      </c>
    </row>
    <row r="52" spans="2:11" ht="33.75">
      <c r="B52" s="26" t="s">
        <v>69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6">
        <v>0</v>
      </c>
    </row>
    <row r="53" spans="2:11" ht="45">
      <c r="B53" s="26" t="s">
        <v>58</v>
      </c>
      <c r="C53" s="4">
        <f aca="true" t="shared" si="11" ref="C53:K53">(C19+C23+C38-C40)/C6</f>
        <v>0.07659007413424948</v>
      </c>
      <c r="D53" s="4">
        <f t="shared" si="11"/>
        <v>0.05476515503875969</v>
      </c>
      <c r="E53" s="4">
        <f t="shared" si="11"/>
        <v>0.08261413127413128</v>
      </c>
      <c r="F53" s="4">
        <f t="shared" si="11"/>
        <v>0.07884615384615384</v>
      </c>
      <c r="G53" s="4">
        <f t="shared" si="11"/>
        <v>0.059848484848484845</v>
      </c>
      <c r="H53" s="4">
        <f t="shared" si="11"/>
        <v>0.07330827067669173</v>
      </c>
      <c r="I53" s="4">
        <f t="shared" si="11"/>
        <v>0.07191011235955057</v>
      </c>
      <c r="J53" s="4">
        <f t="shared" si="11"/>
        <v>0.05193215328467153</v>
      </c>
      <c r="K53" s="4">
        <f t="shared" si="11"/>
        <v>0.03941606532846715</v>
      </c>
    </row>
    <row r="54" spans="2:11" ht="33.75">
      <c r="B54" s="26" t="s">
        <v>59</v>
      </c>
      <c r="C54" s="29">
        <f aca="true" t="shared" si="12" ref="C54:K54">((C7+C15-C18)/C6)*100</f>
        <v>12.229218952453783</v>
      </c>
      <c r="D54" s="29">
        <f t="shared" si="12"/>
        <v>13.565891472868216</v>
      </c>
      <c r="E54" s="29">
        <f t="shared" si="12"/>
        <v>13.8996138996139</v>
      </c>
      <c r="F54" s="29">
        <f t="shared" si="12"/>
        <v>13.461538461538462</v>
      </c>
      <c r="G54" s="29">
        <f t="shared" si="12"/>
        <v>14.772727272727273</v>
      </c>
      <c r="H54" s="29">
        <f t="shared" si="12"/>
        <v>14.285714285714285</v>
      </c>
      <c r="I54" s="29">
        <f t="shared" si="12"/>
        <v>14.606741573033707</v>
      </c>
      <c r="J54" s="29">
        <f t="shared" si="12"/>
        <v>15.328467153284672</v>
      </c>
      <c r="K54" s="29">
        <f t="shared" si="12"/>
        <v>15.328467846715332</v>
      </c>
    </row>
    <row r="55" spans="2:11" ht="51" customHeight="1">
      <c r="B55" s="26" t="s">
        <v>70</v>
      </c>
      <c r="C55" s="36">
        <v>13.49</v>
      </c>
      <c r="D55" s="36">
        <v>10.97</v>
      </c>
      <c r="E55" s="36">
        <v>11.63</v>
      </c>
      <c r="F55" s="36">
        <v>13.23</v>
      </c>
      <c r="G55" s="36">
        <v>13.64</v>
      </c>
      <c r="H55" s="36">
        <v>14.04</v>
      </c>
      <c r="I55" s="37">
        <v>14.17</v>
      </c>
      <c r="J55" s="37">
        <v>14.56</v>
      </c>
      <c r="K55" s="37">
        <v>14.74</v>
      </c>
    </row>
    <row r="56" spans="2:11" ht="45">
      <c r="B56" s="26" t="s">
        <v>71</v>
      </c>
      <c r="C56" s="36">
        <v>15.09</v>
      </c>
      <c r="D56" s="36">
        <v>12.58</v>
      </c>
      <c r="E56" s="36">
        <v>13.23</v>
      </c>
      <c r="F56" s="36">
        <v>13.23</v>
      </c>
      <c r="G56" s="36">
        <v>13.64</v>
      </c>
      <c r="H56" s="36">
        <v>14.04</v>
      </c>
      <c r="I56" s="37">
        <v>14.17</v>
      </c>
      <c r="J56" s="37">
        <v>14.56</v>
      </c>
      <c r="K56" s="37">
        <v>14.74</v>
      </c>
    </row>
    <row r="57" spans="2:11" ht="56.25">
      <c r="B57" s="26" t="s">
        <v>72</v>
      </c>
      <c r="C57" s="22" t="s">
        <v>44</v>
      </c>
      <c r="D57" s="22" t="s">
        <v>44</v>
      </c>
      <c r="E57" s="22" t="s">
        <v>44</v>
      </c>
      <c r="F57" s="22" t="s">
        <v>44</v>
      </c>
      <c r="G57" s="22" t="s">
        <v>44</v>
      </c>
      <c r="H57" s="22" t="s">
        <v>44</v>
      </c>
      <c r="I57" s="22" t="s">
        <v>44</v>
      </c>
      <c r="J57" s="22" t="s">
        <v>44</v>
      </c>
      <c r="K57" s="22" t="s">
        <v>44</v>
      </c>
    </row>
    <row r="58" spans="2:11" ht="56.25">
      <c r="B58" s="26" t="s">
        <v>73</v>
      </c>
      <c r="C58" s="22" t="s">
        <v>44</v>
      </c>
      <c r="D58" s="22" t="s">
        <v>44</v>
      </c>
      <c r="E58" s="22" t="s">
        <v>44</v>
      </c>
      <c r="F58" s="22" t="s">
        <v>44</v>
      </c>
      <c r="G58" s="22" t="s">
        <v>44</v>
      </c>
      <c r="H58" s="22" t="s">
        <v>44</v>
      </c>
      <c r="I58" s="22" t="s">
        <v>44</v>
      </c>
      <c r="J58" s="22" t="s">
        <v>44</v>
      </c>
      <c r="K58" s="22" t="s">
        <v>44</v>
      </c>
    </row>
    <row r="59" spans="2:11" ht="15" customHeight="1">
      <c r="B59" s="30" t="s">
        <v>74</v>
      </c>
      <c r="C59" s="19" t="s">
        <v>43</v>
      </c>
      <c r="D59" s="19" t="s">
        <v>43</v>
      </c>
      <c r="E59" s="19" t="s">
        <v>43</v>
      </c>
      <c r="F59" s="19" t="s">
        <v>43</v>
      </c>
      <c r="G59" s="19" t="s">
        <v>43</v>
      </c>
      <c r="H59" s="19" t="s">
        <v>43</v>
      </c>
      <c r="I59" s="19" t="s">
        <v>43</v>
      </c>
      <c r="J59" s="19" t="s">
        <v>43</v>
      </c>
      <c r="K59" s="19" t="s">
        <v>43</v>
      </c>
    </row>
    <row r="60" spans="2:11" ht="15" customHeight="1">
      <c r="B60" s="26" t="s">
        <v>28</v>
      </c>
      <c r="C60" s="22"/>
      <c r="D60" s="8">
        <f aca="true" t="shared" si="13" ref="D60:K60">D27</f>
        <v>50000</v>
      </c>
      <c r="E60" s="8">
        <f t="shared" si="13"/>
        <v>1919706</v>
      </c>
      <c r="F60" s="8">
        <f t="shared" si="13"/>
        <v>1850000</v>
      </c>
      <c r="G60" s="8">
        <f t="shared" si="13"/>
        <v>1400000</v>
      </c>
      <c r="H60" s="8">
        <f t="shared" si="13"/>
        <v>1800000</v>
      </c>
      <c r="I60" s="8">
        <f t="shared" si="13"/>
        <v>1800000</v>
      </c>
      <c r="J60" s="8">
        <f t="shared" si="13"/>
        <v>1322941</v>
      </c>
      <c r="K60" s="8">
        <f t="shared" si="13"/>
        <v>1000000.1900000013</v>
      </c>
    </row>
    <row r="61" spans="2:11" ht="22.5">
      <c r="B61" s="3" t="s">
        <v>40</v>
      </c>
      <c r="C61" s="19" t="s">
        <v>43</v>
      </c>
      <c r="D61" s="19" t="s">
        <v>43</v>
      </c>
      <c r="E61" s="19" t="s">
        <v>43</v>
      </c>
      <c r="F61" s="19" t="s">
        <v>43</v>
      </c>
      <c r="G61" s="19" t="s">
        <v>43</v>
      </c>
      <c r="H61" s="19" t="s">
        <v>43</v>
      </c>
      <c r="I61" s="19" t="s">
        <v>43</v>
      </c>
      <c r="J61" s="19" t="s">
        <v>43</v>
      </c>
      <c r="K61" s="19" t="s">
        <v>43</v>
      </c>
    </row>
    <row r="62" spans="2:11" ht="15" customHeight="1">
      <c r="B62" s="2" t="s">
        <v>29</v>
      </c>
      <c r="C62" s="22">
        <v>10906136</v>
      </c>
      <c r="D62" s="6">
        <v>10500000</v>
      </c>
      <c r="E62" s="6">
        <v>10500000</v>
      </c>
      <c r="F62" s="6">
        <v>10600000</v>
      </c>
      <c r="G62" s="6">
        <v>10600000</v>
      </c>
      <c r="H62" s="6">
        <v>10700000</v>
      </c>
      <c r="I62" s="6">
        <v>10700000</v>
      </c>
      <c r="J62" s="6">
        <v>10800000</v>
      </c>
      <c r="K62" s="6">
        <v>10800000</v>
      </c>
    </row>
    <row r="63" spans="2:11" ht="15" customHeight="1">
      <c r="B63" s="2" t="s">
        <v>30</v>
      </c>
      <c r="C63" s="22">
        <v>2500675</v>
      </c>
      <c r="D63" s="8">
        <v>2500000</v>
      </c>
      <c r="E63" s="8">
        <v>2500000</v>
      </c>
      <c r="F63" s="8">
        <v>2500000</v>
      </c>
      <c r="G63" s="8">
        <v>2500000</v>
      </c>
      <c r="H63" s="8">
        <v>2573000</v>
      </c>
      <c r="I63" s="6">
        <v>2650000</v>
      </c>
      <c r="J63" s="6">
        <v>2650000</v>
      </c>
      <c r="K63" s="6">
        <v>2650000</v>
      </c>
    </row>
    <row r="64" spans="2:11" ht="22.5">
      <c r="B64" s="2" t="s">
        <v>75</v>
      </c>
      <c r="C64" s="22">
        <f>C65+C66</f>
        <v>4467135</v>
      </c>
      <c r="D64" s="8">
        <f>D65+D66</f>
        <v>4283506</v>
      </c>
      <c r="E64" s="8">
        <f>E65+E66</f>
        <v>1495538</v>
      </c>
      <c r="F64" s="8">
        <f aca="true" t="shared" si="14" ref="F64:K64">F65+F66</f>
        <v>297769</v>
      </c>
      <c r="G64" s="8">
        <f t="shared" si="14"/>
        <v>0</v>
      </c>
      <c r="H64" s="8">
        <f t="shared" si="14"/>
        <v>0</v>
      </c>
      <c r="I64" s="8">
        <f t="shared" si="14"/>
        <v>0</v>
      </c>
      <c r="J64" s="8">
        <f t="shared" si="14"/>
        <v>0</v>
      </c>
      <c r="K64" s="8">
        <f t="shared" si="14"/>
        <v>0</v>
      </c>
    </row>
    <row r="65" spans="2:11" ht="15" customHeight="1">
      <c r="B65" s="2" t="s">
        <v>31</v>
      </c>
      <c r="C65" s="22">
        <v>972135</v>
      </c>
      <c r="D65" s="8">
        <v>833506</v>
      </c>
      <c r="E65" s="8">
        <v>595538</v>
      </c>
      <c r="F65" s="8">
        <v>297769</v>
      </c>
      <c r="G65" s="8">
        <v>0</v>
      </c>
      <c r="H65" s="8">
        <v>0</v>
      </c>
      <c r="I65" s="8">
        <v>0</v>
      </c>
      <c r="J65" s="8">
        <v>0</v>
      </c>
      <c r="K65" s="8">
        <v>0</v>
      </c>
    </row>
    <row r="66" spans="2:11" ht="15" customHeight="1">
      <c r="B66" s="2" t="s">
        <v>32</v>
      </c>
      <c r="C66" s="22">
        <v>3495000</v>
      </c>
      <c r="D66" s="8">
        <v>3450000</v>
      </c>
      <c r="E66" s="8">
        <v>900000</v>
      </c>
      <c r="F66" s="8">
        <v>0</v>
      </c>
      <c r="G66" s="8">
        <v>0</v>
      </c>
      <c r="H66" s="8">
        <v>0</v>
      </c>
      <c r="I66" s="8">
        <v>0</v>
      </c>
      <c r="J66" s="8">
        <v>0</v>
      </c>
      <c r="K66" s="8">
        <v>0</v>
      </c>
    </row>
    <row r="67" spans="2:11" ht="15" customHeight="1">
      <c r="B67" s="2" t="s">
        <v>33</v>
      </c>
      <c r="C67" s="8">
        <v>0</v>
      </c>
      <c r="D67" s="8">
        <v>2700000</v>
      </c>
      <c r="E67" s="8">
        <v>0</v>
      </c>
      <c r="F67" s="8">
        <v>0</v>
      </c>
      <c r="G67" s="8">
        <v>0</v>
      </c>
      <c r="H67" s="8">
        <v>0</v>
      </c>
      <c r="I67" s="8">
        <v>0</v>
      </c>
      <c r="J67" s="8">
        <v>0</v>
      </c>
      <c r="K67" s="8">
        <v>0</v>
      </c>
    </row>
    <row r="68" spans="2:11" ht="15" customHeight="1">
      <c r="B68" s="2" t="s">
        <v>45</v>
      </c>
      <c r="C68" s="22">
        <v>4203448</v>
      </c>
      <c r="D68" s="8">
        <v>650000</v>
      </c>
      <c r="E68" s="8">
        <f aca="true" t="shared" si="15" ref="E68:K68">E26</f>
        <v>1680294</v>
      </c>
      <c r="F68" s="8">
        <f t="shared" si="15"/>
        <v>1650000</v>
      </c>
      <c r="G68" s="8">
        <f t="shared" si="15"/>
        <v>2500000</v>
      </c>
      <c r="H68" s="8">
        <f t="shared" si="15"/>
        <v>2000000</v>
      </c>
      <c r="I68" s="8">
        <f t="shared" si="15"/>
        <v>2100000</v>
      </c>
      <c r="J68" s="8">
        <f t="shared" si="15"/>
        <v>2877059</v>
      </c>
      <c r="K68" s="8">
        <f t="shared" si="15"/>
        <v>3200000</v>
      </c>
    </row>
    <row r="69" spans="2:11" ht="15" customHeight="1">
      <c r="B69" s="2" t="s">
        <v>34</v>
      </c>
      <c r="C69" s="22">
        <v>91000</v>
      </c>
      <c r="D69" s="8">
        <v>100000</v>
      </c>
      <c r="E69" s="8">
        <v>0</v>
      </c>
      <c r="F69" s="8">
        <v>0</v>
      </c>
      <c r="G69" s="8">
        <v>0</v>
      </c>
      <c r="H69" s="8">
        <v>0</v>
      </c>
      <c r="I69" s="8">
        <v>0</v>
      </c>
      <c r="J69" s="8">
        <v>0</v>
      </c>
      <c r="K69" s="8">
        <v>0</v>
      </c>
    </row>
    <row r="70" spans="2:11" ht="22.5">
      <c r="B70" s="2" t="s">
        <v>76</v>
      </c>
      <c r="C70" s="19" t="s">
        <v>43</v>
      </c>
      <c r="D70" s="19" t="s">
        <v>43</v>
      </c>
      <c r="E70" s="19" t="s">
        <v>43</v>
      </c>
      <c r="F70" s="19" t="s">
        <v>43</v>
      </c>
      <c r="G70" s="19" t="s">
        <v>43</v>
      </c>
      <c r="H70" s="19" t="s">
        <v>43</v>
      </c>
      <c r="I70" s="19" t="s">
        <v>43</v>
      </c>
      <c r="J70" s="19" t="s">
        <v>43</v>
      </c>
      <c r="K70" s="19" t="s">
        <v>43</v>
      </c>
    </row>
    <row r="71" spans="2:11" ht="27.75" customHeight="1">
      <c r="B71" s="2" t="s">
        <v>77</v>
      </c>
      <c r="C71" s="8">
        <v>0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  <c r="I71" s="8">
        <v>0</v>
      </c>
      <c r="J71" s="8">
        <v>0</v>
      </c>
      <c r="K71" s="8">
        <v>0</v>
      </c>
    </row>
    <row r="72" spans="2:11" ht="14.25">
      <c r="B72" s="2" t="s">
        <v>78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  <c r="I72" s="8">
        <v>0</v>
      </c>
      <c r="J72" s="8">
        <v>0</v>
      </c>
      <c r="K72" s="8">
        <v>0</v>
      </c>
    </row>
    <row r="73" spans="2:11" ht="33.75">
      <c r="B73" s="2" t="s">
        <v>79</v>
      </c>
      <c r="C73" s="8">
        <v>0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  <c r="I73" s="8">
        <v>0</v>
      </c>
      <c r="J73" s="8">
        <v>0</v>
      </c>
      <c r="K73" s="8">
        <v>0</v>
      </c>
    </row>
    <row r="74" spans="2:11" ht="33.75">
      <c r="B74" s="2" t="s">
        <v>80</v>
      </c>
      <c r="C74" s="8"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  <c r="I74" s="8">
        <v>0</v>
      </c>
      <c r="J74" s="8">
        <v>0</v>
      </c>
      <c r="K74" s="8">
        <v>0</v>
      </c>
    </row>
    <row r="75" spans="2:11" ht="14.25">
      <c r="B75" s="2" t="s">
        <v>81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  <c r="I75" s="8">
        <v>0</v>
      </c>
      <c r="J75" s="8">
        <v>0</v>
      </c>
      <c r="K75" s="8">
        <v>0</v>
      </c>
    </row>
    <row r="76" spans="2:11" ht="33.75">
      <c r="B76" s="2" t="s">
        <v>82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  <c r="I76" s="8">
        <v>0</v>
      </c>
      <c r="J76" s="8">
        <v>0</v>
      </c>
      <c r="K76" s="8">
        <v>0</v>
      </c>
    </row>
    <row r="77" spans="2:11" ht="18">
      <c r="B77" s="15" t="s">
        <v>83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  <c r="I77" s="8">
        <v>0</v>
      </c>
      <c r="J77" s="8">
        <v>0</v>
      </c>
      <c r="K77" s="8">
        <v>0</v>
      </c>
    </row>
    <row r="78" spans="2:11" ht="14.25">
      <c r="B78" s="15" t="s">
        <v>84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  <c r="I78" s="8">
        <v>0</v>
      </c>
      <c r="J78" s="8">
        <v>0</v>
      </c>
      <c r="K78" s="8">
        <v>0</v>
      </c>
    </row>
    <row r="79" spans="2:11" ht="27">
      <c r="B79" s="15" t="s">
        <v>48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  <c r="I79" s="8">
        <v>0</v>
      </c>
      <c r="J79" s="8">
        <v>0</v>
      </c>
      <c r="K79" s="8">
        <v>0</v>
      </c>
    </row>
    <row r="80" spans="2:11" ht="18">
      <c r="B80" s="15" t="s">
        <v>85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  <c r="I80" s="8">
        <v>0</v>
      </c>
      <c r="J80" s="8">
        <v>0</v>
      </c>
      <c r="K80" s="8">
        <v>0</v>
      </c>
    </row>
    <row r="81" spans="2:11" ht="14.25">
      <c r="B81" s="15" t="s">
        <v>86</v>
      </c>
      <c r="C81" s="8">
        <v>0</v>
      </c>
      <c r="D81" s="8">
        <v>0</v>
      </c>
      <c r="E81" s="8">
        <v>0</v>
      </c>
      <c r="F81" s="8">
        <v>0</v>
      </c>
      <c r="G81" s="8">
        <v>0</v>
      </c>
      <c r="H81" s="8">
        <v>0</v>
      </c>
      <c r="I81" s="8">
        <v>0</v>
      </c>
      <c r="J81" s="8">
        <v>0</v>
      </c>
      <c r="K81" s="8">
        <v>0</v>
      </c>
    </row>
    <row r="82" spans="2:11" ht="27">
      <c r="B82" s="15" t="s">
        <v>49</v>
      </c>
      <c r="C82" s="8">
        <v>0</v>
      </c>
      <c r="D82" s="8">
        <v>0</v>
      </c>
      <c r="E82" s="8">
        <v>0</v>
      </c>
      <c r="F82" s="8">
        <v>0</v>
      </c>
      <c r="G82" s="8">
        <v>0</v>
      </c>
      <c r="H82" s="8">
        <v>0</v>
      </c>
      <c r="I82" s="8">
        <v>0</v>
      </c>
      <c r="J82" s="8">
        <v>0</v>
      </c>
      <c r="K82" s="8">
        <v>0</v>
      </c>
    </row>
    <row r="83" spans="2:11" ht="27">
      <c r="B83" s="15" t="s">
        <v>87</v>
      </c>
      <c r="C83" s="8">
        <v>0</v>
      </c>
      <c r="D83" s="8">
        <v>0</v>
      </c>
      <c r="E83" s="8">
        <v>0</v>
      </c>
      <c r="F83" s="8">
        <v>0</v>
      </c>
      <c r="G83" s="8">
        <v>0</v>
      </c>
      <c r="H83" s="8">
        <v>0</v>
      </c>
      <c r="I83" s="8">
        <v>0</v>
      </c>
      <c r="J83" s="8">
        <v>0</v>
      </c>
      <c r="K83" s="8">
        <v>0</v>
      </c>
    </row>
    <row r="84" spans="2:11" ht="14.25">
      <c r="B84" s="15" t="s">
        <v>88</v>
      </c>
      <c r="C84" s="8">
        <v>0</v>
      </c>
      <c r="D84" s="8">
        <v>0</v>
      </c>
      <c r="E84" s="8">
        <v>0</v>
      </c>
      <c r="F84" s="8">
        <v>0</v>
      </c>
      <c r="G84" s="8">
        <v>0</v>
      </c>
      <c r="H84" s="8">
        <v>0</v>
      </c>
      <c r="I84" s="8">
        <v>0</v>
      </c>
      <c r="J84" s="8">
        <v>0</v>
      </c>
      <c r="K84" s="8">
        <v>0</v>
      </c>
    </row>
    <row r="85" spans="2:11" ht="27">
      <c r="B85" s="15" t="s">
        <v>91</v>
      </c>
      <c r="C85" s="8">
        <v>0</v>
      </c>
      <c r="D85" s="8">
        <v>0</v>
      </c>
      <c r="E85" s="8">
        <v>0</v>
      </c>
      <c r="F85" s="8">
        <v>0</v>
      </c>
      <c r="G85" s="8">
        <v>0</v>
      </c>
      <c r="H85" s="8">
        <v>0</v>
      </c>
      <c r="I85" s="8">
        <v>0</v>
      </c>
      <c r="J85" s="8">
        <v>0</v>
      </c>
      <c r="K85" s="8">
        <v>0</v>
      </c>
    </row>
    <row r="86" spans="2:11" ht="14.25">
      <c r="B86" s="15" t="s">
        <v>89</v>
      </c>
      <c r="C86" s="8">
        <v>0</v>
      </c>
      <c r="D86" s="8">
        <v>0</v>
      </c>
      <c r="E86" s="8">
        <v>0</v>
      </c>
      <c r="F86" s="8">
        <v>0</v>
      </c>
      <c r="G86" s="8">
        <v>0</v>
      </c>
      <c r="H86" s="8">
        <v>0</v>
      </c>
      <c r="I86" s="8">
        <v>0</v>
      </c>
      <c r="J86" s="8">
        <v>0</v>
      </c>
      <c r="K86" s="8">
        <v>0</v>
      </c>
    </row>
    <row r="87" spans="2:11" ht="36">
      <c r="B87" s="15" t="s">
        <v>92</v>
      </c>
      <c r="C87" s="8">
        <v>0</v>
      </c>
      <c r="D87" s="8">
        <v>0</v>
      </c>
      <c r="E87" s="8">
        <v>0</v>
      </c>
      <c r="F87" s="8">
        <v>0</v>
      </c>
      <c r="G87" s="8">
        <v>0</v>
      </c>
      <c r="H87" s="8">
        <v>0</v>
      </c>
      <c r="I87" s="8">
        <v>0</v>
      </c>
      <c r="J87" s="8">
        <v>0</v>
      </c>
      <c r="K87" s="8">
        <v>0</v>
      </c>
    </row>
    <row r="88" spans="2:11" ht="14.25">
      <c r="B88" s="15" t="s">
        <v>90</v>
      </c>
      <c r="C88" s="8">
        <v>0</v>
      </c>
      <c r="D88" s="8">
        <v>0</v>
      </c>
      <c r="E88" s="8">
        <v>0</v>
      </c>
      <c r="F88" s="8">
        <v>0</v>
      </c>
      <c r="G88" s="8">
        <v>0</v>
      </c>
      <c r="H88" s="8">
        <v>0</v>
      </c>
      <c r="I88" s="8">
        <v>0</v>
      </c>
      <c r="J88" s="8">
        <v>0</v>
      </c>
      <c r="K88" s="8">
        <v>0</v>
      </c>
    </row>
    <row r="89" spans="2:11" ht="36">
      <c r="B89" s="15" t="s">
        <v>93</v>
      </c>
      <c r="C89" s="8">
        <v>0</v>
      </c>
      <c r="D89" s="8">
        <v>0</v>
      </c>
      <c r="E89" s="8">
        <v>0</v>
      </c>
      <c r="F89" s="8">
        <v>0</v>
      </c>
      <c r="G89" s="8">
        <v>0</v>
      </c>
      <c r="H89" s="8">
        <v>0</v>
      </c>
      <c r="I89" s="8">
        <v>0</v>
      </c>
      <c r="J89" s="8">
        <v>0</v>
      </c>
      <c r="K89" s="8">
        <v>0</v>
      </c>
    </row>
    <row r="90" spans="2:11" ht="13.5" customHeight="1">
      <c r="B90" s="15" t="s">
        <v>94</v>
      </c>
      <c r="C90" s="8">
        <v>0</v>
      </c>
      <c r="D90" s="8">
        <v>0</v>
      </c>
      <c r="E90" s="8">
        <v>0</v>
      </c>
      <c r="F90" s="8">
        <v>0</v>
      </c>
      <c r="G90" s="8">
        <v>0</v>
      </c>
      <c r="H90" s="8">
        <v>0</v>
      </c>
      <c r="I90" s="8">
        <v>0</v>
      </c>
      <c r="J90" s="8">
        <v>0</v>
      </c>
      <c r="K90" s="8">
        <v>0</v>
      </c>
    </row>
    <row r="91" spans="2:11" ht="13.5" customHeight="1">
      <c r="B91" s="15" t="s">
        <v>35</v>
      </c>
      <c r="C91" s="8">
        <v>0</v>
      </c>
      <c r="D91" s="8">
        <v>0</v>
      </c>
      <c r="E91" s="8">
        <v>0</v>
      </c>
      <c r="F91" s="8">
        <v>0</v>
      </c>
      <c r="G91" s="8">
        <v>0</v>
      </c>
      <c r="H91" s="8">
        <v>0</v>
      </c>
      <c r="I91" s="8">
        <v>0</v>
      </c>
      <c r="J91" s="8">
        <v>0</v>
      </c>
      <c r="K91" s="8">
        <v>0</v>
      </c>
    </row>
    <row r="92" spans="2:11" ht="14.25" customHeight="1">
      <c r="B92" s="3" t="s">
        <v>41</v>
      </c>
      <c r="C92" s="19" t="s">
        <v>43</v>
      </c>
      <c r="D92" s="19" t="s">
        <v>43</v>
      </c>
      <c r="E92" s="19" t="s">
        <v>43</v>
      </c>
      <c r="F92" s="19" t="s">
        <v>43</v>
      </c>
      <c r="G92" s="19" t="s">
        <v>43</v>
      </c>
      <c r="H92" s="19" t="s">
        <v>43</v>
      </c>
      <c r="I92" s="19" t="s">
        <v>43</v>
      </c>
      <c r="J92" s="19" t="s">
        <v>43</v>
      </c>
      <c r="K92" s="19" t="s">
        <v>43</v>
      </c>
    </row>
    <row r="93" spans="2:11" ht="29.25" customHeight="1">
      <c r="B93" s="2" t="s">
        <v>95</v>
      </c>
      <c r="C93" s="22">
        <v>1900144</v>
      </c>
      <c r="D93" s="8">
        <v>1172941</v>
      </c>
      <c r="E93" s="8">
        <v>1919706</v>
      </c>
      <c r="F93" s="8">
        <v>1650000</v>
      </c>
      <c r="G93" s="8">
        <v>400000</v>
      </c>
      <c r="H93" s="8">
        <v>800000</v>
      </c>
      <c r="I93" s="8">
        <v>800000</v>
      </c>
      <c r="J93" s="8">
        <v>800000</v>
      </c>
      <c r="K93" s="8">
        <v>1000000</v>
      </c>
    </row>
    <row r="94" spans="2:11" ht="18" customHeight="1">
      <c r="B94" s="2" t="s">
        <v>36</v>
      </c>
      <c r="C94" s="8">
        <v>0</v>
      </c>
      <c r="D94" s="8">
        <v>0</v>
      </c>
      <c r="E94" s="8">
        <v>0</v>
      </c>
      <c r="F94" s="8">
        <v>0</v>
      </c>
      <c r="G94" s="8">
        <v>0</v>
      </c>
      <c r="H94" s="8">
        <v>0</v>
      </c>
      <c r="I94" s="8">
        <v>0</v>
      </c>
      <c r="J94" s="8">
        <v>0</v>
      </c>
      <c r="K94" s="8">
        <v>0</v>
      </c>
    </row>
    <row r="95" spans="2:11" ht="14.25">
      <c r="B95" s="2" t="s">
        <v>37</v>
      </c>
      <c r="C95" s="8">
        <v>0</v>
      </c>
      <c r="D95" s="8">
        <v>0</v>
      </c>
      <c r="E95" s="8">
        <v>0</v>
      </c>
      <c r="F95" s="8">
        <v>0</v>
      </c>
      <c r="G95" s="8">
        <v>0</v>
      </c>
      <c r="H95" s="8">
        <v>0</v>
      </c>
      <c r="I95" s="8">
        <v>0</v>
      </c>
      <c r="J95" s="8">
        <v>0</v>
      </c>
      <c r="K95" s="8">
        <v>0</v>
      </c>
    </row>
    <row r="96" spans="2:11" ht="22.5">
      <c r="B96" s="2" t="s">
        <v>96</v>
      </c>
      <c r="C96" s="8">
        <v>0</v>
      </c>
      <c r="D96" s="8">
        <v>0</v>
      </c>
      <c r="E96" s="8">
        <v>0</v>
      </c>
      <c r="F96" s="8">
        <v>0</v>
      </c>
      <c r="G96" s="8">
        <v>0</v>
      </c>
      <c r="H96" s="8">
        <v>0</v>
      </c>
      <c r="I96" s="8">
        <v>0</v>
      </c>
      <c r="J96" s="8">
        <v>0</v>
      </c>
      <c r="K96" s="8">
        <v>0</v>
      </c>
    </row>
    <row r="97" spans="2:11" ht="22.5">
      <c r="B97" s="2" t="s">
        <v>97</v>
      </c>
      <c r="C97" s="8">
        <v>0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  <c r="I97" s="8">
        <v>0</v>
      </c>
      <c r="J97" s="8">
        <v>0</v>
      </c>
      <c r="K97" s="8">
        <v>0</v>
      </c>
    </row>
    <row r="98" spans="2:11" ht="12.75" customHeight="1">
      <c r="B98" s="2" t="s">
        <v>38</v>
      </c>
      <c r="C98" s="8">
        <v>0</v>
      </c>
      <c r="D98" s="8">
        <v>0</v>
      </c>
      <c r="E98" s="8">
        <v>0</v>
      </c>
      <c r="F98" s="8">
        <v>0</v>
      </c>
      <c r="G98" s="8">
        <v>0</v>
      </c>
      <c r="H98" s="8">
        <v>0</v>
      </c>
      <c r="I98" s="8">
        <v>0</v>
      </c>
      <c r="J98" s="8">
        <v>0</v>
      </c>
      <c r="K98" s="8">
        <v>0</v>
      </c>
    </row>
    <row r="99" spans="2:11" ht="22.5">
      <c r="B99" s="2" t="s">
        <v>39</v>
      </c>
      <c r="C99" s="8">
        <v>0</v>
      </c>
      <c r="D99" s="8">
        <v>0</v>
      </c>
      <c r="E99" s="8">
        <v>0</v>
      </c>
      <c r="F99" s="8">
        <v>0</v>
      </c>
      <c r="G99" s="8">
        <v>0</v>
      </c>
      <c r="H99" s="8">
        <v>0</v>
      </c>
      <c r="I99" s="8">
        <v>0</v>
      </c>
      <c r="J99" s="8">
        <v>0</v>
      </c>
      <c r="K99" s="8">
        <v>0</v>
      </c>
    </row>
    <row r="100" spans="2:11" ht="12.75" customHeight="1">
      <c r="B100" s="31" t="s">
        <v>98</v>
      </c>
      <c r="C100" s="19" t="s">
        <v>43</v>
      </c>
      <c r="D100" s="19" t="s">
        <v>43</v>
      </c>
      <c r="E100" s="19" t="s">
        <v>43</v>
      </c>
      <c r="F100" s="19" t="s">
        <v>43</v>
      </c>
      <c r="G100" s="19" t="s">
        <v>43</v>
      </c>
      <c r="H100" s="19" t="s">
        <v>43</v>
      </c>
      <c r="I100" s="19" t="s">
        <v>43</v>
      </c>
      <c r="J100" s="19" t="s">
        <v>43</v>
      </c>
      <c r="K100" s="19" t="s">
        <v>43</v>
      </c>
    </row>
    <row r="101" spans="2:11" ht="12.75" customHeight="1">
      <c r="B101" s="27" t="s">
        <v>99</v>
      </c>
      <c r="C101" s="8">
        <v>0</v>
      </c>
      <c r="D101" s="8">
        <v>0</v>
      </c>
      <c r="E101" s="8">
        <v>0</v>
      </c>
      <c r="F101" s="8">
        <v>0</v>
      </c>
      <c r="G101" s="8">
        <v>0</v>
      </c>
      <c r="H101" s="8">
        <v>0</v>
      </c>
      <c r="I101" s="8">
        <v>0</v>
      </c>
      <c r="J101" s="8">
        <v>0</v>
      </c>
      <c r="K101" s="8">
        <v>0</v>
      </c>
    </row>
    <row r="102" spans="2:11" ht="12.75" customHeight="1">
      <c r="B102" s="27" t="s">
        <v>100</v>
      </c>
      <c r="C102" s="8">
        <v>0</v>
      </c>
      <c r="D102" s="8">
        <v>0</v>
      </c>
      <c r="E102" s="8">
        <v>0</v>
      </c>
      <c r="F102" s="8">
        <v>0</v>
      </c>
      <c r="G102" s="8">
        <v>0</v>
      </c>
      <c r="H102" s="8">
        <v>0</v>
      </c>
      <c r="I102" s="8">
        <v>0</v>
      </c>
      <c r="J102" s="8">
        <v>0</v>
      </c>
      <c r="K102" s="8">
        <v>0</v>
      </c>
    </row>
    <row r="103" spans="2:11" ht="33.75">
      <c r="B103" s="28" t="s">
        <v>101</v>
      </c>
      <c r="C103" s="8">
        <v>0</v>
      </c>
      <c r="D103" s="8">
        <v>0</v>
      </c>
      <c r="E103" s="8">
        <v>0</v>
      </c>
      <c r="F103" s="8">
        <v>0</v>
      </c>
      <c r="G103" s="8">
        <v>0</v>
      </c>
      <c r="H103" s="8">
        <v>0</v>
      </c>
      <c r="I103" s="8">
        <v>0</v>
      </c>
      <c r="J103" s="8">
        <v>0</v>
      </c>
      <c r="K103" s="8">
        <v>0</v>
      </c>
    </row>
    <row r="104" spans="2:11" ht="18">
      <c r="B104" s="33" t="s">
        <v>102</v>
      </c>
      <c r="C104" s="19" t="s">
        <v>43</v>
      </c>
      <c r="D104" s="19" t="s">
        <v>43</v>
      </c>
      <c r="E104" s="19" t="s">
        <v>43</v>
      </c>
      <c r="F104" s="19" t="s">
        <v>43</v>
      </c>
      <c r="G104" s="19" t="s">
        <v>43</v>
      </c>
      <c r="H104" s="19" t="s">
        <v>43</v>
      </c>
      <c r="I104" s="19" t="s">
        <v>43</v>
      </c>
      <c r="J104" s="19" t="s">
        <v>43</v>
      </c>
      <c r="K104" s="19" t="s">
        <v>43</v>
      </c>
    </row>
    <row r="105" spans="2:11" ht="18">
      <c r="B105" s="34" t="s">
        <v>103</v>
      </c>
      <c r="C105" s="35" t="s">
        <v>106</v>
      </c>
      <c r="D105" s="35" t="s">
        <v>106</v>
      </c>
      <c r="E105" s="35" t="s">
        <v>106</v>
      </c>
      <c r="F105" s="35" t="s">
        <v>106</v>
      </c>
      <c r="G105" s="35" t="s">
        <v>106</v>
      </c>
      <c r="H105" s="35" t="s">
        <v>106</v>
      </c>
      <c r="I105" s="35" t="s">
        <v>106</v>
      </c>
      <c r="J105" s="35" t="s">
        <v>106</v>
      </c>
      <c r="K105" s="35" t="s">
        <v>106</v>
      </c>
    </row>
    <row r="106" spans="2:11" ht="14.25">
      <c r="B106" s="34" t="s">
        <v>104</v>
      </c>
      <c r="C106" s="35" t="s">
        <v>106</v>
      </c>
      <c r="D106" s="35" t="s">
        <v>106</v>
      </c>
      <c r="E106" s="35" t="s">
        <v>106</v>
      </c>
      <c r="F106" s="35" t="s">
        <v>106</v>
      </c>
      <c r="G106" s="35" t="s">
        <v>106</v>
      </c>
      <c r="H106" s="35" t="s">
        <v>106</v>
      </c>
      <c r="I106" s="35" t="s">
        <v>106</v>
      </c>
      <c r="J106" s="35" t="s">
        <v>106</v>
      </c>
      <c r="K106" s="35" t="s">
        <v>106</v>
      </c>
    </row>
    <row r="107" spans="2:11" ht="14.25">
      <c r="B107" s="34" t="s">
        <v>105</v>
      </c>
      <c r="C107" s="35" t="s">
        <v>106</v>
      </c>
      <c r="D107" s="35" t="s">
        <v>106</v>
      </c>
      <c r="E107" s="35" t="s">
        <v>106</v>
      </c>
      <c r="F107" s="35" t="s">
        <v>106</v>
      </c>
      <c r="G107" s="35" t="s">
        <v>106</v>
      </c>
      <c r="H107" s="35" t="s">
        <v>106</v>
      </c>
      <c r="I107" s="35" t="s">
        <v>106</v>
      </c>
      <c r="J107" s="35" t="s">
        <v>106</v>
      </c>
      <c r="K107" s="35" t="s">
        <v>106</v>
      </c>
    </row>
    <row r="108" ht="14.25">
      <c r="B108" s="32"/>
    </row>
  </sheetData>
  <sheetProtection/>
  <printOptions/>
  <pageMargins left="0.11811023622047245" right="0" top="0.5511811023622047" bottom="0.15748031496062992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Duszniki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Mirosława Szwedek</dc:creator>
  <cp:keywords/>
  <dc:description/>
  <cp:lastModifiedBy>Danuta Dolemba</cp:lastModifiedBy>
  <cp:lastPrinted>2016-04-27T06:32:42Z</cp:lastPrinted>
  <dcterms:created xsi:type="dcterms:W3CDTF">2011-11-28T09:29:47Z</dcterms:created>
  <dcterms:modified xsi:type="dcterms:W3CDTF">2016-04-29T10:25:33Z</dcterms:modified>
  <cp:category/>
  <cp:version/>
  <cp:contentType/>
  <cp:contentStatus/>
</cp:coreProperties>
</file>