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580" windowHeight="1146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calcMode="manual" fullCalcOnLoad="1"/>
</workbook>
</file>

<file path=xl/sharedStrings.xml><?xml version="1.0" encoding="utf-8"?>
<sst xmlns="http://schemas.openxmlformats.org/spreadsheetml/2006/main" count="1449" uniqueCount="548">
  <si>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</si>
  <si>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</si>
  <si>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</si>
  <si>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</si>
  <si>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</si>
  <si>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</si>
  <si>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</si>
  <si>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</si>
  <si>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</si>
  <si>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</si>
  <si>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</si>
  <si>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</si>
  <si>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</si>
  <si>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</si>
  <si>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</si>
  <si>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</si>
  <si>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</si>
  <si>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</si>
  <si>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</si>
  <si>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</si>
  <si>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</si>
  <si>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</si>
  <si>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</si>
  <si>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</si>
  <si>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</si>
  <si>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</si>
  <si>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</si>
  <si>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</si>
  <si>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</si>
  <si>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</si>
  <si>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</si>
  <si>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</si>
  <si>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</si>
  <si>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</si>
  <si>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</si>
  <si>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</si>
  <si>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</si>
  <si>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</si>
  <si>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</si>
  <si>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</si>
  <si>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</si>
  <si>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</si>
  <si>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</si>
  <si>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</si>
  <si>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</si>
  <si>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</si>
  <si>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</si>
  <si>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</si>
  <si>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</si>
  <si>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</si>
  <si>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</si>
  <si>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</si>
  <si>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</si>
  <si>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</si>
  <si>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</si>
  <si>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</si>
  <si>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</si>
  <si>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</si>
  <si>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</si>
  <si>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</si>
  <si>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</si>
  <si>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</si>
  <si>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</si>
  <si>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</si>
  <si>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</si>
  <si>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</si>
  <si>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</si>
  <si>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</si>
  <si>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</si>
  <si>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</si>
  <si>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</si>
  <si>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</si>
  <si>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</si>
  <si>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</si>
  <si>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</si>
  <si>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</si>
  <si>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</si>
  <si>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</si>
  <si>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</si>
  <si>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</si>
  <si>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</si>
  <si>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</si>
  <si>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</si>
  <si>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</si>
  <si>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</si>
  <si>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</si>
  <si>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</si>
  <si>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</si>
  <si>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</si>
  <si>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</si>
  <si>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</si>
  <si>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</si>
  <si>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</si>
  <si>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</si>
  <si>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</si>
  <si>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</si>
  <si>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</si>
  <si>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</si>
  <si>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</si>
  <si>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</si>
  <si>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</si>
  <si>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</si>
  <si>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</si>
  <si>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</si>
  <si>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</si>
  <si>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</si>
  <si>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</si>
  <si>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</si>
  <si>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</si>
  <si>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</si>
  <si>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</si>
  <si>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</si>
  <si>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</si>
  <si>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</si>
  <si>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</si>
  <si>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</si>
  <si>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</si>
  <si>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</si>
  <si>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</si>
  <si>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</si>
  <si>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</si>
  <si>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</si>
  <si>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</si>
  <si>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</si>
  <si>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</si>
  <si>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</si>
  <si>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</si>
  <si>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</si>
  <si>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</si>
  <si>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</si>
  <si>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</si>
  <si>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</si>
  <si>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</si>
  <si>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</si>
  <si>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</si>
  <si>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</si>
  <si>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</si>
  <si>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</si>
  <si>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</si>
  <si>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</si>
  <si>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</si>
  <si>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</si>
  <si>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</si>
  <si>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</si>
  <si>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</si>
  <si>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</si>
  <si>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</si>
  <si>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</si>
  <si>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</si>
  <si>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</si>
  <si>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</si>
  <si>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</si>
  <si>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</si>
  <si>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</si>
  <si>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</si>
  <si>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</si>
  <si>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</si>
  <si>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</si>
  <si>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</si>
  <si>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</si>
  <si>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</si>
  <si>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</si>
  <si>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</si>
  <si>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</si>
  <si>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</si>
  <si>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</si>
  <si>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</si>
  <si>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</si>
  <si>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</si>
  <si>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</si>
  <si>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</si>
  <si>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</si>
  <si>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</si>
  <si>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</si>
  <si>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</si>
  <si>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</si>
  <si>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</si>
  <si>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</si>
  <si>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</si>
  <si>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</si>
  <si>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</si>
  <si>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</si>
  <si>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</si>
  <si>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</si>
  <si>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</si>
  <si>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</si>
  <si>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</si>
  <si>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</si>
  <si>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</si>
  <si>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</si>
  <si>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</si>
  <si>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</si>
  <si>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</si>
  <si>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</si>
  <si>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</si>
  <si>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</si>
  <si>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</si>
  <si>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</si>
  <si>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</si>
  <si>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</si>
  <si>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</si>
  <si>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</si>
  <si>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</si>
  <si>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</si>
  <si>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</si>
  <si>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</si>
  <si>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</si>
  <si>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</si>
  <si>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</si>
  <si>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</si>
  <si>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</si>
  <si>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</si>
  <si>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</si>
  <si>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</si>
  <si>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</si>
  <si>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</si>
  <si>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</si>
  <si>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</si>
  <si>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</si>
  <si>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</si>
  <si>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</si>
  <si>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</si>
  <si>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</si>
  <si>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</si>
  <si>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</si>
  <si>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</si>
  <si>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</si>
  <si>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</si>
  <si>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</si>
  <si>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</si>
  <si>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</si>
  <si>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</si>
  <si>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</si>
  <si>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</si>
  <si>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</si>
  <si>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</si>
  <si>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</si>
  <si>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</si>
  <si>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</si>
  <si>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</si>
  <si>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</si>
  <si>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</si>
  <si>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</si>
  <si>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</si>
  <si>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</si>
  <si>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</si>
  <si>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</si>
  <si>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</si>
  <si>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</si>
  <si>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</si>
  <si>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</si>
  <si>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</si>
  <si>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</si>
  <si>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</si>
  <si>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</si>
  <si>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</si>
  <si>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</si>
  <si>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</si>
  <si>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</si>
  <si>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</si>
  <si>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</si>
  <si>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</si>
  <si>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</si>
  <si>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</si>
  <si>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</si>
  <si>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</si>
  <si>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</si>
  <si>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</si>
  <si>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</si>
  <si>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</si>
  <si>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</si>
  <si>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</si>
  <si>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</si>
  <si>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</si>
  <si>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</si>
  <si>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</si>
  <si>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</si>
  <si>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</si>
  <si>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</si>
  <si>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</si>
  <si>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</si>
  <si>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</si>
  <si>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</si>
  <si>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</si>
  <si>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</si>
  <si>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</si>
  <si>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</si>
  <si>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</si>
  <si>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</si>
  <si>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</si>
  <si>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</si>
  <si>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</si>
  <si>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</si>
  <si>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</si>
  <si>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</si>
  <si>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</si>
  <si>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</si>
  <si>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</si>
  <si>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</si>
  <si>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</si>
  <si>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</si>
  <si>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</si>
  <si>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</si>
  <si>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</si>
  <si>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</si>
  <si>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</si>
  <si>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</si>
  <si>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</si>
  <si>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</si>
  <si>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</si>
  <si>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</si>
  <si>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</si>
  <si>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</si>
  <si>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</si>
  <si>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</si>
  <si>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</si>
  <si>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</si>
  <si>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</si>
  <si>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</si>
  <si>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</si>
  <si>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</si>
  <si>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</si>
  <si>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</si>
  <si>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</si>
  <si>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</si>
  <si>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</si>
  <si>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</si>
  <si>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</si>
  <si>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</si>
  <si>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</si>
  <si>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</si>
  <si>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</si>
  <si>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</si>
  <si>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</si>
  <si>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</si>
  <si>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</si>
  <si>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</si>
  <si>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</si>
  <si>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</si>
  <si>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</si>
  <si>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</si>
  <si>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</si>
  <si>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</si>
  <si>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</si>
  <si>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</si>
  <si>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</si>
  <si>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</si>
  <si>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</si>
  <si>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</si>
  <si>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</si>
  <si>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</si>
  <si>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</si>
  <si>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</si>
  <si>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</si>
  <si>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</si>
  <si>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</si>
  <si>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</si>
  <si>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</si>
  <si>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</si>
  <si>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</si>
  <si>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</si>
  <si>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</si>
  <si>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</si>
  <si>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</si>
  <si>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</si>
  <si>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</si>
  <si>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</si>
  <si>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</si>
  <si>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</si>
  <si>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</si>
  <si>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</si>
  <si>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</si>
  <si>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</si>
  <si>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</si>
  <si>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</si>
  <si>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</si>
  <si>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</si>
  <si>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</si>
  <si>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</si>
  <si>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</si>
  <si>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</si>
  <si>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</si>
  <si>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</si>
  <si>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</si>
  <si>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</si>
  <si>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</si>
  <si>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</si>
  <si>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</si>
  <si>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</si>
  <si>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</si>
  <si>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</si>
  <si>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</si>
  <si>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</si>
  <si>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</si>
  <si>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</si>
  <si>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</si>
  <si>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</si>
  <si>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</si>
  <si>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</si>
  <si>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</si>
  <si>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</si>
  <si>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</si>
  <si>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</si>
  <si>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</si>
  <si>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</si>
  <si>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</si>
  <si>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</si>
  <si>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</si>
  <si>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</si>
  <si>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</si>
  <si>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</si>
  <si>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</si>
  <si>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</si>
  <si>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</si>
  <si>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</si>
  <si>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</si>
  <si>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</si>
  <si>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</si>
  <si>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</si>
  <si>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</si>
  <si>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</si>
  <si>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</si>
  <si>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</si>
  <si>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</si>
  <si>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</si>
  <si>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</si>
  <si>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</si>
  <si>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Wpłaty jednostek na państwowy fundusz celowy na finansowanie lub dofinansowanie zadań inwestycyjnych</t>
  </si>
  <si>
    <t>Pomoc finansowa na dofinansowanie przebudowy budynku Posterunku Policji w Dusznikach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</si>
  <si>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</si>
  <si>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</si>
  <si>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</si>
  <si>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</si>
  <si>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</si>
  <si>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</si>
  <si>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</si>
  <si>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</si>
  <si>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</si>
  <si>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</si>
  <si>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</si>
  <si>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</si>
  <si>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</si>
  <si>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</si>
  <si>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</si>
  <si>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</si>
  <si>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</si>
  <si>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</si>
  <si>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</si>
  <si>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</si>
  <si>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</si>
  <si>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</si>
  <si>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</si>
  <si>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</si>
  <si>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</si>
  <si>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 xml:space="preserve">zakup usług pozostałych </t>
    </r>
    <r>
      <rPr>
        <b/>
        <sz val="9"/>
        <rFont val="Arial CE"/>
        <family val="0"/>
      </rPr>
      <t>(w tym fundusz sołecki - 20.232,43zł)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</si>
  <si>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</si>
  <si>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</si>
  <si>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</si>
  <si>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</si>
  <si>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</si>
  <si>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</si>
  <si>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</si>
  <si>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</si>
  <si>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</si>
  <si>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</si>
  <si>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</si>
  <si>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</si>
  <si>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</si>
  <si>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>Dochody budżetu gminy na 2013r. - XI zmiana</t>
  </si>
  <si>
    <t>z dnia 27 sierpnia 2013r.</t>
  </si>
  <si>
    <t xml:space="preserve">                      Zadania inwestycyjne w 2013r. - XI zmiana</t>
  </si>
  <si>
    <t>Wydatki budżetu gminy na 2013r. - XI zmiana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</si>
  <si>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</si>
  <si>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</si>
  <si>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</si>
  <si>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</si>
  <si>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</si>
  <si>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</si>
  <si>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</si>
  <si>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</si>
  <si>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</si>
  <si>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</si>
  <si>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</si>
  <si>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</si>
  <si>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</si>
  <si>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</si>
  <si>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</si>
  <si>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</si>
  <si>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</si>
  <si>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</si>
  <si>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</si>
  <si>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</si>
  <si>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</si>
  <si>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</si>
  <si>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</si>
  <si>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</si>
  <si>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</si>
  <si>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</si>
  <si>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</si>
  <si>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</si>
  <si>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</si>
  <si>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</si>
  <si>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</si>
  <si>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</si>
  <si>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</si>
  <si>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</si>
  <si>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</si>
  <si>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</si>
  <si>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</si>
  <si>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</si>
  <si>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 xml:space="preserve">                                    z dnia 27 sierpnia 2013r.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</si>
  <si>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</si>
  <si>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</si>
  <si>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</si>
  <si>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</si>
  <si>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</si>
  <si>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</si>
  <si>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</si>
  <si>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</si>
  <si>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</si>
  <si>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</si>
  <si>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</si>
  <si>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</si>
  <si>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</si>
  <si>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</si>
  <si>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</si>
  <si>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</si>
  <si>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</si>
  <si>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</si>
  <si>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</si>
  <si>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</si>
  <si>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</si>
  <si>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</si>
  <si>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</si>
  <si>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</si>
  <si>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</si>
  <si>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</si>
  <si>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I. Dochody i wydatki związane z realizacją zadań z zakresu administracji rządowej zleconych gminie                 i innych zadań zleconych odrębnymi ustawami w 2013r.- XI zmiana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</si>
  <si>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</si>
  <si>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</si>
  <si>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</si>
  <si>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</si>
  <si>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</si>
  <si>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materiałów i wyposażenia </t>
    </r>
    <r>
      <rPr>
        <b/>
        <sz val="9"/>
        <rFont val="Arial CE"/>
        <family val="0"/>
      </rPr>
      <t>(w tym fundusz sołecki - 68.815,99zł)</t>
    </r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</si>
  <si>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</si>
  <si>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Uchwały Rady Gminy Duszniki Nr XL/256/13</t>
  </si>
  <si>
    <t xml:space="preserve">                                    Uchwały Rady Gminy Duszniki Nr XL/256/13</t>
  </si>
  <si>
    <r>
      <t>przesunięcie</t>
    </r>
    <r>
      <rPr>
        <sz val="7"/>
        <color indexed="8"/>
        <rFont val="Czcionka tekstu podstawowego"/>
        <family val="0"/>
      </rPr>
      <t xml:space="preserve"> (Remont Posterunku Policji w Dusznikach)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</si>
</sst>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121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25" fillId="0" borderId="46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3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7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8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9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50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49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8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7" fontId="127" fillId="0" borderId="11" xfId="0" applyNumberFormat="1" applyFont="1" applyFill="1" applyBorder="1" applyAlignment="1">
      <alignment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7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8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9" xfId="0" applyNumberFormat="1" applyFont="1" applyBorder="1" applyAlignment="1">
      <alignment horizontal="center" vertical="center"/>
    </xf>
    <xf numFmtId="0" fontId="126" fillId="0" borderId="49" xfId="0" applyFont="1" applyBorder="1" applyAlignment="1">
      <alignment horizontal="left" vertical="center" wrapText="1"/>
    </xf>
    <xf numFmtId="7" fontId="126" fillId="0" borderId="50" xfId="0" applyNumberFormat="1" applyFont="1" applyFill="1" applyBorder="1" applyAlignment="1">
      <alignment horizontal="right" vertical="center"/>
    </xf>
    <xf numFmtId="8" fontId="140" fillId="0" borderId="49" xfId="0" applyNumberFormat="1" applyFont="1" applyBorder="1" applyAlignment="1">
      <alignment horizontal="center" vertical="center"/>
    </xf>
    <xf numFmtId="7" fontId="126" fillId="0" borderId="50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2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2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9" xfId="0" applyNumberFormat="1" applyFont="1" applyBorder="1" applyAlignment="1">
      <alignment horizontal="center" vertical="center" wrapText="1"/>
    </xf>
    <xf numFmtId="7" fontId="126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9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54" xfId="0" applyNumberFormat="1" applyFont="1" applyFill="1" applyBorder="1" applyAlignment="1">
      <alignment horizontal="right" vertical="center" wrapText="1"/>
    </xf>
    <xf numFmtId="7" fontId="126" fillId="0" borderId="54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3" xfId="0" applyNumberFormat="1" applyFont="1" applyBorder="1" applyAlignment="1">
      <alignment horizontal="center" vertical="center" wrapText="1"/>
    </xf>
    <xf numFmtId="7" fontId="125" fillId="0" borderId="54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Fill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5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6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56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8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127" fillId="0" borderId="43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6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2" xfId="52" applyFont="1" applyBorder="1" applyAlignment="1">
      <alignment horizontal="center" vertical="center"/>
      <protection/>
    </xf>
    <xf numFmtId="4" fontId="128" fillId="0" borderId="52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4" xfId="0" applyNumberFormat="1" applyFont="1" applyFill="1" applyBorder="1" applyAlignment="1">
      <alignment vertical="center" wrapText="1"/>
    </xf>
    <xf numFmtId="7" fontId="125" fillId="0" borderId="50" xfId="0" applyNumberFormat="1" applyFont="1" applyFill="1" applyBorder="1" applyAlignment="1">
      <alignment vertical="center" wrapText="1"/>
    </xf>
    <xf numFmtId="7" fontId="125" fillId="0" borderId="49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9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6" xfId="0" applyNumberFormat="1" applyFont="1" applyFill="1" applyBorder="1" applyAlignment="1">
      <alignment horizontal="right" vertical="center"/>
    </xf>
    <xf numFmtId="164" fontId="2" fillId="0" borderId="56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7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50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1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 wrapText="1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7"/>
  <sheetViews>
    <sheetView zoomScalePageLayoutView="0" workbookViewId="0" topLeftCell="A103">
      <selection activeCell="N121" sqref="N12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545</v>
      </c>
    </row>
    <row r="3" spans="2:8" ht="14.25">
      <c r="B3" s="2"/>
      <c r="H3" t="s">
        <v>469</v>
      </c>
    </row>
    <row r="4" ht="13.5" customHeight="1">
      <c r="E4" s="3"/>
    </row>
    <row r="5" spans="3:9" ht="18.75" customHeight="1">
      <c r="C5" s="4"/>
      <c r="D5" s="5"/>
      <c r="E5" s="788" t="s">
        <v>468</v>
      </c>
      <c r="F5" s="788"/>
      <c r="I5" s="487"/>
    </row>
    <row r="6" spans="5:9" ht="12" customHeight="1" thickBot="1">
      <c r="E6" s="6"/>
      <c r="H6" s="484" t="s">
        <v>1</v>
      </c>
      <c r="I6" s="8"/>
    </row>
    <row r="7" spans="2:9" s="9" customFormat="1" ht="15" customHeight="1">
      <c r="B7" s="789" t="s">
        <v>2</v>
      </c>
      <c r="C7" s="791" t="s">
        <v>3</v>
      </c>
      <c r="D7" s="793" t="s">
        <v>4</v>
      </c>
      <c r="E7" s="795" t="s">
        <v>5</v>
      </c>
      <c r="F7" s="797" t="s">
        <v>299</v>
      </c>
      <c r="G7" s="784" t="s">
        <v>6</v>
      </c>
      <c r="H7" s="799" t="s">
        <v>211</v>
      </c>
      <c r="I7" s="786" t="s">
        <v>7</v>
      </c>
    </row>
    <row r="8" spans="2:9" s="9" customFormat="1" ht="15" customHeight="1" thickBot="1">
      <c r="B8" s="790"/>
      <c r="C8" s="792"/>
      <c r="D8" s="794"/>
      <c r="E8" s="796"/>
      <c r="F8" s="798"/>
      <c r="G8" s="785"/>
      <c r="H8" s="800"/>
      <c r="I8" s="787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3" t="s">
        <v>8</v>
      </c>
      <c r="C10" s="294"/>
      <c r="D10" s="294"/>
      <c r="E10" s="435" t="s">
        <v>9</v>
      </c>
      <c r="F10" s="436">
        <f>F11+F13</f>
        <v>1160228.1</v>
      </c>
      <c r="G10" s="436">
        <f>G11+G13</f>
        <v>0</v>
      </c>
      <c r="H10" s="436">
        <f>H11+H13</f>
        <v>1160228.1</v>
      </c>
      <c r="I10" s="13"/>
    </row>
    <row r="11" spans="2:9" s="14" customFormat="1" ht="15" customHeight="1">
      <c r="B11" s="431"/>
      <c r="C11" s="287" t="s">
        <v>10</v>
      </c>
      <c r="D11" s="286"/>
      <c r="E11" s="288" t="s">
        <v>223</v>
      </c>
      <c r="F11" s="437">
        <f>F12</f>
        <v>687130</v>
      </c>
      <c r="G11" s="437">
        <f>G12</f>
        <v>0</v>
      </c>
      <c r="H11" s="437">
        <f>H12</f>
        <v>687130</v>
      </c>
      <c r="I11" s="432"/>
    </row>
    <row r="12" spans="2:9" s="14" customFormat="1" ht="48">
      <c r="B12" s="433"/>
      <c r="C12" s="83"/>
      <c r="D12" s="144" t="s">
        <v>358</v>
      </c>
      <c r="E12" s="146" t="s">
        <v>359</v>
      </c>
      <c r="F12" s="434">
        <v>687130</v>
      </c>
      <c r="G12" s="585"/>
      <c r="H12" s="15">
        <f>F12+G12</f>
        <v>687130</v>
      </c>
      <c r="I12" s="593" t="s">
        <v>455</v>
      </c>
    </row>
    <row r="13" spans="2:9" s="14" customFormat="1" ht="15.75" customHeight="1">
      <c r="B13" s="443"/>
      <c r="C13" s="445" t="s">
        <v>259</v>
      </c>
      <c r="D13" s="117"/>
      <c r="E13" s="288" t="s">
        <v>11</v>
      </c>
      <c r="F13" s="446">
        <f>F14</f>
        <v>473098.1</v>
      </c>
      <c r="G13" s="446">
        <f>G14</f>
        <v>0</v>
      </c>
      <c r="H13" s="446">
        <f>H14</f>
        <v>473098.1</v>
      </c>
      <c r="I13" s="444"/>
    </row>
    <row r="14" spans="2:9" s="14" customFormat="1" ht="57" thickBot="1">
      <c r="B14" s="439"/>
      <c r="C14" s="440"/>
      <c r="D14" s="36">
        <v>2010</v>
      </c>
      <c r="E14" s="72" t="s">
        <v>77</v>
      </c>
      <c r="F14" s="441">
        <v>473098.1</v>
      </c>
      <c r="G14" s="447"/>
      <c r="H14" s="15">
        <f>F14+G14</f>
        <v>473098.1</v>
      </c>
      <c r="I14" s="442" t="s">
        <v>363</v>
      </c>
    </row>
    <row r="15" spans="2:9" s="14" customFormat="1" ht="14.25" customHeight="1" thickBot="1">
      <c r="B15" s="293" t="s">
        <v>12</v>
      </c>
      <c r="C15" s="294"/>
      <c r="D15" s="294"/>
      <c r="E15" s="295" t="s">
        <v>13</v>
      </c>
      <c r="F15" s="296">
        <f aca="true" t="shared" si="0" ref="F15:H16">F16</f>
        <v>6000</v>
      </c>
      <c r="G15" s="297">
        <f t="shared" si="0"/>
        <v>0</v>
      </c>
      <c r="H15" s="297">
        <f t="shared" si="0"/>
        <v>6000</v>
      </c>
      <c r="I15" s="223"/>
    </row>
    <row r="16" spans="2:11" s="14" customFormat="1" ht="15" customHeight="1">
      <c r="B16" s="18"/>
      <c r="C16" s="315" t="s">
        <v>14</v>
      </c>
      <c r="D16" s="316"/>
      <c r="E16" s="317" t="s">
        <v>15</v>
      </c>
      <c r="F16" s="318">
        <f t="shared" si="0"/>
        <v>6000</v>
      </c>
      <c r="G16" s="318">
        <f t="shared" si="0"/>
        <v>0</v>
      </c>
      <c r="H16" s="318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298">
        <v>700</v>
      </c>
      <c r="C18" s="294"/>
      <c r="D18" s="294"/>
      <c r="E18" s="295" t="s">
        <v>18</v>
      </c>
      <c r="F18" s="297">
        <f>F19</f>
        <v>293500</v>
      </c>
      <c r="G18" s="297">
        <f>G19</f>
        <v>0</v>
      </c>
      <c r="H18" s="297">
        <f>H19</f>
        <v>293500</v>
      </c>
      <c r="I18" s="17"/>
      <c r="K18" s="20"/>
    </row>
    <row r="19" spans="2:11" s="14" customFormat="1" ht="15" customHeight="1">
      <c r="B19" s="18"/>
      <c r="C19" s="319">
        <v>70005</v>
      </c>
      <c r="D19" s="316"/>
      <c r="E19" s="317" t="s">
        <v>19</v>
      </c>
      <c r="F19" s="318">
        <f>F20+F21+F22</f>
        <v>293500</v>
      </c>
      <c r="G19" s="318">
        <f>G20+G21+G22</f>
        <v>0</v>
      </c>
      <c r="H19" s="318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356</v>
      </c>
      <c r="E22" s="24" t="s">
        <v>357</v>
      </c>
      <c r="F22" s="25">
        <v>250000</v>
      </c>
      <c r="G22" s="230"/>
      <c r="H22" s="16">
        <f>F22+G22</f>
        <v>250000</v>
      </c>
      <c r="I22" s="231"/>
      <c r="K22" s="20"/>
    </row>
    <row r="23" spans="2:11" s="14" customFormat="1" ht="15" customHeight="1" thickBot="1">
      <c r="B23" s="298">
        <v>750</v>
      </c>
      <c r="C23" s="294"/>
      <c r="D23" s="294"/>
      <c r="E23" s="295" t="s">
        <v>23</v>
      </c>
      <c r="F23" s="297">
        <f>F24+F26</f>
        <v>107200</v>
      </c>
      <c r="G23" s="297">
        <f>G24+G26</f>
        <v>0</v>
      </c>
      <c r="H23" s="297">
        <f>H24+H26</f>
        <v>107200</v>
      </c>
      <c r="I23" s="17"/>
      <c r="K23" s="20"/>
    </row>
    <row r="24" spans="2:11" s="14" customFormat="1" ht="15" customHeight="1">
      <c r="B24" s="18"/>
      <c r="C24" s="319">
        <v>75011</v>
      </c>
      <c r="D24" s="316"/>
      <c r="E24" s="317" t="s">
        <v>24</v>
      </c>
      <c r="F24" s="318">
        <f>F25</f>
        <v>66200</v>
      </c>
      <c r="G24" s="318">
        <f>G25</f>
        <v>0</v>
      </c>
      <c r="H24" s="318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0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0">
        <v>75023</v>
      </c>
      <c r="D26" s="321"/>
      <c r="E26" s="322" t="s">
        <v>26</v>
      </c>
      <c r="F26" s="323">
        <f>F27+F28+F29</f>
        <v>41000</v>
      </c>
      <c r="G26" s="323">
        <f>G27+G28+G29</f>
        <v>0</v>
      </c>
      <c r="H26" s="323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298">
        <v>751</v>
      </c>
      <c r="C30" s="294"/>
      <c r="D30" s="294"/>
      <c r="E30" s="299" t="s">
        <v>289</v>
      </c>
      <c r="F30" s="297">
        <f>F31+F33</f>
        <v>5167</v>
      </c>
      <c r="G30" s="297">
        <f>G31+G33</f>
        <v>0</v>
      </c>
      <c r="H30" s="297">
        <f>H31+H33</f>
        <v>5167</v>
      </c>
      <c r="I30" s="17"/>
    </row>
    <row r="31" spans="2:11" s="14" customFormat="1" ht="25.5">
      <c r="B31" s="18"/>
      <c r="C31" s="319">
        <v>75101</v>
      </c>
      <c r="D31" s="316"/>
      <c r="E31" s="324" t="s">
        <v>33</v>
      </c>
      <c r="F31" s="318">
        <f>F32</f>
        <v>1420</v>
      </c>
      <c r="G31" s="318">
        <f>G32</f>
        <v>0</v>
      </c>
      <c r="H31" s="318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0">
        <v>75109</v>
      </c>
      <c r="D33" s="332"/>
      <c r="E33" s="288" t="s">
        <v>351</v>
      </c>
      <c r="F33" s="323">
        <f>F34</f>
        <v>3747</v>
      </c>
      <c r="G33" s="323">
        <f>G34</f>
        <v>0</v>
      </c>
      <c r="H33" s="323">
        <f>H34</f>
        <v>3747</v>
      </c>
      <c r="I33" s="34"/>
      <c r="K33" s="28"/>
    </row>
    <row r="34" spans="2:11" s="14" customFormat="1" ht="38.25" customHeight="1" thickBot="1">
      <c r="B34" s="420"/>
      <c r="C34" s="421"/>
      <c r="D34" s="36">
        <v>2010</v>
      </c>
      <c r="E34" s="72" t="s">
        <v>77</v>
      </c>
      <c r="F34" s="422">
        <v>3747</v>
      </c>
      <c r="G34" s="422"/>
      <c r="H34" s="15">
        <f>F34+G34</f>
        <v>3747</v>
      </c>
      <c r="I34" s="405" t="s">
        <v>352</v>
      </c>
      <c r="K34" s="28"/>
    </row>
    <row r="35" spans="2:9" ht="56.25" customHeight="1" thickBot="1">
      <c r="B35" s="298">
        <v>756</v>
      </c>
      <c r="C35" s="294"/>
      <c r="D35" s="294"/>
      <c r="E35" s="299" t="s">
        <v>292</v>
      </c>
      <c r="F35" s="297">
        <f>F36+F38+F45+F53+F62</f>
        <v>11312711</v>
      </c>
      <c r="G35" s="297">
        <f>G36+G38+G45+G53+G62</f>
        <v>0</v>
      </c>
      <c r="H35" s="297">
        <f>H36+H38+H45+H53+H62</f>
        <v>11312711</v>
      </c>
      <c r="I35" s="41"/>
    </row>
    <row r="36" spans="2:9" ht="25.5">
      <c r="B36" s="192"/>
      <c r="C36" s="319">
        <v>75601</v>
      </c>
      <c r="D36" s="325"/>
      <c r="E36" s="326" t="s">
        <v>283</v>
      </c>
      <c r="F36" s="327">
        <f>F37</f>
        <v>12000</v>
      </c>
      <c r="G36" s="327">
        <f>G37</f>
        <v>0</v>
      </c>
      <c r="H36" s="327">
        <f>H37</f>
        <v>12000</v>
      </c>
      <c r="I36" s="251"/>
    </row>
    <row r="37" spans="2:9" ht="24">
      <c r="B37" s="193"/>
      <c r="C37" s="194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1"/>
    </row>
    <row r="38" spans="2:9" s="44" customFormat="1" ht="41.25" customHeight="1">
      <c r="B38" s="42"/>
      <c r="C38" s="319">
        <v>75615</v>
      </c>
      <c r="D38" s="316"/>
      <c r="E38" s="324" t="s">
        <v>35</v>
      </c>
      <c r="F38" s="318">
        <f>F39+F40+F41+F42+F43+F44</f>
        <v>3231000</v>
      </c>
      <c r="G38" s="318">
        <f>G39+G40+G41+G42+G44</f>
        <v>0</v>
      </c>
      <c r="H38" s="318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17">
        <f aca="true" t="shared" si="1" ref="H39:H44">F39+G39</f>
        <v>3000000</v>
      </c>
      <c r="I39" s="241"/>
      <c r="K39" s="247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48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48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48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58"/>
      <c r="H43" s="196">
        <f t="shared" si="1"/>
        <v>3000</v>
      </c>
      <c r="I43" s="53"/>
      <c r="K43" s="248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2"/>
      <c r="H44" s="196">
        <f t="shared" si="1"/>
        <v>5000</v>
      </c>
      <c r="I44" s="211"/>
      <c r="K44" s="248"/>
    </row>
    <row r="45" spans="2:11" s="44" customFormat="1" ht="43.5" customHeight="1">
      <c r="B45" s="54"/>
      <c r="C45" s="320">
        <v>75616</v>
      </c>
      <c r="D45" s="321"/>
      <c r="E45" s="328" t="s">
        <v>295</v>
      </c>
      <c r="F45" s="323">
        <f>F46+F47+F48+F49+F50+F51+F52</f>
        <v>3083000</v>
      </c>
      <c r="G45" s="323">
        <f>G46+G47+G48+G49+G50+G51+G52</f>
        <v>0</v>
      </c>
      <c r="H45" s="323">
        <f>H46+H47+H48+H49+H50+H51+H52</f>
        <v>3083000</v>
      </c>
      <c r="I45" s="48"/>
      <c r="K45" s="247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47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48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48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47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48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48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3"/>
      <c r="H52" s="235">
        <f t="shared" si="2"/>
        <v>5000</v>
      </c>
      <c r="I52" s="211"/>
      <c r="K52" s="248"/>
    </row>
    <row r="53" spans="2:11" s="44" customFormat="1" ht="38.25">
      <c r="B53" s="54"/>
      <c r="C53" s="320">
        <v>75618</v>
      </c>
      <c r="D53" s="321"/>
      <c r="E53" s="328" t="s">
        <v>296</v>
      </c>
      <c r="F53" s="323">
        <f>F54+F55+F56+F57+F58+F59+F60+F61</f>
        <v>935000</v>
      </c>
      <c r="G53" s="323">
        <f>G54+G55+G56+G57+G58+G59+G60+G61</f>
        <v>0</v>
      </c>
      <c r="H53" s="323">
        <f>H54+H55+H56+H57+H58+H59+H60+H61</f>
        <v>935000</v>
      </c>
      <c r="I53" s="48"/>
      <c r="K53" s="247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47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48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155000</v>
      </c>
      <c r="G56" s="57"/>
      <c r="H56" s="217">
        <f t="shared" si="3"/>
        <v>155000</v>
      </c>
      <c r="I56" s="74"/>
      <c r="K56" s="250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0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0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0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47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59"/>
      <c r="H61" s="235">
        <f t="shared" si="3"/>
        <v>10000</v>
      </c>
      <c r="I61" s="56"/>
      <c r="K61" s="247"/>
    </row>
    <row r="62" spans="2:11" s="44" customFormat="1" ht="30" customHeight="1">
      <c r="B62" s="45"/>
      <c r="C62" s="320">
        <v>75621</v>
      </c>
      <c r="D62" s="321"/>
      <c r="E62" s="328" t="s">
        <v>59</v>
      </c>
      <c r="F62" s="323">
        <f>F63+F64</f>
        <v>4051711</v>
      </c>
      <c r="G62" s="323">
        <f>G63+G64</f>
        <v>0</v>
      </c>
      <c r="H62" s="323">
        <f>H63+H64</f>
        <v>4051711</v>
      </c>
      <c r="I62" s="56"/>
      <c r="K62" s="247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48"/>
    </row>
    <row r="64" spans="2:11" ht="16.5" customHeight="1" thickBot="1">
      <c r="B64" s="59"/>
      <c r="C64" s="60"/>
      <c r="D64" s="23" t="s">
        <v>62</v>
      </c>
      <c r="E64" s="61" t="s">
        <v>63</v>
      </c>
      <c r="F64" s="242">
        <v>800000</v>
      </c>
      <c r="G64" s="254"/>
      <c r="H64" s="179">
        <f>F64+G64</f>
        <v>800000</v>
      </c>
      <c r="I64" s="241"/>
      <c r="K64" s="249"/>
    </row>
    <row r="65" spans="2:11" ht="15" customHeight="1" thickBot="1">
      <c r="B65" s="298">
        <v>758</v>
      </c>
      <c r="C65" s="294"/>
      <c r="D65" s="294"/>
      <c r="E65" s="295" t="s">
        <v>64</v>
      </c>
      <c r="F65" s="297">
        <f>F66+F68+F70</f>
        <v>8486553.5</v>
      </c>
      <c r="G65" s="297">
        <f>G66+G68+G70</f>
        <v>0</v>
      </c>
      <c r="H65" s="297">
        <f>H66+H68+H70</f>
        <v>8486553.5</v>
      </c>
      <c r="I65" s="63"/>
      <c r="K65" s="248"/>
    </row>
    <row r="66" spans="2:11" ht="15.75" customHeight="1">
      <c r="B66" s="64"/>
      <c r="C66" s="319">
        <v>75801</v>
      </c>
      <c r="D66" s="316"/>
      <c r="E66" s="317" t="s">
        <v>65</v>
      </c>
      <c r="F66" s="318">
        <f>F67</f>
        <v>6583522</v>
      </c>
      <c r="G66" s="318">
        <f>G67</f>
        <v>0</v>
      </c>
      <c r="H66" s="318">
        <f>H67</f>
        <v>6583522</v>
      </c>
      <c r="I66" s="65"/>
      <c r="K66" s="248"/>
    </row>
    <row r="67" spans="2:9" s="44" customFormat="1" ht="18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0">
        <v>75807</v>
      </c>
      <c r="D68" s="329"/>
      <c r="E68" s="322" t="s">
        <v>67</v>
      </c>
      <c r="F68" s="323">
        <f>F69</f>
        <v>1807494</v>
      </c>
      <c r="G68" s="323">
        <f>G69</f>
        <v>0</v>
      </c>
      <c r="H68" s="323">
        <f>H69</f>
        <v>1807494</v>
      </c>
      <c r="I68" s="67"/>
    </row>
    <row r="69" spans="2:9" ht="18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0">
        <v>75814</v>
      </c>
      <c r="D70" s="330"/>
      <c r="E70" s="322" t="s">
        <v>279</v>
      </c>
      <c r="F70" s="318">
        <f>F71+F72+F73</f>
        <v>95537.5</v>
      </c>
      <c r="G70" s="318">
        <f>G71+G72+G73</f>
        <v>0</v>
      </c>
      <c r="H70" s="318">
        <f>H71+H72+H73</f>
        <v>95537.5</v>
      </c>
      <c r="I70" s="65"/>
    </row>
    <row r="71" spans="2:9" ht="27" customHeight="1">
      <c r="B71" s="49"/>
      <c r="C71" s="50"/>
      <c r="D71" s="36">
        <v>2030</v>
      </c>
      <c r="E71" s="32" t="s">
        <v>75</v>
      </c>
      <c r="F71" s="33">
        <v>65000</v>
      </c>
      <c r="G71" s="57"/>
      <c r="H71" s="15">
        <f>F71+G71</f>
        <v>65000</v>
      </c>
      <c r="I71" s="78" t="s">
        <v>297</v>
      </c>
    </row>
    <row r="72" spans="2:9" ht="39" customHeight="1">
      <c r="B72" s="49"/>
      <c r="C72" s="50"/>
      <c r="D72" s="36">
        <v>2990</v>
      </c>
      <c r="E72" s="32" t="s">
        <v>462</v>
      </c>
      <c r="F72" s="33">
        <v>29864</v>
      </c>
      <c r="G72" s="73"/>
      <c r="H72" s="15">
        <f>F72+G72</f>
        <v>29864</v>
      </c>
      <c r="I72" s="77"/>
    </row>
    <row r="73" spans="2:9" ht="39" customHeight="1" thickBot="1">
      <c r="B73" s="212"/>
      <c r="C73" s="609"/>
      <c r="D73" s="610">
        <v>6680</v>
      </c>
      <c r="E73" s="32" t="s">
        <v>462</v>
      </c>
      <c r="F73" s="582">
        <v>673.5</v>
      </c>
      <c r="G73" s="611"/>
      <c r="H73" s="15">
        <f>F73+G73</f>
        <v>673.5</v>
      </c>
      <c r="I73" s="77"/>
    </row>
    <row r="74" spans="2:9" ht="18.75" customHeight="1" thickBot="1">
      <c r="B74" s="300">
        <v>801</v>
      </c>
      <c r="C74" s="294"/>
      <c r="D74" s="294"/>
      <c r="E74" s="295" t="s">
        <v>69</v>
      </c>
      <c r="F74" s="297">
        <f>F75+F77+F80+F82</f>
        <v>66000</v>
      </c>
      <c r="G74" s="297">
        <f>G75+G77+G80+G82</f>
        <v>0</v>
      </c>
      <c r="H74" s="297">
        <f>H75+H77+H80+H82</f>
        <v>66000</v>
      </c>
      <c r="I74" s="63"/>
    </row>
    <row r="75" spans="2:9" ht="18" customHeight="1">
      <c r="B75" s="64"/>
      <c r="C75" s="319">
        <v>80101</v>
      </c>
      <c r="D75" s="316"/>
      <c r="E75" s="317" t="s">
        <v>70</v>
      </c>
      <c r="F75" s="318">
        <f>F76</f>
        <v>5000</v>
      </c>
      <c r="G75" s="318">
        <f>G76</f>
        <v>0</v>
      </c>
      <c r="H75" s="318">
        <f>H76</f>
        <v>5000</v>
      </c>
      <c r="I75" s="65"/>
    </row>
    <row r="76" spans="2:9" ht="29.25" customHeight="1">
      <c r="B76" s="49"/>
      <c r="C76" s="50"/>
      <c r="D76" s="31" t="s">
        <v>16</v>
      </c>
      <c r="E76" s="32" t="s">
        <v>71</v>
      </c>
      <c r="F76" s="33">
        <v>5000</v>
      </c>
      <c r="G76" s="68"/>
      <c r="H76" s="15">
        <f>F76+G76</f>
        <v>5000</v>
      </c>
      <c r="I76" s="67"/>
    </row>
    <row r="77" spans="2:9" ht="15" customHeight="1">
      <c r="B77" s="49"/>
      <c r="C77" s="320">
        <v>80104</v>
      </c>
      <c r="D77" s="321"/>
      <c r="E77" s="322" t="s">
        <v>72</v>
      </c>
      <c r="F77" s="323">
        <f>F78+F79</f>
        <v>60000</v>
      </c>
      <c r="G77" s="323">
        <f>G78+G79</f>
        <v>0</v>
      </c>
      <c r="H77" s="323">
        <f>H78+H79</f>
        <v>60000</v>
      </c>
      <c r="I77" s="67"/>
    </row>
    <row r="78" spans="2:9" ht="24">
      <c r="B78" s="59"/>
      <c r="C78" s="260"/>
      <c r="D78" s="31" t="s">
        <v>16</v>
      </c>
      <c r="E78" s="32" t="s">
        <v>71</v>
      </c>
      <c r="F78" s="261">
        <v>15000</v>
      </c>
      <c r="G78" s="73"/>
      <c r="H78" s="16">
        <f>F78+G78</f>
        <v>15000</v>
      </c>
      <c r="I78" s="67"/>
    </row>
    <row r="79" spans="2:9" ht="18.75" customHeight="1">
      <c r="B79" s="59"/>
      <c r="C79" s="60"/>
      <c r="D79" s="69" t="s">
        <v>73</v>
      </c>
      <c r="E79" s="70" t="s">
        <v>74</v>
      </c>
      <c r="F79" s="25">
        <v>45000</v>
      </c>
      <c r="G79" s="68"/>
      <c r="H79" s="16">
        <f>F79+G79</f>
        <v>45000</v>
      </c>
      <c r="I79" s="67"/>
    </row>
    <row r="80" spans="2:9" ht="16.5" customHeight="1">
      <c r="B80" s="49"/>
      <c r="C80" s="320">
        <v>80113</v>
      </c>
      <c r="D80" s="331"/>
      <c r="E80" s="288" t="s">
        <v>240</v>
      </c>
      <c r="F80" s="323">
        <f>F81</f>
        <v>1000</v>
      </c>
      <c r="G80" s="323">
        <f>G81</f>
        <v>0</v>
      </c>
      <c r="H80" s="323">
        <f>H81</f>
        <v>1000</v>
      </c>
      <c r="I80" s="67"/>
    </row>
    <row r="81" spans="2:9" ht="14.25" customHeight="1">
      <c r="B81" s="49"/>
      <c r="C81" s="50"/>
      <c r="D81" s="31" t="s">
        <v>73</v>
      </c>
      <c r="E81" s="51" t="s">
        <v>74</v>
      </c>
      <c r="F81" s="33">
        <v>1000</v>
      </c>
      <c r="G81" s="68"/>
      <c r="H81" s="15">
        <f>F81+G81</f>
        <v>1000</v>
      </c>
      <c r="I81" s="67"/>
    </row>
    <row r="82" spans="2:9" ht="21" customHeight="1">
      <c r="B82" s="49"/>
      <c r="C82" s="320">
        <v>80195</v>
      </c>
      <c r="D82" s="331"/>
      <c r="E82" s="288" t="s">
        <v>11</v>
      </c>
      <c r="F82" s="323">
        <f>F83</f>
        <v>0</v>
      </c>
      <c r="G82" s="323">
        <f>G83</f>
        <v>0</v>
      </c>
      <c r="H82" s="323">
        <f>H83</f>
        <v>0</v>
      </c>
      <c r="I82" s="67"/>
    </row>
    <row r="83" spans="2:9" ht="24.75" thickBot="1">
      <c r="B83" s="212"/>
      <c r="C83" s="244"/>
      <c r="D83" s="203">
        <v>2030</v>
      </c>
      <c r="E83" s="204" t="s">
        <v>75</v>
      </c>
      <c r="F83" s="205">
        <v>0</v>
      </c>
      <c r="G83" s="245"/>
      <c r="H83" s="246">
        <f>F83+G83</f>
        <v>0</v>
      </c>
      <c r="I83" s="207"/>
    </row>
    <row r="84" spans="2:9" s="44" customFormat="1" ht="15" customHeight="1" thickBot="1">
      <c r="B84" s="301">
        <v>852</v>
      </c>
      <c r="C84" s="298"/>
      <c r="D84" s="294"/>
      <c r="E84" s="295" t="s">
        <v>76</v>
      </c>
      <c r="F84" s="297">
        <f>F85+F87+F90+F93+F95+F97+F100</f>
        <v>2825920.5</v>
      </c>
      <c r="G84" s="297">
        <f>G85+G87+G90+G93+G95+G97+G100</f>
        <v>74985</v>
      </c>
      <c r="H84" s="297">
        <f>H85+H87+H90+H93+H95+H97+H100</f>
        <v>2900905.5</v>
      </c>
      <c r="I84" s="71"/>
    </row>
    <row r="85" spans="2:9" s="44" customFormat="1" ht="20.25" customHeight="1">
      <c r="B85" s="594"/>
      <c r="C85" s="283" t="s">
        <v>311</v>
      </c>
      <c r="D85" s="387"/>
      <c r="E85" s="284" t="s">
        <v>312</v>
      </c>
      <c r="F85" s="599">
        <f>F86</f>
        <v>10801.5</v>
      </c>
      <c r="G85" s="599">
        <f>G86</f>
        <v>0</v>
      </c>
      <c r="H85" s="599">
        <f>H86</f>
        <v>10801.5</v>
      </c>
      <c r="I85" s="595"/>
    </row>
    <row r="86" spans="2:9" s="44" customFormat="1" ht="45">
      <c r="B86" s="596"/>
      <c r="C86" s="597"/>
      <c r="D86" s="36">
        <v>2030</v>
      </c>
      <c r="E86" s="32" t="s">
        <v>75</v>
      </c>
      <c r="F86" s="81">
        <v>10801.5</v>
      </c>
      <c r="G86" s="81"/>
      <c r="H86" s="217">
        <f>F86+G86</f>
        <v>10801.5</v>
      </c>
      <c r="I86" s="77" t="s">
        <v>458</v>
      </c>
    </row>
    <row r="87" spans="2:9" ht="47.25" customHeight="1">
      <c r="B87" s="64"/>
      <c r="C87" s="319">
        <v>85212</v>
      </c>
      <c r="D87" s="316"/>
      <c r="E87" s="324" t="s">
        <v>290</v>
      </c>
      <c r="F87" s="598">
        <f>F88+F89</f>
        <v>2548060</v>
      </c>
      <c r="G87" s="598">
        <f>G88+G89</f>
        <v>0</v>
      </c>
      <c r="H87" s="318">
        <f>H88+H89</f>
        <v>2548060</v>
      </c>
      <c r="I87" s="65"/>
    </row>
    <row r="88" spans="2:9" ht="45.75" customHeight="1">
      <c r="B88" s="49"/>
      <c r="C88" s="50"/>
      <c r="D88" s="36">
        <v>2010</v>
      </c>
      <c r="E88" s="190" t="s">
        <v>77</v>
      </c>
      <c r="F88" s="180">
        <v>2540060</v>
      </c>
      <c r="G88" s="181"/>
      <c r="H88" s="217">
        <f>F88+G88</f>
        <v>2540060</v>
      </c>
      <c r="I88" s="77"/>
    </row>
    <row r="89" spans="2:9" ht="44.25" customHeight="1">
      <c r="B89" s="49"/>
      <c r="C89" s="50"/>
      <c r="D89" s="36">
        <v>2360</v>
      </c>
      <c r="E89" s="216" t="s">
        <v>267</v>
      </c>
      <c r="F89" s="180">
        <v>8000</v>
      </c>
      <c r="G89" s="81"/>
      <c r="H89" s="217">
        <f>F89+G89</f>
        <v>8000</v>
      </c>
      <c r="I89" s="77"/>
    </row>
    <row r="90" spans="2:9" ht="72.75" customHeight="1">
      <c r="B90" s="49"/>
      <c r="C90" s="320">
        <v>85213</v>
      </c>
      <c r="D90" s="321"/>
      <c r="E90" s="328" t="s">
        <v>291</v>
      </c>
      <c r="F90" s="323">
        <f>F91+F92</f>
        <v>15200</v>
      </c>
      <c r="G90" s="323">
        <f>G91+G92</f>
        <v>2080</v>
      </c>
      <c r="H90" s="323">
        <f>H91+H92</f>
        <v>17280</v>
      </c>
      <c r="I90" s="67"/>
    </row>
    <row r="91" spans="2:9" ht="42" customHeight="1">
      <c r="B91" s="49"/>
      <c r="C91" s="50"/>
      <c r="D91" s="36">
        <v>2010</v>
      </c>
      <c r="E91" s="72" t="s">
        <v>77</v>
      </c>
      <c r="F91" s="180">
        <v>7000</v>
      </c>
      <c r="G91" s="181"/>
      <c r="H91" s="179">
        <f>F91+G91</f>
        <v>7000</v>
      </c>
      <c r="I91" s="77"/>
    </row>
    <row r="92" spans="2:9" ht="33.75">
      <c r="B92" s="49"/>
      <c r="C92" s="50"/>
      <c r="D92" s="36">
        <v>2030</v>
      </c>
      <c r="E92" s="32" t="s">
        <v>75</v>
      </c>
      <c r="F92" s="33">
        <v>8200</v>
      </c>
      <c r="G92" s="81">
        <v>2080</v>
      </c>
      <c r="H92" s="15">
        <f>F92+G92</f>
        <v>10280</v>
      </c>
      <c r="I92" s="78" t="s">
        <v>512</v>
      </c>
    </row>
    <row r="93" spans="2:9" ht="28.5" customHeight="1">
      <c r="B93" s="49"/>
      <c r="C93" s="320">
        <v>85214</v>
      </c>
      <c r="D93" s="321"/>
      <c r="E93" s="328" t="s">
        <v>78</v>
      </c>
      <c r="F93" s="323">
        <f>F94</f>
        <v>33806</v>
      </c>
      <c r="G93" s="323">
        <f>G94</f>
        <v>15897</v>
      </c>
      <c r="H93" s="323">
        <f>H94</f>
        <v>49703</v>
      </c>
      <c r="I93" s="67"/>
    </row>
    <row r="94" spans="2:9" s="44" customFormat="1" ht="33.75">
      <c r="B94" s="54"/>
      <c r="C94" s="46"/>
      <c r="D94" s="36">
        <v>2030</v>
      </c>
      <c r="E94" s="32" t="s">
        <v>75</v>
      </c>
      <c r="F94" s="33">
        <v>33806</v>
      </c>
      <c r="G94" s="57">
        <v>15897</v>
      </c>
      <c r="H94" s="15">
        <f>F94+G94</f>
        <v>49703</v>
      </c>
      <c r="I94" s="78" t="s">
        <v>514</v>
      </c>
    </row>
    <row r="95" spans="2:9" s="44" customFormat="1" ht="19.5" customHeight="1">
      <c r="B95" s="54"/>
      <c r="C95" s="320">
        <v>85216</v>
      </c>
      <c r="D95" s="332"/>
      <c r="E95" s="333" t="s">
        <v>212</v>
      </c>
      <c r="F95" s="334">
        <f>F96</f>
        <v>68900</v>
      </c>
      <c r="G95" s="334">
        <f>G96</f>
        <v>23008</v>
      </c>
      <c r="H95" s="334">
        <f>H96</f>
        <v>91908</v>
      </c>
      <c r="I95" s="58"/>
    </row>
    <row r="96" spans="2:9" s="44" customFormat="1" ht="33.75">
      <c r="B96" s="54"/>
      <c r="C96" s="46"/>
      <c r="D96" s="36">
        <v>2030</v>
      </c>
      <c r="E96" s="32" t="s">
        <v>75</v>
      </c>
      <c r="F96" s="33">
        <v>68900</v>
      </c>
      <c r="G96" s="73">
        <v>23008</v>
      </c>
      <c r="H96" s="15">
        <f>F96+G96</f>
        <v>91908</v>
      </c>
      <c r="I96" s="78" t="s">
        <v>513</v>
      </c>
    </row>
    <row r="97" spans="2:9" ht="18.75" customHeight="1">
      <c r="B97" s="49"/>
      <c r="C97" s="320">
        <v>85219</v>
      </c>
      <c r="D97" s="321"/>
      <c r="E97" s="322" t="s">
        <v>79</v>
      </c>
      <c r="F97" s="323">
        <f>F98+F99</f>
        <v>77900</v>
      </c>
      <c r="G97" s="323">
        <f>G98+G99</f>
        <v>0</v>
      </c>
      <c r="H97" s="323">
        <f>H98+H99</f>
        <v>77900</v>
      </c>
      <c r="I97" s="67"/>
    </row>
    <row r="98" spans="2:9" ht="24">
      <c r="B98" s="49"/>
      <c r="C98" s="38"/>
      <c r="D98" s="31" t="s">
        <v>31</v>
      </c>
      <c r="E98" s="32" t="s">
        <v>32</v>
      </c>
      <c r="F98" s="33">
        <v>4500</v>
      </c>
      <c r="G98" s="75"/>
      <c r="H98" s="15">
        <f>F98+G98</f>
        <v>4500</v>
      </c>
      <c r="I98" s="67"/>
    </row>
    <row r="99" spans="2:9" ht="24">
      <c r="B99" s="49"/>
      <c r="C99" s="50"/>
      <c r="D99" s="36">
        <v>2030</v>
      </c>
      <c r="E99" s="32" t="s">
        <v>75</v>
      </c>
      <c r="F99" s="33">
        <v>73400</v>
      </c>
      <c r="G99" s="122"/>
      <c r="H99" s="15">
        <f>F99+G99</f>
        <v>73400</v>
      </c>
      <c r="I99" s="77"/>
    </row>
    <row r="100" spans="2:9" ht="17.25" customHeight="1">
      <c r="B100" s="49"/>
      <c r="C100" s="320">
        <v>85295</v>
      </c>
      <c r="D100" s="321"/>
      <c r="E100" s="322" t="s">
        <v>11</v>
      </c>
      <c r="F100" s="323">
        <f>F101+F102</f>
        <v>71253</v>
      </c>
      <c r="G100" s="323">
        <f>G101+G102</f>
        <v>34000</v>
      </c>
      <c r="H100" s="323">
        <f>H101+H102</f>
        <v>105253</v>
      </c>
      <c r="I100" s="77"/>
    </row>
    <row r="101" spans="2:9" ht="36">
      <c r="B101" s="59"/>
      <c r="C101" s="453"/>
      <c r="D101" s="36">
        <v>2010</v>
      </c>
      <c r="E101" s="72" t="s">
        <v>77</v>
      </c>
      <c r="F101" s="261">
        <v>45053</v>
      </c>
      <c r="G101" s="261"/>
      <c r="H101" s="15">
        <f>F101+G101</f>
        <v>45053</v>
      </c>
      <c r="I101" s="78" t="s">
        <v>364</v>
      </c>
    </row>
    <row r="102" spans="2:9" ht="34.5" thickBot="1">
      <c r="B102" s="201"/>
      <c r="C102" s="202"/>
      <c r="D102" s="203">
        <v>2030</v>
      </c>
      <c r="E102" s="204" t="s">
        <v>215</v>
      </c>
      <c r="F102" s="205">
        <v>26200</v>
      </c>
      <c r="G102" s="206">
        <v>34000</v>
      </c>
      <c r="H102" s="240">
        <f>F102+G102</f>
        <v>60200</v>
      </c>
      <c r="I102" s="486" t="s">
        <v>511</v>
      </c>
    </row>
    <row r="103" spans="2:9" s="44" customFormat="1" ht="30.75" customHeight="1" thickBot="1">
      <c r="B103" s="298">
        <v>853</v>
      </c>
      <c r="C103" s="295"/>
      <c r="D103" s="302"/>
      <c r="E103" s="303" t="s">
        <v>80</v>
      </c>
      <c r="F103" s="304">
        <f>F104</f>
        <v>927674.17</v>
      </c>
      <c r="G103" s="304">
        <f>G104</f>
        <v>0</v>
      </c>
      <c r="H103" s="304">
        <f>H104</f>
        <v>927674.17</v>
      </c>
      <c r="I103" s="71"/>
    </row>
    <row r="104" spans="2:9" s="44" customFormat="1" ht="21.75" customHeight="1">
      <c r="B104" s="79"/>
      <c r="C104" s="319">
        <v>85395</v>
      </c>
      <c r="D104" s="330"/>
      <c r="E104" s="284" t="s">
        <v>11</v>
      </c>
      <c r="F104" s="318">
        <f>SUM(F105:F108)</f>
        <v>927674.17</v>
      </c>
      <c r="G104" s="318">
        <f>SUM(G105:G108)</f>
        <v>0</v>
      </c>
      <c r="H104" s="318">
        <f>SUM(H105:H108)</f>
        <v>927674.17</v>
      </c>
      <c r="I104" s="80"/>
    </row>
    <row r="105" spans="2:9" s="44" customFormat="1" ht="54.75" customHeight="1">
      <c r="B105" s="45"/>
      <c r="C105" s="46"/>
      <c r="D105" s="36">
        <v>2007</v>
      </c>
      <c r="E105" s="236" t="s">
        <v>281</v>
      </c>
      <c r="F105" s="33">
        <v>668048.16</v>
      </c>
      <c r="G105" s="81"/>
      <c r="H105" s="15">
        <f>F105+G105</f>
        <v>668048.16</v>
      </c>
      <c r="I105" s="77" t="s">
        <v>280</v>
      </c>
    </row>
    <row r="106" spans="2:9" s="44" customFormat="1" ht="54.75" customHeight="1">
      <c r="B106" s="45"/>
      <c r="C106" s="46"/>
      <c r="D106" s="36">
        <v>2009</v>
      </c>
      <c r="E106" s="236" t="s">
        <v>281</v>
      </c>
      <c r="F106" s="33">
        <v>117890.84</v>
      </c>
      <c r="G106" s="81"/>
      <c r="H106" s="15">
        <f>F106+G106</f>
        <v>117890.84</v>
      </c>
      <c r="I106" s="77" t="s">
        <v>280</v>
      </c>
    </row>
    <row r="107" spans="2:9" s="44" customFormat="1" ht="54.75" customHeight="1">
      <c r="B107" s="45"/>
      <c r="C107" s="46"/>
      <c r="D107" s="36">
        <v>2007</v>
      </c>
      <c r="E107" s="236" t="s">
        <v>281</v>
      </c>
      <c r="F107" s="33">
        <v>134608.82</v>
      </c>
      <c r="G107" s="81"/>
      <c r="H107" s="15">
        <f>F107+G107</f>
        <v>134608.82</v>
      </c>
      <c r="I107" s="77" t="s">
        <v>445</v>
      </c>
    </row>
    <row r="108" spans="2:9" s="44" customFormat="1" ht="54.75" customHeight="1" thickBot="1">
      <c r="B108" s="580"/>
      <c r="C108" s="581"/>
      <c r="D108" s="36">
        <v>2009</v>
      </c>
      <c r="E108" s="236" t="s">
        <v>281</v>
      </c>
      <c r="F108" s="582">
        <v>7126.35</v>
      </c>
      <c r="G108" s="583"/>
      <c r="H108" s="15">
        <f>F108+G108</f>
        <v>7126.35</v>
      </c>
      <c r="I108" s="77" t="s">
        <v>445</v>
      </c>
    </row>
    <row r="109" spans="2:9" s="44" customFormat="1" ht="18.75" customHeight="1" thickBot="1">
      <c r="B109" s="305" t="s">
        <v>81</v>
      </c>
      <c r="C109" s="306"/>
      <c r="D109" s="306"/>
      <c r="E109" s="307" t="s">
        <v>82</v>
      </c>
      <c r="F109" s="297">
        <f aca="true" t="shared" si="4" ref="F109:H110">F110</f>
        <v>14695</v>
      </c>
      <c r="G109" s="297">
        <f t="shared" si="4"/>
        <v>0</v>
      </c>
      <c r="H109" s="297">
        <f t="shared" si="4"/>
        <v>14695</v>
      </c>
      <c r="I109" s="198"/>
    </row>
    <row r="110" spans="2:9" s="44" customFormat="1" ht="19.5" customHeight="1">
      <c r="B110" s="79"/>
      <c r="C110" s="335" t="s">
        <v>219</v>
      </c>
      <c r="D110" s="330"/>
      <c r="E110" s="284" t="s">
        <v>220</v>
      </c>
      <c r="F110" s="318">
        <f t="shared" si="4"/>
        <v>14695</v>
      </c>
      <c r="G110" s="318">
        <f t="shared" si="4"/>
        <v>0</v>
      </c>
      <c r="H110" s="318">
        <f t="shared" si="4"/>
        <v>14695</v>
      </c>
      <c r="I110" s="197"/>
    </row>
    <row r="111" spans="2:9" s="44" customFormat="1" ht="34.5" thickBot="1">
      <c r="B111" s="195"/>
      <c r="C111" s="191"/>
      <c r="D111" s="39">
        <v>2030</v>
      </c>
      <c r="E111" s="24" t="s">
        <v>221</v>
      </c>
      <c r="F111" s="25">
        <v>14695</v>
      </c>
      <c r="G111" s="238"/>
      <c r="H111" s="196">
        <f>F111+G111</f>
        <v>14695</v>
      </c>
      <c r="I111" s="416" t="s">
        <v>353</v>
      </c>
    </row>
    <row r="112" spans="2:9" ht="30" customHeight="1" thickBot="1">
      <c r="B112" s="298">
        <v>900</v>
      </c>
      <c r="C112" s="294"/>
      <c r="D112" s="294"/>
      <c r="E112" s="299" t="s">
        <v>83</v>
      </c>
      <c r="F112" s="297">
        <f>F113+F115</f>
        <v>33000</v>
      </c>
      <c r="G112" s="297">
        <f>G113+G115</f>
        <v>0</v>
      </c>
      <c r="H112" s="297">
        <f>H113+H115</f>
        <v>33000</v>
      </c>
      <c r="I112" s="63"/>
    </row>
    <row r="113" spans="2:9" ht="39.75" customHeight="1">
      <c r="B113" s="414"/>
      <c r="C113" s="319">
        <v>90019</v>
      </c>
      <c r="D113" s="415"/>
      <c r="E113" s="324" t="s">
        <v>217</v>
      </c>
      <c r="F113" s="318">
        <f>F114</f>
        <v>30000</v>
      </c>
      <c r="G113" s="318">
        <f>G114</f>
        <v>0</v>
      </c>
      <c r="H113" s="318">
        <f>H114</f>
        <v>30000</v>
      </c>
      <c r="I113" s="65"/>
    </row>
    <row r="114" spans="2:11" ht="14.25">
      <c r="B114" s="193"/>
      <c r="C114" s="194"/>
      <c r="D114" s="31" t="s">
        <v>29</v>
      </c>
      <c r="E114" s="32" t="s">
        <v>216</v>
      </c>
      <c r="F114" s="73">
        <v>30000</v>
      </c>
      <c r="G114" s="73"/>
      <c r="H114" s="15">
        <f>F114+G114</f>
        <v>30000</v>
      </c>
      <c r="I114" s="241"/>
      <c r="K114" s="249"/>
    </row>
    <row r="115" spans="2:9" s="44" customFormat="1" ht="28.5" customHeight="1">
      <c r="B115" s="54"/>
      <c r="C115" s="320">
        <v>90020</v>
      </c>
      <c r="D115" s="321"/>
      <c r="E115" s="328" t="s">
        <v>84</v>
      </c>
      <c r="F115" s="323">
        <f>F116</f>
        <v>3000</v>
      </c>
      <c r="G115" s="323">
        <f>G116</f>
        <v>0</v>
      </c>
      <c r="H115" s="323">
        <f>H116</f>
        <v>3000</v>
      </c>
      <c r="I115" s="56"/>
    </row>
    <row r="116" spans="2:9" ht="14.25" customHeight="1" thickBot="1">
      <c r="B116" s="59"/>
      <c r="C116" s="60"/>
      <c r="D116" s="224" t="s">
        <v>85</v>
      </c>
      <c r="E116" s="225" t="s">
        <v>86</v>
      </c>
      <c r="F116" s="226">
        <v>3000</v>
      </c>
      <c r="G116" s="227"/>
      <c r="H116" s="16">
        <f>F116+G116</f>
        <v>3000</v>
      </c>
      <c r="I116" s="62"/>
    </row>
    <row r="117" spans="2:9" ht="26.25" thickBot="1">
      <c r="B117" s="305" t="s">
        <v>201</v>
      </c>
      <c r="C117" s="306"/>
      <c r="D117" s="308"/>
      <c r="E117" s="307" t="s">
        <v>202</v>
      </c>
      <c r="F117" s="309">
        <f>F118</f>
        <v>203500</v>
      </c>
      <c r="G117" s="309">
        <f>G118</f>
        <v>0</v>
      </c>
      <c r="H117" s="309">
        <f>H118</f>
        <v>203500</v>
      </c>
      <c r="I117" s="63"/>
    </row>
    <row r="118" spans="2:9" ht="14.25" customHeight="1">
      <c r="B118" s="212"/>
      <c r="C118" s="336" t="s">
        <v>208</v>
      </c>
      <c r="D118" s="337"/>
      <c r="E118" s="284" t="s">
        <v>11</v>
      </c>
      <c r="F118" s="275">
        <f>F119+F120</f>
        <v>203500</v>
      </c>
      <c r="G118" s="275">
        <f>G119+G120</f>
        <v>0</v>
      </c>
      <c r="H118" s="275">
        <f>H119+H120</f>
        <v>203500</v>
      </c>
      <c r="I118" s="65"/>
    </row>
    <row r="119" spans="2:9" ht="14.25">
      <c r="B119" s="49"/>
      <c r="C119" s="286"/>
      <c r="D119" s="31" t="s">
        <v>346</v>
      </c>
      <c r="E119" s="32" t="s">
        <v>347</v>
      </c>
      <c r="F119" s="601">
        <v>3500</v>
      </c>
      <c r="G119" s="222"/>
      <c r="H119" s="15">
        <f>F119+G119</f>
        <v>3500</v>
      </c>
      <c r="I119" s="602" t="s">
        <v>348</v>
      </c>
    </row>
    <row r="120" spans="2:9" ht="36.75" thickBot="1">
      <c r="B120" s="59"/>
      <c r="C120" s="60"/>
      <c r="D120" s="269">
        <v>6297</v>
      </c>
      <c r="E120" s="40" t="s">
        <v>270</v>
      </c>
      <c r="F120" s="270">
        <v>200000</v>
      </c>
      <c r="G120" s="271"/>
      <c r="H120" s="16">
        <f>F120+G120</f>
        <v>200000</v>
      </c>
      <c r="I120" s="272"/>
    </row>
    <row r="121" spans="2:9" ht="15" thickBot="1">
      <c r="B121" s="310" t="s">
        <v>87</v>
      </c>
      <c r="C121" s="311"/>
      <c r="D121" s="311"/>
      <c r="E121" s="312" t="s">
        <v>265</v>
      </c>
      <c r="F121" s="309">
        <f aca="true" t="shared" si="5" ref="F121:H122">F122</f>
        <v>1500000</v>
      </c>
      <c r="G121" s="309">
        <f t="shared" si="5"/>
        <v>0</v>
      </c>
      <c r="H121" s="309">
        <f t="shared" si="5"/>
        <v>1500000</v>
      </c>
      <c r="I121" s="274"/>
    </row>
    <row r="122" spans="2:9" ht="14.25">
      <c r="B122" s="273"/>
      <c r="C122" s="338" t="s">
        <v>275</v>
      </c>
      <c r="D122" s="339"/>
      <c r="E122" s="326" t="s">
        <v>274</v>
      </c>
      <c r="F122" s="275">
        <f t="shared" si="5"/>
        <v>1500000</v>
      </c>
      <c r="G122" s="275">
        <f t="shared" si="5"/>
        <v>0</v>
      </c>
      <c r="H122" s="275">
        <f t="shared" si="5"/>
        <v>1500000</v>
      </c>
      <c r="I122" s="342"/>
    </row>
    <row r="123" spans="2:9" ht="24">
      <c r="B123" s="59"/>
      <c r="C123" s="60"/>
      <c r="D123" s="210">
        <v>6330</v>
      </c>
      <c r="E123" s="72" t="s">
        <v>304</v>
      </c>
      <c r="F123" s="222">
        <v>1500000</v>
      </c>
      <c r="G123" s="239"/>
      <c r="H123" s="15">
        <f>F123+G123</f>
        <v>1500000</v>
      </c>
      <c r="I123" s="343"/>
    </row>
    <row r="124" spans="2:9" s="44" customFormat="1" ht="4.5" customHeight="1" thickBot="1">
      <c r="B124" s="84"/>
      <c r="C124" s="85"/>
      <c r="D124" s="86"/>
      <c r="E124" s="86"/>
      <c r="F124" s="185"/>
      <c r="G124" s="186"/>
      <c r="H124" s="186"/>
      <c r="I124" s="87"/>
    </row>
    <row r="125" spans="2:9" s="44" customFormat="1" ht="19.5" customHeight="1" thickBot="1">
      <c r="B125" s="340" t="s">
        <v>88</v>
      </c>
      <c r="C125" s="88"/>
      <c r="D125" s="89"/>
      <c r="E125" s="313"/>
      <c r="F125" s="314">
        <f>F10+F15+F18+F23+F30+F35+F65+F74+F84+F103+F109+F112+F117+F121</f>
        <v>26942149.270000003</v>
      </c>
      <c r="G125" s="314">
        <f>G10+G15+G18+G23+G30+G35+G65+G74+G84+G103+G109+G112+G117+G121</f>
        <v>74985</v>
      </c>
      <c r="H125" s="314">
        <f>H10+H15+H18+H23+H30+H35+H65+H74+H84+H103+H109+H112+H117+H121</f>
        <v>27017134.270000003</v>
      </c>
      <c r="I125" s="71"/>
    </row>
    <row r="126" spans="3:6" ht="14.25">
      <c r="C126" s="90"/>
      <c r="D126" s="91"/>
      <c r="E126" s="90"/>
      <c r="F126" s="90"/>
    </row>
    <row r="127" spans="2:6" ht="14.25">
      <c r="B127" s="92"/>
      <c r="C127" s="90"/>
      <c r="D127" s="91"/>
      <c r="E127" s="90"/>
      <c r="F127" s="90"/>
    </row>
    <row r="128" spans="3:6" ht="14.25">
      <c r="C128" s="93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  <row r="153" spans="3:6" ht="14.25">
      <c r="C153" s="90"/>
      <c r="D153" s="91"/>
      <c r="E153" s="90"/>
      <c r="F153" s="90"/>
    </row>
    <row r="154" spans="3:6" ht="14.25">
      <c r="C154" s="90"/>
      <c r="D154" s="91"/>
      <c r="E154" s="90"/>
      <c r="F154" s="90"/>
    </row>
    <row r="155" spans="3:6" ht="14.25">
      <c r="C155" s="90"/>
      <c r="D155" s="91"/>
      <c r="E155" s="90"/>
      <c r="F155" s="90"/>
    </row>
    <row r="156" spans="3:6" ht="14.25">
      <c r="C156" s="90"/>
      <c r="D156" s="91"/>
      <c r="E156" s="90"/>
      <c r="F156" s="90"/>
    </row>
    <row r="157" spans="3:6" ht="14.25">
      <c r="C157" s="90"/>
      <c r="D157" s="91"/>
      <c r="E157" s="90"/>
      <c r="F157" s="90"/>
    </row>
    <row r="158" spans="3:6" ht="14.25">
      <c r="C158" s="90"/>
      <c r="D158" s="91"/>
      <c r="E158" s="90"/>
      <c r="F158" s="90"/>
    </row>
    <row r="159" spans="3:6" ht="14.25">
      <c r="C159" s="90"/>
      <c r="D159" s="91"/>
      <c r="E159" s="90"/>
      <c r="F159" s="90"/>
    </row>
    <row r="160" spans="3:6" ht="14.25">
      <c r="C160" s="90"/>
      <c r="D160" s="91"/>
      <c r="E160" s="90"/>
      <c r="F160" s="90"/>
    </row>
    <row r="161" spans="3:6" ht="14.25">
      <c r="C161" s="90"/>
      <c r="D161" s="91"/>
      <c r="E161" s="90"/>
      <c r="F161" s="90"/>
    </row>
    <row r="162" spans="3:6" ht="14.25">
      <c r="C162" s="90"/>
      <c r="D162" s="91"/>
      <c r="E162" s="90"/>
      <c r="F162" s="90"/>
    </row>
    <row r="163" spans="3:6" ht="14.25">
      <c r="C163" s="90"/>
      <c r="D163" s="91"/>
      <c r="E163" s="90"/>
      <c r="F163" s="90"/>
    </row>
    <row r="164" spans="3:6" ht="14.25">
      <c r="C164" s="90"/>
      <c r="D164" s="91"/>
      <c r="E164" s="90"/>
      <c r="F164" s="90"/>
    </row>
    <row r="165" spans="3:6" ht="14.25">
      <c r="C165" s="90"/>
      <c r="D165" s="91"/>
      <c r="E165" s="90"/>
      <c r="F165" s="90"/>
    </row>
    <row r="166" spans="3:6" ht="14.25">
      <c r="C166" s="90"/>
      <c r="D166" s="91"/>
      <c r="E166" s="90"/>
      <c r="F166" s="90"/>
    </row>
    <row r="167" spans="3:6" ht="14.25">
      <c r="C167" s="90"/>
      <c r="D167" s="91"/>
      <c r="E167" s="90"/>
      <c r="F167" s="90"/>
    </row>
    <row r="168" spans="3:6" ht="14.25">
      <c r="C168" s="90"/>
      <c r="D168" s="91"/>
      <c r="E168" s="90"/>
      <c r="F168" s="90"/>
    </row>
    <row r="169" spans="3:6" ht="14.25">
      <c r="C169" s="90"/>
      <c r="D169" s="91"/>
      <c r="E169" s="90"/>
      <c r="F169" s="90"/>
    </row>
    <row r="174" spans="7:9" ht="14.25">
      <c r="G174" t="s">
        <v>360</v>
      </c>
      <c r="H174" s="341">
        <f>H20+H28+H37+H39+H40+H41+H42+H43+H46+H47+H48+H49+H50+H51+H54+H55+H56+H57+H58+H59+H60+H114+H116</f>
        <v>7287500</v>
      </c>
      <c r="I174" s="600" t="s">
        <v>459</v>
      </c>
    </row>
    <row r="175" spans="7:9" ht="14.25">
      <c r="G175" t="s">
        <v>361</v>
      </c>
      <c r="H175" s="341">
        <f>H67+H69</f>
        <v>8391016</v>
      </c>
      <c r="I175" s="600" t="s">
        <v>460</v>
      </c>
    </row>
    <row r="176" spans="7:9" ht="14.25">
      <c r="G176" t="s">
        <v>362</v>
      </c>
      <c r="H176" s="341">
        <f>H14+H25+H32+H34+H71+H83+H86+H88+H91+H92+H94+H96+H99+H101+H102+H105+H106+H107+H108+H111</f>
        <v>4440239.7700000005</v>
      </c>
      <c r="I176" s="600" t="s">
        <v>461</v>
      </c>
    </row>
    <row r="177" spans="7:8" ht="14.25">
      <c r="G177" s="7" t="s">
        <v>342</v>
      </c>
      <c r="H177" s="341">
        <f>H12+H22+H120+H123</f>
        <v>2637130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1"/>
  <sheetViews>
    <sheetView zoomScalePageLayoutView="0" workbookViewId="0" topLeftCell="A157">
      <selection activeCell="I116" sqref="I116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545</v>
      </c>
    </row>
    <row r="3" spans="3:8" ht="14.25">
      <c r="C3" s="94"/>
      <c r="H3" t="s">
        <v>469</v>
      </c>
    </row>
    <row r="4" ht="18.75">
      <c r="E4" s="3"/>
    </row>
    <row r="5" ht="13.5" customHeight="1">
      <c r="E5" s="3"/>
    </row>
    <row r="6" spans="5:6" ht="18">
      <c r="E6" s="788" t="s">
        <v>471</v>
      </c>
      <c r="F6" s="788"/>
    </row>
    <row r="7" ht="15" thickBot="1">
      <c r="H7" s="484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44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0" t="s">
        <v>8</v>
      </c>
      <c r="C10" s="311"/>
      <c r="D10" s="311"/>
      <c r="E10" s="312" t="s">
        <v>9</v>
      </c>
      <c r="F10" s="347">
        <f>F11+F14+F16+F19+F21</f>
        <v>1553598.1</v>
      </c>
      <c r="G10" s="347">
        <f>G11+G14+G16+G19+G21</f>
        <v>102000</v>
      </c>
      <c r="H10" s="347">
        <f>H11+H14+H16+H19+H21</f>
        <v>1655598.1</v>
      </c>
      <c r="I10" s="346"/>
      <c r="J10" s="100"/>
      <c r="K10" s="100"/>
      <c r="L10" s="100"/>
    </row>
    <row r="11" spans="2:12" ht="14.25" customHeight="1">
      <c r="B11" s="155"/>
      <c r="C11" s="364" t="s">
        <v>90</v>
      </c>
      <c r="D11" s="338"/>
      <c r="E11" s="284" t="s">
        <v>277</v>
      </c>
      <c r="F11" s="782">
        <f>F12+F13</f>
        <v>10000</v>
      </c>
      <c r="G11" s="782">
        <f>G12+G13</f>
        <v>28000</v>
      </c>
      <c r="H11" s="782">
        <f>H12+H13</f>
        <v>38000</v>
      </c>
      <c r="I11" s="109"/>
      <c r="J11" s="100"/>
      <c r="K11" s="100"/>
      <c r="L11" s="100"/>
    </row>
    <row r="12" spans="2:12" ht="14.25" customHeight="1">
      <c r="B12" s="162"/>
      <c r="C12" s="364"/>
      <c r="D12" s="112" t="s">
        <v>135</v>
      </c>
      <c r="E12" s="72" t="s">
        <v>136</v>
      </c>
      <c r="F12" s="783">
        <v>0</v>
      </c>
      <c r="G12" s="783">
        <v>28000</v>
      </c>
      <c r="H12" s="76">
        <f>F12+G12</f>
        <v>28000</v>
      </c>
      <c r="I12" s="427" t="s">
        <v>541</v>
      </c>
      <c r="J12" s="100"/>
      <c r="K12" s="100"/>
      <c r="L12" s="100"/>
    </row>
    <row r="13" spans="2:12" ht="14.25" customHeight="1">
      <c r="B13" s="110"/>
      <c r="C13" s="111"/>
      <c r="D13" s="112" t="s">
        <v>91</v>
      </c>
      <c r="E13" s="72" t="s">
        <v>92</v>
      </c>
      <c r="F13" s="113">
        <v>10000</v>
      </c>
      <c r="G13" s="76"/>
      <c r="H13" s="76">
        <f>F13+G13</f>
        <v>10000</v>
      </c>
      <c r="I13" s="211"/>
      <c r="J13" s="100"/>
      <c r="K13" s="100"/>
      <c r="L13" s="100"/>
    </row>
    <row r="14" spans="2:12" ht="14.25" customHeight="1">
      <c r="B14" s="115"/>
      <c r="C14" s="337" t="s">
        <v>93</v>
      </c>
      <c r="D14" s="365"/>
      <c r="E14" s="284" t="s">
        <v>222</v>
      </c>
      <c r="F14" s="366">
        <f>F15</f>
        <v>10000</v>
      </c>
      <c r="G14" s="366">
        <f>G15</f>
        <v>0</v>
      </c>
      <c r="H14" s="366">
        <f>H15</f>
        <v>10000</v>
      </c>
      <c r="I14" s="211"/>
      <c r="J14" s="100"/>
      <c r="K14" s="100"/>
      <c r="L14" s="100"/>
    </row>
    <row r="15" spans="2:12" ht="14.25" customHeight="1">
      <c r="B15" s="116"/>
      <c r="C15" s="117"/>
      <c r="D15" s="112" t="s">
        <v>91</v>
      </c>
      <c r="E15" s="72" t="s">
        <v>92</v>
      </c>
      <c r="F15" s="118">
        <v>10000</v>
      </c>
      <c r="G15" s="76"/>
      <c r="H15" s="76">
        <f>F15+G15</f>
        <v>10000</v>
      </c>
      <c r="I15" s="211"/>
      <c r="J15" s="100"/>
      <c r="K15" s="100"/>
      <c r="L15" s="100"/>
    </row>
    <row r="16" spans="2:12" ht="14.25" customHeight="1">
      <c r="B16" s="119"/>
      <c r="C16" s="287" t="s">
        <v>10</v>
      </c>
      <c r="D16" s="286"/>
      <c r="E16" s="288" t="s">
        <v>223</v>
      </c>
      <c r="F16" s="367">
        <f>F17+F18</f>
        <v>942500</v>
      </c>
      <c r="G16" s="367">
        <f>G17+G18</f>
        <v>74000</v>
      </c>
      <c r="H16" s="367">
        <f>H17+H18</f>
        <v>1016500</v>
      </c>
      <c r="I16" s="211"/>
      <c r="J16" s="100"/>
      <c r="K16" s="100"/>
      <c r="L16" s="100"/>
    </row>
    <row r="17" spans="2:12" ht="14.25" customHeight="1">
      <c r="B17" s="119"/>
      <c r="C17" s="287"/>
      <c r="D17" s="112" t="s">
        <v>91</v>
      </c>
      <c r="E17" s="72" t="s">
        <v>92</v>
      </c>
      <c r="F17" s="118">
        <v>2500</v>
      </c>
      <c r="G17" s="118"/>
      <c r="H17" s="76">
        <f>F17+G17</f>
        <v>2500</v>
      </c>
      <c r="I17" s="427"/>
      <c r="J17" s="100"/>
      <c r="K17" s="100"/>
      <c r="L17" s="100"/>
    </row>
    <row r="18" spans="2:12" ht="14.25" customHeight="1">
      <c r="B18" s="116"/>
      <c r="C18" s="117"/>
      <c r="D18" s="112" t="s">
        <v>94</v>
      </c>
      <c r="E18" s="72" t="s">
        <v>95</v>
      </c>
      <c r="F18" s="121">
        <v>940000</v>
      </c>
      <c r="G18" s="122">
        <v>74000</v>
      </c>
      <c r="H18" s="76">
        <f>F18+G18</f>
        <v>1014000</v>
      </c>
      <c r="I18" s="427" t="s">
        <v>541</v>
      </c>
      <c r="J18" s="100"/>
      <c r="K18" s="100"/>
      <c r="L18" s="100"/>
    </row>
    <row r="19" spans="2:12" ht="14.25" customHeight="1">
      <c r="B19" s="119"/>
      <c r="C19" s="286" t="s">
        <v>96</v>
      </c>
      <c r="D19" s="286"/>
      <c r="E19" s="288" t="s">
        <v>224</v>
      </c>
      <c r="F19" s="368">
        <f>F20</f>
        <v>28000</v>
      </c>
      <c r="G19" s="368">
        <f>G20</f>
        <v>0</v>
      </c>
      <c r="H19" s="368">
        <f>H20</f>
        <v>28000</v>
      </c>
      <c r="I19" s="114"/>
      <c r="J19" s="100"/>
      <c r="K19" s="100"/>
      <c r="L19" s="100"/>
    </row>
    <row r="20" spans="2:12" ht="24.75" customHeight="1">
      <c r="B20" s="124"/>
      <c r="C20" s="132"/>
      <c r="D20" s="132">
        <v>2850</v>
      </c>
      <c r="E20" s="40" t="s">
        <v>97</v>
      </c>
      <c r="F20" s="125">
        <v>28000</v>
      </c>
      <c r="G20" s="126"/>
      <c r="H20" s="126">
        <f>F20+G20</f>
        <v>28000</v>
      </c>
      <c r="I20" s="219"/>
      <c r="J20" s="100"/>
      <c r="K20" s="100"/>
      <c r="L20" s="100"/>
    </row>
    <row r="21" spans="2:12" ht="14.25" customHeight="1">
      <c r="B21" s="116"/>
      <c r="C21" s="369" t="s">
        <v>259</v>
      </c>
      <c r="D21" s="320"/>
      <c r="E21" s="370" t="s">
        <v>11</v>
      </c>
      <c r="F21" s="368">
        <f>SUM(F22:F27)</f>
        <v>563098.1000000001</v>
      </c>
      <c r="G21" s="368">
        <f>SUM(G22:G27)</f>
        <v>0</v>
      </c>
      <c r="H21" s="368">
        <f>SUM(H22:H27)</f>
        <v>563098.1000000001</v>
      </c>
      <c r="I21" s="114"/>
      <c r="J21" s="100"/>
      <c r="K21" s="100"/>
      <c r="L21" s="100"/>
    </row>
    <row r="22" spans="2:12" ht="16.5" customHeight="1">
      <c r="B22" s="116"/>
      <c r="C22" s="369"/>
      <c r="D22" s="112" t="s">
        <v>117</v>
      </c>
      <c r="E22" s="72" t="s">
        <v>118</v>
      </c>
      <c r="F22" s="121">
        <v>6105.43</v>
      </c>
      <c r="G22" s="121"/>
      <c r="H22" s="76">
        <f aca="true" t="shared" si="0" ref="H22:H27">F22+G22</f>
        <v>6105.43</v>
      </c>
      <c r="I22" s="427"/>
      <c r="J22" s="100"/>
      <c r="K22" s="100"/>
      <c r="L22" s="100"/>
    </row>
    <row r="23" spans="2:12" ht="16.5" customHeight="1">
      <c r="B23" s="116"/>
      <c r="C23" s="369"/>
      <c r="D23" s="112" t="s">
        <v>119</v>
      </c>
      <c r="E23" s="72" t="s">
        <v>120</v>
      </c>
      <c r="F23" s="121">
        <v>1045</v>
      </c>
      <c r="G23" s="121"/>
      <c r="H23" s="76">
        <f t="shared" si="0"/>
        <v>1045</v>
      </c>
      <c r="I23" s="427"/>
      <c r="J23" s="100"/>
      <c r="K23" s="100"/>
      <c r="L23" s="100"/>
    </row>
    <row r="24" spans="2:12" ht="16.5" customHeight="1">
      <c r="B24" s="116"/>
      <c r="C24" s="369"/>
      <c r="D24" s="112" t="s">
        <v>121</v>
      </c>
      <c r="E24" s="72" t="s">
        <v>122</v>
      </c>
      <c r="F24" s="121">
        <v>150</v>
      </c>
      <c r="G24" s="121"/>
      <c r="H24" s="76">
        <f t="shared" si="0"/>
        <v>150</v>
      </c>
      <c r="I24" s="427"/>
      <c r="J24" s="100"/>
      <c r="K24" s="100"/>
      <c r="L24" s="100"/>
    </row>
    <row r="25" spans="2:12" ht="16.5" customHeight="1">
      <c r="B25" s="116"/>
      <c r="C25" s="369"/>
      <c r="D25" s="112" t="s">
        <v>106</v>
      </c>
      <c r="E25" s="72" t="s">
        <v>107</v>
      </c>
      <c r="F25" s="121">
        <v>300</v>
      </c>
      <c r="G25" s="121"/>
      <c r="H25" s="76">
        <f t="shared" si="0"/>
        <v>300</v>
      </c>
      <c r="I25" s="427"/>
      <c r="J25" s="100"/>
      <c r="K25" s="100"/>
      <c r="L25" s="100"/>
    </row>
    <row r="26" spans="2:12" ht="16.5" customHeight="1">
      <c r="B26" s="116"/>
      <c r="C26" s="369"/>
      <c r="D26" s="112" t="s">
        <v>91</v>
      </c>
      <c r="E26" s="72" t="s">
        <v>92</v>
      </c>
      <c r="F26" s="121">
        <v>1676</v>
      </c>
      <c r="G26" s="121"/>
      <c r="H26" s="76">
        <f t="shared" si="0"/>
        <v>1676</v>
      </c>
      <c r="I26" s="427"/>
      <c r="J26" s="100"/>
      <c r="K26" s="100"/>
      <c r="L26" s="100"/>
    </row>
    <row r="27" spans="2:12" ht="16.5" customHeight="1" thickBot="1">
      <c r="B27" s="129"/>
      <c r="C27" s="130"/>
      <c r="D27" s="200" t="s">
        <v>98</v>
      </c>
      <c r="E27" s="146" t="s">
        <v>99</v>
      </c>
      <c r="F27" s="131">
        <v>553821.67</v>
      </c>
      <c r="G27" s="152"/>
      <c r="H27" s="199">
        <f t="shared" si="0"/>
        <v>553821.67</v>
      </c>
      <c r="I27" s="427"/>
      <c r="J27" s="100"/>
      <c r="K27" s="100"/>
      <c r="L27" s="100"/>
    </row>
    <row r="28" spans="2:12" ht="15.75" customHeight="1" thickBot="1">
      <c r="B28" s="310" t="s">
        <v>100</v>
      </c>
      <c r="C28" s="311"/>
      <c r="D28" s="311"/>
      <c r="E28" s="312" t="s">
        <v>101</v>
      </c>
      <c r="F28" s="345">
        <f>F29+F31+F34+F43</f>
        <v>2459215</v>
      </c>
      <c r="G28" s="345">
        <f>G29+G31+G34+G43</f>
        <v>15000</v>
      </c>
      <c r="H28" s="345">
        <f>H29+H31+H34+H43</f>
        <v>2474215</v>
      </c>
      <c r="I28" s="346"/>
      <c r="J28" s="100"/>
      <c r="K28" s="100"/>
      <c r="L28" s="100"/>
    </row>
    <row r="29" spans="2:12" ht="14.25" customHeight="1">
      <c r="B29" s="115"/>
      <c r="C29" s="337" t="s">
        <v>102</v>
      </c>
      <c r="D29" s="338"/>
      <c r="E29" s="284" t="s">
        <v>225</v>
      </c>
      <c r="F29" s="371">
        <f>F30</f>
        <v>250000</v>
      </c>
      <c r="G29" s="371">
        <f>G30</f>
        <v>0</v>
      </c>
      <c r="H29" s="371">
        <f>H30</f>
        <v>250000</v>
      </c>
      <c r="I29" s="109"/>
      <c r="J29" s="100"/>
      <c r="K29" s="100"/>
      <c r="L29" s="100"/>
    </row>
    <row r="30" spans="2:12" ht="14.25" customHeight="1">
      <c r="B30" s="119"/>
      <c r="C30" s="117"/>
      <c r="D30" s="112" t="s">
        <v>91</v>
      </c>
      <c r="E30" s="72" t="s">
        <v>92</v>
      </c>
      <c r="F30" s="121">
        <v>250000</v>
      </c>
      <c r="G30" s="76"/>
      <c r="H30" s="76">
        <f>F30+G30</f>
        <v>250000</v>
      </c>
      <c r="I30" s="219"/>
      <c r="J30" s="100"/>
      <c r="K30" s="100"/>
      <c r="L30" s="100"/>
    </row>
    <row r="31" spans="2:12" ht="14.25" customHeight="1">
      <c r="B31" s="119"/>
      <c r="C31" s="286" t="s">
        <v>103</v>
      </c>
      <c r="D31" s="287"/>
      <c r="E31" s="288" t="s">
        <v>226</v>
      </c>
      <c r="F31" s="368">
        <f>F32+F33</f>
        <v>193024</v>
      </c>
      <c r="G31" s="368">
        <f>G32+G33</f>
        <v>0</v>
      </c>
      <c r="H31" s="368">
        <f>H32+H33</f>
        <v>193024</v>
      </c>
      <c r="I31" s="114"/>
      <c r="J31" s="100"/>
      <c r="K31" s="100"/>
      <c r="L31" s="100"/>
    </row>
    <row r="32" spans="2:12" ht="36">
      <c r="B32" s="119"/>
      <c r="C32" s="286"/>
      <c r="D32" s="161">
        <v>2710</v>
      </c>
      <c r="E32" s="133" t="s">
        <v>408</v>
      </c>
      <c r="F32" s="121">
        <v>193024</v>
      </c>
      <c r="G32" s="121"/>
      <c r="H32" s="76">
        <f>F32+G32</f>
        <v>193024</v>
      </c>
      <c r="I32" s="219"/>
      <c r="J32" s="100"/>
      <c r="K32" s="100"/>
      <c r="L32" s="100"/>
    </row>
    <row r="33" spans="2:12" ht="48">
      <c r="B33" s="119"/>
      <c r="C33" s="117"/>
      <c r="D33" s="117" t="s">
        <v>104</v>
      </c>
      <c r="E33" s="133" t="s">
        <v>276</v>
      </c>
      <c r="F33" s="121">
        <v>0</v>
      </c>
      <c r="G33" s="76"/>
      <c r="H33" s="76">
        <f>F33+G33</f>
        <v>0</v>
      </c>
      <c r="I33" s="228"/>
      <c r="J33" s="100"/>
      <c r="K33" s="100"/>
      <c r="L33" s="100"/>
    </row>
    <row r="34" spans="2:12" ht="17.25" customHeight="1">
      <c r="B34" s="119"/>
      <c r="C34" s="287" t="s">
        <v>105</v>
      </c>
      <c r="D34" s="286"/>
      <c r="E34" s="288" t="s">
        <v>227</v>
      </c>
      <c r="F34" s="368">
        <f>SUM(F35:F42)</f>
        <v>1946191</v>
      </c>
      <c r="G34" s="368">
        <f>SUM(G35:G42)</f>
        <v>15000</v>
      </c>
      <c r="H34" s="368">
        <f>SUM(H35:H42)</f>
        <v>1961191</v>
      </c>
      <c r="I34" s="114"/>
      <c r="J34" s="100"/>
      <c r="K34" s="100"/>
      <c r="L34" s="100"/>
    </row>
    <row r="35" spans="2:12" ht="24">
      <c r="B35" s="119"/>
      <c r="C35" s="134"/>
      <c r="D35" s="112" t="s">
        <v>106</v>
      </c>
      <c r="E35" s="72" t="s">
        <v>326</v>
      </c>
      <c r="F35" s="135">
        <v>71000</v>
      </c>
      <c r="G35" s="76"/>
      <c r="H35" s="76">
        <f aca="true" t="shared" si="1" ref="H35:H44">F35+G35</f>
        <v>71000</v>
      </c>
      <c r="I35" s="228"/>
      <c r="J35" s="100"/>
      <c r="K35" s="100"/>
      <c r="L35" s="100"/>
    </row>
    <row r="36" spans="2:12" ht="14.25">
      <c r="B36" s="119"/>
      <c r="C36" s="134"/>
      <c r="D36" s="117">
        <v>4170</v>
      </c>
      <c r="E36" s="72" t="s">
        <v>132</v>
      </c>
      <c r="F36" s="135">
        <v>5000</v>
      </c>
      <c r="G36" s="76"/>
      <c r="H36" s="76">
        <f t="shared" si="1"/>
        <v>5000</v>
      </c>
      <c r="I36" s="228"/>
      <c r="J36" s="100"/>
      <c r="K36" s="100"/>
      <c r="L36" s="100"/>
    </row>
    <row r="37" spans="2:12" ht="24">
      <c r="B37" s="119"/>
      <c r="C37" s="134"/>
      <c r="D37" s="112" t="s">
        <v>135</v>
      </c>
      <c r="E37" s="72" t="s">
        <v>327</v>
      </c>
      <c r="F37" s="135">
        <v>469041</v>
      </c>
      <c r="G37" s="76"/>
      <c r="H37" s="76">
        <f t="shared" si="1"/>
        <v>469041</v>
      </c>
      <c r="I37" s="228"/>
      <c r="J37" s="100"/>
      <c r="K37" s="100"/>
      <c r="L37" s="100"/>
    </row>
    <row r="38" spans="2:12" ht="15" customHeight="1">
      <c r="B38" s="119"/>
      <c r="C38" s="134"/>
      <c r="D38" s="112" t="s">
        <v>91</v>
      </c>
      <c r="E38" s="72" t="s">
        <v>92</v>
      </c>
      <c r="F38" s="135">
        <v>65000</v>
      </c>
      <c r="G38" s="76"/>
      <c r="H38" s="76">
        <f t="shared" si="1"/>
        <v>65000</v>
      </c>
      <c r="I38" s="228"/>
      <c r="J38" s="100"/>
      <c r="K38" s="100"/>
      <c r="L38" s="100"/>
    </row>
    <row r="39" spans="2:12" ht="15" customHeight="1">
      <c r="B39" s="116"/>
      <c r="C39" s="117"/>
      <c r="D39" s="112" t="s">
        <v>98</v>
      </c>
      <c r="E39" s="72" t="s">
        <v>99</v>
      </c>
      <c r="F39" s="121">
        <v>60000</v>
      </c>
      <c r="G39" s="76"/>
      <c r="H39" s="76">
        <f t="shared" si="1"/>
        <v>60000</v>
      </c>
      <c r="I39" s="114"/>
      <c r="J39" s="100"/>
      <c r="K39" s="100"/>
      <c r="L39" s="100"/>
    </row>
    <row r="40" spans="2:12" ht="15" customHeight="1">
      <c r="B40" s="116"/>
      <c r="C40" s="117"/>
      <c r="D40" s="161">
        <v>4480</v>
      </c>
      <c r="E40" s="72" t="s">
        <v>286</v>
      </c>
      <c r="F40" s="121">
        <v>287000</v>
      </c>
      <c r="G40" s="76"/>
      <c r="H40" s="76">
        <f t="shared" si="1"/>
        <v>287000</v>
      </c>
      <c r="I40" s="114"/>
      <c r="J40" s="100"/>
      <c r="K40" s="100"/>
      <c r="L40" s="100"/>
    </row>
    <row r="41" spans="2:12" ht="24">
      <c r="B41" s="124"/>
      <c r="C41" s="132"/>
      <c r="D41" s="136" t="s">
        <v>94</v>
      </c>
      <c r="E41" s="40" t="s">
        <v>344</v>
      </c>
      <c r="F41" s="125">
        <v>966000</v>
      </c>
      <c r="G41" s="140">
        <v>15000</v>
      </c>
      <c r="H41" s="126">
        <f t="shared" si="1"/>
        <v>981000</v>
      </c>
      <c r="I41" s="427" t="s">
        <v>541</v>
      </c>
      <c r="J41" s="100"/>
      <c r="K41" s="100"/>
      <c r="L41" s="100"/>
    </row>
    <row r="42" spans="2:12" ht="36">
      <c r="B42" s="124"/>
      <c r="C42" s="132"/>
      <c r="D42" s="612">
        <v>6660</v>
      </c>
      <c r="E42" s="40" t="s">
        <v>466</v>
      </c>
      <c r="F42" s="125">
        <v>23150</v>
      </c>
      <c r="G42" s="608"/>
      <c r="H42" s="218">
        <f t="shared" si="1"/>
        <v>23150</v>
      </c>
      <c r="I42" s="219"/>
      <c r="J42" s="100"/>
      <c r="K42" s="100"/>
      <c r="L42" s="100"/>
    </row>
    <row r="43" spans="2:12" ht="14.25">
      <c r="B43" s="116"/>
      <c r="C43" s="589">
        <v>60095</v>
      </c>
      <c r="D43" s="590"/>
      <c r="E43" s="591" t="s">
        <v>11</v>
      </c>
      <c r="F43" s="289">
        <f>F44</f>
        <v>70000</v>
      </c>
      <c r="G43" s="289">
        <f>G44</f>
        <v>0</v>
      </c>
      <c r="H43" s="289">
        <f>H44</f>
        <v>70000</v>
      </c>
      <c r="I43" s="228"/>
      <c r="J43" s="100"/>
      <c r="K43" s="100"/>
      <c r="L43" s="100"/>
    </row>
    <row r="44" spans="2:12" ht="15" thickBot="1">
      <c r="B44" s="587"/>
      <c r="C44" s="592"/>
      <c r="D44" s="590" t="s">
        <v>94</v>
      </c>
      <c r="E44" s="151" t="s">
        <v>95</v>
      </c>
      <c r="F44" s="588">
        <v>70000</v>
      </c>
      <c r="G44" s="584"/>
      <c r="H44" s="126">
        <f t="shared" si="1"/>
        <v>70000</v>
      </c>
      <c r="I44" s="219"/>
      <c r="J44" s="100"/>
      <c r="K44" s="100"/>
      <c r="L44" s="100"/>
    </row>
    <row r="45" spans="2:12" ht="15.75" customHeight="1" thickBot="1">
      <c r="B45" s="310" t="s">
        <v>108</v>
      </c>
      <c r="C45" s="311"/>
      <c r="D45" s="311"/>
      <c r="E45" s="295" t="s">
        <v>18</v>
      </c>
      <c r="F45" s="345">
        <f>F46</f>
        <v>190000</v>
      </c>
      <c r="G45" s="345">
        <f>G46</f>
        <v>0</v>
      </c>
      <c r="H45" s="345">
        <f>H46</f>
        <v>190000</v>
      </c>
      <c r="I45" s="108"/>
      <c r="J45" s="100"/>
      <c r="K45" s="100"/>
      <c r="L45" s="100"/>
    </row>
    <row r="46" spans="2:12" ht="16.5" customHeight="1">
      <c r="B46" s="115"/>
      <c r="C46" s="337" t="s">
        <v>109</v>
      </c>
      <c r="D46" s="338"/>
      <c r="E46" s="284" t="s">
        <v>19</v>
      </c>
      <c r="F46" s="371">
        <f>SUM(F47:F48)</f>
        <v>190000</v>
      </c>
      <c r="G46" s="371">
        <f>SUM(G47:G48)</f>
        <v>0</v>
      </c>
      <c r="H46" s="371">
        <f>SUM(H47:H48)</f>
        <v>190000</v>
      </c>
      <c r="I46" s="109"/>
      <c r="J46" s="100"/>
      <c r="K46" s="100"/>
      <c r="L46" s="100"/>
    </row>
    <row r="47" spans="2:12" ht="15" customHeight="1">
      <c r="B47" s="119"/>
      <c r="C47" s="139"/>
      <c r="D47" s="112" t="s">
        <v>110</v>
      </c>
      <c r="E47" s="72" t="s">
        <v>111</v>
      </c>
      <c r="F47" s="135">
        <v>70000</v>
      </c>
      <c r="G47" s="76"/>
      <c r="H47" s="76">
        <f>F47+G47</f>
        <v>70000</v>
      </c>
      <c r="I47" s="114"/>
      <c r="J47" s="100"/>
      <c r="K47" s="100"/>
      <c r="L47" s="100"/>
    </row>
    <row r="48" spans="2:12" ht="15" customHeight="1" thickBot="1">
      <c r="B48" s="116"/>
      <c r="C48" s="117"/>
      <c r="D48" s="112" t="s">
        <v>91</v>
      </c>
      <c r="E48" s="72" t="s">
        <v>92</v>
      </c>
      <c r="F48" s="135">
        <v>120000</v>
      </c>
      <c r="G48" s="76"/>
      <c r="H48" s="76">
        <f>F48+G48</f>
        <v>120000</v>
      </c>
      <c r="I48" s="114"/>
      <c r="J48" s="100"/>
      <c r="K48" s="100"/>
      <c r="L48" s="100"/>
    </row>
    <row r="49" spans="2:12" ht="15.75" customHeight="1" thickBot="1">
      <c r="B49" s="310" t="s">
        <v>112</v>
      </c>
      <c r="C49" s="348"/>
      <c r="D49" s="311"/>
      <c r="E49" s="349" t="s">
        <v>113</v>
      </c>
      <c r="F49" s="345">
        <f aca="true" t="shared" si="2" ref="F49:H50">F50</f>
        <v>120000</v>
      </c>
      <c r="G49" s="345">
        <f t="shared" si="2"/>
        <v>0</v>
      </c>
      <c r="H49" s="345">
        <f t="shared" si="2"/>
        <v>120000</v>
      </c>
      <c r="I49" s="108"/>
      <c r="J49" s="100"/>
      <c r="K49" s="100"/>
      <c r="L49" s="100"/>
    </row>
    <row r="50" spans="2:12" ht="17.25" customHeight="1">
      <c r="B50" s="115"/>
      <c r="C50" s="337" t="s">
        <v>114</v>
      </c>
      <c r="D50" s="338"/>
      <c r="E50" s="284" t="s">
        <v>228</v>
      </c>
      <c r="F50" s="371">
        <f t="shared" si="2"/>
        <v>120000</v>
      </c>
      <c r="G50" s="371">
        <f t="shared" si="2"/>
        <v>0</v>
      </c>
      <c r="H50" s="371">
        <f t="shared" si="2"/>
        <v>120000</v>
      </c>
      <c r="I50" s="109"/>
      <c r="J50" s="100"/>
      <c r="K50" s="100"/>
      <c r="L50" s="100"/>
    </row>
    <row r="51" spans="2:12" ht="15" customHeight="1" thickBot="1">
      <c r="B51" s="124"/>
      <c r="C51" s="132"/>
      <c r="D51" s="136" t="s">
        <v>91</v>
      </c>
      <c r="E51" s="40" t="s">
        <v>92</v>
      </c>
      <c r="F51" s="125">
        <v>120000</v>
      </c>
      <c r="G51" s="140"/>
      <c r="H51" s="126">
        <f>F51+G51</f>
        <v>120000</v>
      </c>
      <c r="I51" s="427"/>
      <c r="J51" s="100"/>
      <c r="K51" s="100"/>
      <c r="L51" s="100"/>
    </row>
    <row r="52" spans="2:12" ht="15.75" customHeight="1" thickBot="1">
      <c r="B52" s="310" t="s">
        <v>115</v>
      </c>
      <c r="C52" s="311"/>
      <c r="D52" s="311"/>
      <c r="E52" s="295" t="s">
        <v>23</v>
      </c>
      <c r="F52" s="345">
        <f>F53+F57+F65+F89+F93</f>
        <v>2589889</v>
      </c>
      <c r="G52" s="345">
        <f>G53+G57+G65+G89+G93</f>
        <v>0</v>
      </c>
      <c r="H52" s="345">
        <f>H53+H57+H65+H89+H93</f>
        <v>2589889</v>
      </c>
      <c r="I52" s="108"/>
      <c r="J52" s="100"/>
      <c r="K52" s="100"/>
      <c r="L52" s="100"/>
    </row>
    <row r="53" spans="2:12" ht="15" customHeight="1">
      <c r="B53" s="115"/>
      <c r="C53" s="337" t="s">
        <v>116</v>
      </c>
      <c r="D53" s="338"/>
      <c r="E53" s="284" t="s">
        <v>229</v>
      </c>
      <c r="F53" s="371">
        <f>SUM(F54:F56)</f>
        <v>66200</v>
      </c>
      <c r="G53" s="371">
        <f>SUM(G54:G56)</f>
        <v>0</v>
      </c>
      <c r="H53" s="371">
        <f>SUM(H54:H56)</f>
        <v>66200</v>
      </c>
      <c r="I53" s="109"/>
      <c r="J53" s="100"/>
      <c r="K53" s="100"/>
      <c r="L53" s="100"/>
    </row>
    <row r="54" spans="2:12" ht="15" customHeight="1">
      <c r="B54" s="116"/>
      <c r="C54" s="117"/>
      <c r="D54" s="112" t="s">
        <v>117</v>
      </c>
      <c r="E54" s="72" t="s">
        <v>118</v>
      </c>
      <c r="F54" s="141">
        <v>55200</v>
      </c>
      <c r="G54" s="76"/>
      <c r="H54" s="76">
        <f>F54+G54</f>
        <v>55200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119</v>
      </c>
      <c r="E55" s="72" t="s">
        <v>120</v>
      </c>
      <c r="F55" s="141">
        <v>9600</v>
      </c>
      <c r="G55" s="76"/>
      <c r="H55" s="76">
        <f>F55+G55</f>
        <v>9600</v>
      </c>
      <c r="I55" s="114"/>
      <c r="J55" s="100"/>
      <c r="K55" s="100"/>
      <c r="L55" s="100"/>
    </row>
    <row r="56" spans="2:12" ht="15" customHeight="1">
      <c r="B56" s="116"/>
      <c r="C56" s="117"/>
      <c r="D56" s="112" t="s">
        <v>121</v>
      </c>
      <c r="E56" s="72" t="s">
        <v>122</v>
      </c>
      <c r="F56" s="141">
        <v>1400</v>
      </c>
      <c r="G56" s="76"/>
      <c r="H56" s="76">
        <f>F56+G56</f>
        <v>1400</v>
      </c>
      <c r="I56" s="114"/>
      <c r="J56" s="100"/>
      <c r="K56" s="100"/>
      <c r="L56" s="100"/>
    </row>
    <row r="57" spans="2:12" ht="15" customHeight="1">
      <c r="B57" s="119"/>
      <c r="C57" s="287" t="s">
        <v>123</v>
      </c>
      <c r="D57" s="286"/>
      <c r="E57" s="288" t="s">
        <v>230</v>
      </c>
      <c r="F57" s="368">
        <f>SUM(F58:F64)</f>
        <v>132546</v>
      </c>
      <c r="G57" s="368">
        <f>SUM(G58:G64)</f>
        <v>0</v>
      </c>
      <c r="H57" s="368">
        <f>SUM(H58:H64)</f>
        <v>132546</v>
      </c>
      <c r="I57" s="114"/>
      <c r="J57" s="100"/>
      <c r="K57" s="100"/>
      <c r="L57" s="100"/>
    </row>
    <row r="58" spans="2:12" ht="15" customHeight="1">
      <c r="B58" s="116"/>
      <c r="C58" s="117"/>
      <c r="D58" s="112" t="s">
        <v>110</v>
      </c>
      <c r="E58" s="72" t="s">
        <v>111</v>
      </c>
      <c r="F58" s="121">
        <v>111204</v>
      </c>
      <c r="G58" s="76"/>
      <c r="H58" s="76">
        <f aca="true" t="shared" si="3" ref="H58:H64">F58+G58</f>
        <v>111204</v>
      </c>
      <c r="I58" s="211"/>
      <c r="J58" s="100"/>
      <c r="K58" s="100"/>
      <c r="L58" s="100"/>
    </row>
    <row r="59" spans="2:12" ht="15" customHeight="1">
      <c r="B59" s="116"/>
      <c r="C59" s="117"/>
      <c r="D59" s="112" t="s">
        <v>106</v>
      </c>
      <c r="E59" s="72" t="s">
        <v>107</v>
      </c>
      <c r="F59" s="121">
        <v>3642</v>
      </c>
      <c r="G59" s="76"/>
      <c r="H59" s="76">
        <f t="shared" si="3"/>
        <v>3642</v>
      </c>
      <c r="I59" s="114"/>
      <c r="J59" s="100"/>
      <c r="K59" s="100"/>
      <c r="L59" s="100"/>
    </row>
    <row r="60" spans="2:12" ht="15" customHeight="1">
      <c r="B60" s="116"/>
      <c r="C60" s="117"/>
      <c r="D60" s="142">
        <v>4220</v>
      </c>
      <c r="E60" s="72" t="s">
        <v>176</v>
      </c>
      <c r="F60" s="121">
        <v>4000</v>
      </c>
      <c r="G60" s="76"/>
      <c r="H60" s="76">
        <f>F60+G60</f>
        <v>4000</v>
      </c>
      <c r="I60" s="114"/>
      <c r="J60" s="100"/>
      <c r="K60" s="100"/>
      <c r="L60" s="100"/>
    </row>
    <row r="61" spans="2:12" ht="15" customHeight="1">
      <c r="B61" s="116"/>
      <c r="C61" s="117"/>
      <c r="D61" s="112" t="s">
        <v>91</v>
      </c>
      <c r="E61" s="72" t="s">
        <v>92</v>
      </c>
      <c r="F61" s="121">
        <v>3700</v>
      </c>
      <c r="G61" s="76"/>
      <c r="H61" s="76">
        <f t="shared" si="3"/>
        <v>3700</v>
      </c>
      <c r="I61" s="114"/>
      <c r="J61" s="100"/>
      <c r="K61" s="100"/>
      <c r="L61" s="100"/>
    </row>
    <row r="62" spans="2:12" ht="15" customHeight="1">
      <c r="B62" s="116"/>
      <c r="C62" s="117"/>
      <c r="D62" s="112" t="s">
        <v>124</v>
      </c>
      <c r="E62" s="72" t="s">
        <v>125</v>
      </c>
      <c r="F62" s="121">
        <v>1000</v>
      </c>
      <c r="G62" s="76"/>
      <c r="H62" s="76">
        <f t="shared" si="3"/>
        <v>1000</v>
      </c>
      <c r="I62" s="114"/>
      <c r="J62" s="100"/>
      <c r="K62" s="100"/>
      <c r="L62" s="100"/>
    </row>
    <row r="63" spans="2:12" ht="15" customHeight="1">
      <c r="B63" s="116"/>
      <c r="C63" s="117"/>
      <c r="D63" s="142">
        <v>4420</v>
      </c>
      <c r="E63" s="72" t="s">
        <v>126</v>
      </c>
      <c r="F63" s="121">
        <v>4000</v>
      </c>
      <c r="G63" s="76"/>
      <c r="H63" s="76">
        <f t="shared" si="3"/>
        <v>4000</v>
      </c>
      <c r="I63" s="114"/>
      <c r="J63" s="100"/>
      <c r="K63" s="100"/>
      <c r="L63" s="100"/>
    </row>
    <row r="64" spans="2:12" ht="14.25">
      <c r="B64" s="116"/>
      <c r="C64" s="117"/>
      <c r="D64" s="142">
        <v>4700</v>
      </c>
      <c r="E64" s="72" t="s">
        <v>127</v>
      </c>
      <c r="F64" s="121">
        <v>5000</v>
      </c>
      <c r="G64" s="76"/>
      <c r="H64" s="76">
        <f t="shared" si="3"/>
        <v>5000</v>
      </c>
      <c r="I64" s="114"/>
      <c r="J64" s="100"/>
      <c r="K64" s="100"/>
      <c r="L64" s="100"/>
    </row>
    <row r="65" spans="2:12" ht="15" customHeight="1">
      <c r="B65" s="119"/>
      <c r="C65" s="287" t="s">
        <v>128</v>
      </c>
      <c r="D65" s="286"/>
      <c r="E65" s="288" t="s">
        <v>231</v>
      </c>
      <c r="F65" s="368">
        <f>SUM(F66:F88)</f>
        <v>2274643</v>
      </c>
      <c r="G65" s="372">
        <f>SUM(G66:G88)</f>
        <v>0</v>
      </c>
      <c r="H65" s="368">
        <f>SUM(H66:H88)</f>
        <v>2274643</v>
      </c>
      <c r="I65" s="114"/>
      <c r="J65" s="100"/>
      <c r="K65" s="100"/>
      <c r="L65" s="100"/>
    </row>
    <row r="66" spans="2:12" ht="14.25" customHeight="1">
      <c r="B66" s="116"/>
      <c r="C66" s="117"/>
      <c r="D66" s="117">
        <v>3020</v>
      </c>
      <c r="E66" s="72" t="s">
        <v>129</v>
      </c>
      <c r="F66" s="121">
        <v>4000</v>
      </c>
      <c r="G66" s="76"/>
      <c r="H66" s="76">
        <f aca="true" t="shared" si="4" ref="H66:H88">F66+G66</f>
        <v>4000</v>
      </c>
      <c r="I66" s="143"/>
      <c r="J66" s="100"/>
      <c r="K66" s="100"/>
      <c r="L66" s="100"/>
    </row>
    <row r="67" spans="2:12" ht="14.25" customHeight="1">
      <c r="B67" s="116"/>
      <c r="C67" s="117"/>
      <c r="D67" s="112" t="s">
        <v>117</v>
      </c>
      <c r="E67" s="72" t="s">
        <v>118</v>
      </c>
      <c r="F67" s="121">
        <v>1100000</v>
      </c>
      <c r="G67" s="76"/>
      <c r="H67" s="76">
        <f t="shared" si="4"/>
        <v>1100000</v>
      </c>
      <c r="I67" s="211"/>
      <c r="J67" s="100"/>
      <c r="K67" s="100"/>
      <c r="L67" s="100"/>
    </row>
    <row r="68" spans="2:12" ht="14.25" customHeight="1">
      <c r="B68" s="116"/>
      <c r="C68" s="117"/>
      <c r="D68" s="112" t="s">
        <v>130</v>
      </c>
      <c r="E68" s="72" t="s">
        <v>131</v>
      </c>
      <c r="F68" s="121">
        <v>91500</v>
      </c>
      <c r="G68" s="122"/>
      <c r="H68" s="76">
        <f t="shared" si="4"/>
        <v>91500</v>
      </c>
      <c r="I68" s="219"/>
      <c r="J68" s="100"/>
      <c r="K68" s="100"/>
      <c r="L68" s="100"/>
    </row>
    <row r="69" spans="2:12" ht="14.25" customHeight="1">
      <c r="B69" s="116"/>
      <c r="C69" s="117"/>
      <c r="D69" s="112" t="s">
        <v>119</v>
      </c>
      <c r="E69" s="72" t="s">
        <v>120</v>
      </c>
      <c r="F69" s="121">
        <v>200000</v>
      </c>
      <c r="G69" s="76"/>
      <c r="H69" s="122">
        <f t="shared" si="4"/>
        <v>200000</v>
      </c>
      <c r="I69" s="114"/>
      <c r="J69" s="100"/>
      <c r="K69" s="100"/>
      <c r="L69" s="100"/>
    </row>
    <row r="70" spans="2:12" ht="14.25" customHeight="1">
      <c r="B70" s="116"/>
      <c r="C70" s="117"/>
      <c r="D70" s="112" t="s">
        <v>121</v>
      </c>
      <c r="E70" s="72" t="s">
        <v>122</v>
      </c>
      <c r="F70" s="121">
        <v>29000</v>
      </c>
      <c r="G70" s="76"/>
      <c r="H70" s="122">
        <f t="shared" si="4"/>
        <v>29000</v>
      </c>
      <c r="I70" s="219"/>
      <c r="J70" s="100"/>
      <c r="K70" s="100"/>
      <c r="L70" s="100"/>
    </row>
    <row r="71" spans="2:12" ht="14.25" customHeight="1">
      <c r="B71" s="116"/>
      <c r="C71" s="117"/>
      <c r="D71" s="117">
        <v>4170</v>
      </c>
      <c r="E71" s="72" t="s">
        <v>132</v>
      </c>
      <c r="F71" s="121">
        <v>48000</v>
      </c>
      <c r="G71" s="76"/>
      <c r="H71" s="122">
        <f t="shared" si="4"/>
        <v>48000</v>
      </c>
      <c r="I71" s="219"/>
      <c r="J71" s="100"/>
      <c r="K71" s="100"/>
      <c r="L71" s="100"/>
    </row>
    <row r="72" spans="2:12" ht="14.25" customHeight="1">
      <c r="B72" s="116"/>
      <c r="C72" s="117"/>
      <c r="D72" s="112" t="s">
        <v>106</v>
      </c>
      <c r="E72" s="72" t="s">
        <v>107</v>
      </c>
      <c r="F72" s="121">
        <v>177000</v>
      </c>
      <c r="G72" s="122"/>
      <c r="H72" s="76">
        <f t="shared" si="4"/>
        <v>177000</v>
      </c>
      <c r="I72" s="228"/>
      <c r="J72" s="100"/>
      <c r="K72" s="100"/>
      <c r="L72" s="100"/>
    </row>
    <row r="73" spans="2:12" ht="14.25" customHeight="1">
      <c r="B73" s="116"/>
      <c r="C73" s="117"/>
      <c r="D73" s="142">
        <v>4220</v>
      </c>
      <c r="E73" s="72" t="s">
        <v>176</v>
      </c>
      <c r="F73" s="121">
        <v>5000</v>
      </c>
      <c r="G73" s="122"/>
      <c r="H73" s="76">
        <f>F73+G73</f>
        <v>5000</v>
      </c>
      <c r="I73" s="219"/>
      <c r="J73" s="100"/>
      <c r="K73" s="100"/>
      <c r="L73" s="100"/>
    </row>
    <row r="74" spans="2:12" ht="14.25" customHeight="1">
      <c r="B74" s="116"/>
      <c r="C74" s="117"/>
      <c r="D74" s="112" t="s">
        <v>133</v>
      </c>
      <c r="E74" s="72" t="s">
        <v>134</v>
      </c>
      <c r="F74" s="121">
        <v>32000</v>
      </c>
      <c r="G74" s="76"/>
      <c r="H74" s="76">
        <f t="shared" si="4"/>
        <v>32000</v>
      </c>
      <c r="I74" s="143"/>
      <c r="J74" s="100"/>
      <c r="K74" s="100"/>
      <c r="L74" s="100"/>
    </row>
    <row r="75" spans="2:12" ht="14.25" customHeight="1">
      <c r="B75" s="116"/>
      <c r="C75" s="117"/>
      <c r="D75" s="112" t="s">
        <v>135</v>
      </c>
      <c r="E75" s="72" t="s">
        <v>136</v>
      </c>
      <c r="F75" s="121">
        <v>125000</v>
      </c>
      <c r="G75" s="76"/>
      <c r="H75" s="76">
        <f t="shared" si="4"/>
        <v>125000</v>
      </c>
      <c r="I75" s="228"/>
      <c r="J75" s="100"/>
      <c r="K75" s="100"/>
      <c r="L75" s="100"/>
    </row>
    <row r="76" spans="2:12" ht="14.25" customHeight="1">
      <c r="B76" s="116"/>
      <c r="C76" s="117"/>
      <c r="D76" s="117" t="s">
        <v>180</v>
      </c>
      <c r="E76" s="72" t="s">
        <v>181</v>
      </c>
      <c r="F76" s="121">
        <v>2000</v>
      </c>
      <c r="G76" s="76"/>
      <c r="H76" s="76">
        <f t="shared" si="4"/>
        <v>2000</v>
      </c>
      <c r="I76" s="143"/>
      <c r="J76" s="100"/>
      <c r="K76" s="100"/>
      <c r="L76" s="100"/>
    </row>
    <row r="77" spans="2:12" ht="14.25" customHeight="1">
      <c r="B77" s="116"/>
      <c r="C77" s="117"/>
      <c r="D77" s="112" t="s">
        <v>91</v>
      </c>
      <c r="E77" s="72" t="s">
        <v>92</v>
      </c>
      <c r="F77" s="121">
        <v>210043</v>
      </c>
      <c r="G77" s="122"/>
      <c r="H77" s="122">
        <f t="shared" si="4"/>
        <v>210043</v>
      </c>
      <c r="I77" s="219"/>
      <c r="J77" s="100"/>
      <c r="K77" s="100"/>
      <c r="L77" s="100"/>
    </row>
    <row r="78" spans="2:12" ht="14.25" customHeight="1">
      <c r="B78" s="116"/>
      <c r="C78" s="144"/>
      <c r="D78" s="145">
        <v>4350</v>
      </c>
      <c r="E78" s="146" t="s">
        <v>137</v>
      </c>
      <c r="F78" s="121">
        <v>8000</v>
      </c>
      <c r="G78" s="148"/>
      <c r="H78" s="148">
        <f t="shared" si="4"/>
        <v>8000</v>
      </c>
      <c r="I78" s="109"/>
      <c r="J78" s="100"/>
      <c r="K78" s="100"/>
      <c r="L78" s="100"/>
    </row>
    <row r="79" spans="2:12" ht="14.25" customHeight="1">
      <c r="B79" s="116"/>
      <c r="C79" s="117"/>
      <c r="D79" s="142">
        <v>4360</v>
      </c>
      <c r="E79" s="72" t="s">
        <v>138</v>
      </c>
      <c r="F79" s="121">
        <v>12000</v>
      </c>
      <c r="G79" s="76"/>
      <c r="H79" s="76">
        <f t="shared" si="4"/>
        <v>12000</v>
      </c>
      <c r="I79" s="114"/>
      <c r="J79" s="100"/>
      <c r="K79" s="100"/>
      <c r="L79" s="100"/>
    </row>
    <row r="80" spans="2:12" ht="14.25" customHeight="1">
      <c r="B80" s="116"/>
      <c r="C80" s="117"/>
      <c r="D80" s="142">
        <v>4370</v>
      </c>
      <c r="E80" s="72" t="s">
        <v>139</v>
      </c>
      <c r="F80" s="121">
        <v>5000</v>
      </c>
      <c r="G80" s="76"/>
      <c r="H80" s="76">
        <f t="shared" si="4"/>
        <v>5000</v>
      </c>
      <c r="I80" s="114"/>
      <c r="J80" s="100"/>
      <c r="K80" s="100"/>
      <c r="L80" s="100"/>
    </row>
    <row r="81" spans="2:12" ht="14.25" customHeight="1">
      <c r="B81" s="116"/>
      <c r="C81" s="117"/>
      <c r="D81" s="142">
        <v>4390</v>
      </c>
      <c r="E81" s="72" t="s">
        <v>258</v>
      </c>
      <c r="F81" s="121">
        <v>20000</v>
      </c>
      <c r="G81" s="76"/>
      <c r="H81" s="76">
        <f t="shared" si="4"/>
        <v>20000</v>
      </c>
      <c r="I81" s="143"/>
      <c r="J81" s="100"/>
      <c r="K81" s="100"/>
      <c r="L81" s="100"/>
    </row>
    <row r="82" spans="2:12" ht="14.25" customHeight="1">
      <c r="B82" s="116"/>
      <c r="C82" s="117"/>
      <c r="D82" s="112" t="s">
        <v>124</v>
      </c>
      <c r="E82" s="72" t="s">
        <v>125</v>
      </c>
      <c r="F82" s="121">
        <v>16000</v>
      </c>
      <c r="G82" s="122"/>
      <c r="H82" s="122">
        <f t="shared" si="4"/>
        <v>16000</v>
      </c>
      <c r="I82" s="219"/>
      <c r="J82" s="100"/>
      <c r="K82" s="100"/>
      <c r="L82" s="100"/>
    </row>
    <row r="83" spans="2:12" ht="14.25" customHeight="1">
      <c r="B83" s="116"/>
      <c r="C83" s="117"/>
      <c r="D83" s="142">
        <v>4420</v>
      </c>
      <c r="E83" s="72" t="s">
        <v>126</v>
      </c>
      <c r="F83" s="121">
        <v>8000</v>
      </c>
      <c r="G83" s="76"/>
      <c r="H83" s="76">
        <f t="shared" si="4"/>
        <v>8000</v>
      </c>
      <c r="I83" s="228"/>
      <c r="J83" s="100"/>
      <c r="K83" s="100"/>
      <c r="L83" s="100"/>
    </row>
    <row r="84" spans="2:12" ht="14.25" customHeight="1">
      <c r="B84" s="116"/>
      <c r="C84" s="117"/>
      <c r="D84" s="112" t="s">
        <v>98</v>
      </c>
      <c r="E84" s="72" t="s">
        <v>99</v>
      </c>
      <c r="F84" s="121">
        <v>45000</v>
      </c>
      <c r="G84" s="76"/>
      <c r="H84" s="122">
        <f t="shared" si="4"/>
        <v>45000</v>
      </c>
      <c r="I84" s="228"/>
      <c r="J84" s="100"/>
      <c r="K84" s="100"/>
      <c r="L84" s="100"/>
    </row>
    <row r="85" spans="2:12" ht="14.25" customHeight="1">
      <c r="B85" s="149"/>
      <c r="C85" s="117"/>
      <c r="D85" s="112" t="s">
        <v>140</v>
      </c>
      <c r="E85" s="72" t="s">
        <v>141</v>
      </c>
      <c r="F85" s="121">
        <v>27100</v>
      </c>
      <c r="G85" s="76"/>
      <c r="H85" s="76">
        <f t="shared" si="4"/>
        <v>27100</v>
      </c>
      <c r="I85" s="219"/>
      <c r="J85" s="100"/>
      <c r="K85" s="100"/>
      <c r="L85" s="100"/>
    </row>
    <row r="86" spans="2:12" ht="14.25" customHeight="1">
      <c r="B86" s="116"/>
      <c r="C86" s="117"/>
      <c r="D86" s="142">
        <v>4610</v>
      </c>
      <c r="E86" s="72" t="s">
        <v>142</v>
      </c>
      <c r="F86" s="121">
        <v>34000</v>
      </c>
      <c r="G86" s="122"/>
      <c r="H86" s="76">
        <f t="shared" si="4"/>
        <v>34000</v>
      </c>
      <c r="I86" s="219"/>
      <c r="J86" s="100"/>
      <c r="K86" s="100"/>
      <c r="L86" s="100"/>
    </row>
    <row r="87" spans="2:12" ht="14.25" customHeight="1">
      <c r="B87" s="116"/>
      <c r="C87" s="117"/>
      <c r="D87" s="142">
        <v>4700</v>
      </c>
      <c r="E87" s="72" t="s">
        <v>143</v>
      </c>
      <c r="F87" s="121">
        <v>16000</v>
      </c>
      <c r="G87" s="76"/>
      <c r="H87" s="122">
        <f t="shared" si="4"/>
        <v>16000</v>
      </c>
      <c r="I87" s="219"/>
      <c r="J87" s="100"/>
      <c r="K87" s="100"/>
      <c r="L87" s="100"/>
    </row>
    <row r="88" spans="2:12" ht="24">
      <c r="B88" s="116"/>
      <c r="C88" s="117"/>
      <c r="D88" s="142">
        <v>6060</v>
      </c>
      <c r="E88" s="72" t="s">
        <v>144</v>
      </c>
      <c r="F88" s="121">
        <v>60000</v>
      </c>
      <c r="G88" s="76"/>
      <c r="H88" s="76">
        <f t="shared" si="4"/>
        <v>60000</v>
      </c>
      <c r="I88" s="143"/>
      <c r="J88" s="100"/>
      <c r="K88" s="100"/>
      <c r="L88" s="100"/>
    </row>
    <row r="89" spans="2:12" ht="15" customHeight="1">
      <c r="B89" s="116"/>
      <c r="C89" s="286" t="s">
        <v>145</v>
      </c>
      <c r="D89" s="287"/>
      <c r="E89" s="288" t="s">
        <v>232</v>
      </c>
      <c r="F89" s="368">
        <f>F90+F91+F92</f>
        <v>62440</v>
      </c>
      <c r="G89" s="372">
        <f>G90+G91+G92</f>
        <v>0</v>
      </c>
      <c r="H89" s="368">
        <f>H90+H91+H92</f>
        <v>62440</v>
      </c>
      <c r="I89" s="114"/>
      <c r="J89" s="100"/>
      <c r="K89" s="100"/>
      <c r="L89" s="100"/>
    </row>
    <row r="90" spans="2:12" ht="15" customHeight="1">
      <c r="B90" s="116"/>
      <c r="C90" s="120"/>
      <c r="D90" s="117">
        <v>4170</v>
      </c>
      <c r="E90" s="72" t="s">
        <v>132</v>
      </c>
      <c r="F90" s="135">
        <v>0</v>
      </c>
      <c r="G90" s="76"/>
      <c r="H90" s="76">
        <f>F90+G90</f>
        <v>0</v>
      </c>
      <c r="I90" s="211"/>
      <c r="J90" s="100"/>
      <c r="K90" s="100"/>
      <c r="L90" s="100"/>
    </row>
    <row r="91" spans="2:12" ht="15" customHeight="1">
      <c r="B91" s="116"/>
      <c r="C91" s="117"/>
      <c r="D91" s="142">
        <v>4210</v>
      </c>
      <c r="E91" s="72" t="s">
        <v>107</v>
      </c>
      <c r="F91" s="121">
        <v>30640</v>
      </c>
      <c r="G91" s="122"/>
      <c r="H91" s="76">
        <f>F91+G91</f>
        <v>30640</v>
      </c>
      <c r="I91" s="211"/>
      <c r="J91" s="100"/>
      <c r="K91" s="100"/>
      <c r="L91" s="100"/>
    </row>
    <row r="92" spans="2:12" ht="15" customHeight="1">
      <c r="B92" s="116"/>
      <c r="C92" s="117"/>
      <c r="D92" s="142">
        <v>4300</v>
      </c>
      <c r="E92" s="72" t="s">
        <v>92</v>
      </c>
      <c r="F92" s="121">
        <v>31800</v>
      </c>
      <c r="G92" s="122"/>
      <c r="H92" s="122">
        <f>F92+G92</f>
        <v>31800</v>
      </c>
      <c r="I92" s="219"/>
      <c r="J92" s="100"/>
      <c r="K92" s="100"/>
      <c r="L92" s="100"/>
    </row>
    <row r="93" spans="2:12" ht="15" customHeight="1">
      <c r="B93" s="116"/>
      <c r="C93" s="286" t="s">
        <v>268</v>
      </c>
      <c r="D93" s="373"/>
      <c r="E93" s="288" t="s">
        <v>11</v>
      </c>
      <c r="F93" s="368">
        <f>F94</f>
        <v>54060</v>
      </c>
      <c r="G93" s="368">
        <f>G94</f>
        <v>0</v>
      </c>
      <c r="H93" s="368">
        <f>H94</f>
        <v>54060</v>
      </c>
      <c r="I93" s="143"/>
      <c r="J93" s="100"/>
      <c r="K93" s="100"/>
      <c r="L93" s="100"/>
    </row>
    <row r="94" spans="2:12" ht="15" customHeight="1" thickBot="1">
      <c r="B94" s="129"/>
      <c r="C94" s="130"/>
      <c r="D94" s="112" t="s">
        <v>110</v>
      </c>
      <c r="E94" s="72" t="s">
        <v>111</v>
      </c>
      <c r="F94" s="131">
        <v>54060</v>
      </c>
      <c r="G94" s="152"/>
      <c r="H94" s="76">
        <f>F94+G94</f>
        <v>54060</v>
      </c>
      <c r="I94" s="211"/>
      <c r="J94" s="100"/>
      <c r="K94" s="100"/>
      <c r="L94" s="100"/>
    </row>
    <row r="95" spans="2:12" ht="39" thickBot="1">
      <c r="B95" s="310" t="s">
        <v>146</v>
      </c>
      <c r="C95" s="311"/>
      <c r="D95" s="311"/>
      <c r="E95" s="299" t="s">
        <v>289</v>
      </c>
      <c r="F95" s="345">
        <f>F96+F98</f>
        <v>5167</v>
      </c>
      <c r="G95" s="345">
        <f>G96+G98</f>
        <v>0</v>
      </c>
      <c r="H95" s="345">
        <f>H96+H98</f>
        <v>5167</v>
      </c>
      <c r="I95" s="108"/>
      <c r="J95" s="100"/>
      <c r="K95" s="100"/>
      <c r="L95" s="100"/>
    </row>
    <row r="96" spans="2:12" ht="26.25" customHeight="1">
      <c r="B96" s="214"/>
      <c r="C96" s="374" t="s">
        <v>147</v>
      </c>
      <c r="D96" s="375"/>
      <c r="E96" s="376" t="s">
        <v>233</v>
      </c>
      <c r="F96" s="377">
        <f>SUM(F97:F97)</f>
        <v>1420</v>
      </c>
      <c r="G96" s="377">
        <f>SUM(G97:G97)</f>
        <v>0</v>
      </c>
      <c r="H96" s="377">
        <f>SUM(H97:H97)</f>
        <v>1420</v>
      </c>
      <c r="I96" s="187"/>
      <c r="J96" s="100"/>
      <c r="K96" s="100"/>
      <c r="L96" s="100"/>
    </row>
    <row r="97" spans="2:12" ht="15" customHeight="1">
      <c r="B97" s="116"/>
      <c r="C97" s="117"/>
      <c r="D97" s="158" t="s">
        <v>91</v>
      </c>
      <c r="E97" s="151" t="s">
        <v>148</v>
      </c>
      <c r="F97" s="215">
        <v>1420</v>
      </c>
      <c r="G97" s="76"/>
      <c r="H97" s="76">
        <f>F97+G97</f>
        <v>1420</v>
      </c>
      <c r="I97" s="114"/>
      <c r="J97" s="100"/>
      <c r="K97" s="100"/>
      <c r="L97" s="100"/>
    </row>
    <row r="98" spans="2:12" ht="51">
      <c r="B98" s="423"/>
      <c r="C98" s="319">
        <v>75109</v>
      </c>
      <c r="D98" s="332"/>
      <c r="E98" s="288" t="s">
        <v>351</v>
      </c>
      <c r="F98" s="425">
        <f>SUM(F99:F103)</f>
        <v>3747</v>
      </c>
      <c r="G98" s="426">
        <f>SUM(G99:G103)</f>
        <v>0</v>
      </c>
      <c r="H98" s="425">
        <f>SUM(H99:H103)</f>
        <v>3747</v>
      </c>
      <c r="I98" s="109"/>
      <c r="J98" s="100"/>
      <c r="K98" s="100"/>
      <c r="L98" s="100"/>
    </row>
    <row r="99" spans="2:12" ht="15" customHeight="1">
      <c r="B99" s="423"/>
      <c r="C99" s="144"/>
      <c r="D99" s="112" t="s">
        <v>110</v>
      </c>
      <c r="E99" s="72" t="s">
        <v>111</v>
      </c>
      <c r="F99" s="424">
        <v>2190</v>
      </c>
      <c r="G99" s="148"/>
      <c r="H99" s="76">
        <f>F99+G99</f>
        <v>2190</v>
      </c>
      <c r="I99" s="427"/>
      <c r="J99" s="100"/>
      <c r="K99" s="100"/>
      <c r="L99" s="100"/>
    </row>
    <row r="100" spans="2:12" ht="15" customHeight="1">
      <c r="B100" s="423"/>
      <c r="C100" s="144"/>
      <c r="D100" s="117">
        <v>4170</v>
      </c>
      <c r="E100" s="72" t="s">
        <v>132</v>
      </c>
      <c r="F100" s="424">
        <v>300</v>
      </c>
      <c r="G100" s="438"/>
      <c r="H100" s="122">
        <f>F100+G100</f>
        <v>300</v>
      </c>
      <c r="I100" s="219"/>
      <c r="J100" s="100"/>
      <c r="K100" s="100"/>
      <c r="L100" s="100"/>
    </row>
    <row r="101" spans="2:12" ht="15" customHeight="1">
      <c r="B101" s="423"/>
      <c r="C101" s="144"/>
      <c r="D101" s="112" t="s">
        <v>106</v>
      </c>
      <c r="E101" s="72" t="s">
        <v>107</v>
      </c>
      <c r="F101" s="424">
        <v>797</v>
      </c>
      <c r="G101" s="148"/>
      <c r="H101" s="76">
        <f>F101+G101</f>
        <v>797</v>
      </c>
      <c r="I101" s="211"/>
      <c r="J101" s="100"/>
      <c r="K101" s="100"/>
      <c r="L101" s="100"/>
    </row>
    <row r="102" spans="2:12" ht="15" customHeight="1">
      <c r="B102" s="605"/>
      <c r="C102" s="117"/>
      <c r="D102" s="112" t="s">
        <v>91</v>
      </c>
      <c r="E102" s="72" t="s">
        <v>92</v>
      </c>
      <c r="F102" s="606">
        <v>300</v>
      </c>
      <c r="G102" s="76"/>
      <c r="H102" s="76">
        <f>F102+G102</f>
        <v>300</v>
      </c>
      <c r="I102" s="211"/>
      <c r="J102" s="100"/>
      <c r="K102" s="100"/>
      <c r="L102" s="100"/>
    </row>
    <row r="103" spans="2:12" ht="15" customHeight="1" thickBot="1">
      <c r="B103" s="164"/>
      <c r="C103" s="132"/>
      <c r="D103" s="136" t="s">
        <v>124</v>
      </c>
      <c r="E103" s="40" t="s">
        <v>125</v>
      </c>
      <c r="F103" s="607">
        <v>160</v>
      </c>
      <c r="G103" s="126"/>
      <c r="H103" s="126">
        <f>F103+G103</f>
        <v>160</v>
      </c>
      <c r="I103" s="419"/>
      <c r="J103" s="100"/>
      <c r="K103" s="100"/>
      <c r="L103" s="100"/>
    </row>
    <row r="104" spans="2:12" ht="27.75" customHeight="1" thickBot="1">
      <c r="B104" s="350" t="s">
        <v>149</v>
      </c>
      <c r="C104" s="311"/>
      <c r="D104" s="348"/>
      <c r="E104" s="299" t="s">
        <v>150</v>
      </c>
      <c r="F104" s="351">
        <f>F105+F108+F117+F120</f>
        <v>549400</v>
      </c>
      <c r="G104" s="352">
        <f>G105+G108+G117+G120</f>
        <v>0</v>
      </c>
      <c r="H104" s="351">
        <f>H105+H108+H117+H120</f>
        <v>549400</v>
      </c>
      <c r="I104" s="108"/>
      <c r="J104" s="100"/>
      <c r="K104" s="100"/>
      <c r="L104" s="100"/>
    </row>
    <row r="105" spans="2:12" ht="17.25" customHeight="1">
      <c r="B105" s="448"/>
      <c r="C105" s="378">
        <v>75405</v>
      </c>
      <c r="D105" s="338"/>
      <c r="E105" s="284" t="s">
        <v>306</v>
      </c>
      <c r="F105" s="449">
        <f>F106+F107</f>
        <v>100000</v>
      </c>
      <c r="G105" s="673">
        <f>G106+G107</f>
        <v>0</v>
      </c>
      <c r="H105" s="674">
        <f>H106+H107</f>
        <v>100000</v>
      </c>
      <c r="I105" s="109"/>
      <c r="J105" s="100"/>
      <c r="K105" s="100"/>
      <c r="L105" s="100"/>
    </row>
    <row r="106" spans="2:12" ht="14.25">
      <c r="B106" s="448"/>
      <c r="C106" s="378"/>
      <c r="D106" s="671" t="s">
        <v>515</v>
      </c>
      <c r="E106" s="146" t="s">
        <v>516</v>
      </c>
      <c r="F106" s="672">
        <v>0</v>
      </c>
      <c r="G106" s="257">
        <v>100000</v>
      </c>
      <c r="H106" s="76">
        <f aca="true" t="shared" si="5" ref="H106:H116">F106+G106</f>
        <v>100000</v>
      </c>
      <c r="I106" s="427" t="s">
        <v>547</v>
      </c>
      <c r="J106" s="100"/>
      <c r="K106" s="100"/>
      <c r="L106" s="100"/>
    </row>
    <row r="107" spans="2:12" ht="36">
      <c r="B107" s="276"/>
      <c r="C107" s="177"/>
      <c r="D107" s="277" t="s">
        <v>307</v>
      </c>
      <c r="E107" s="278" t="s">
        <v>308</v>
      </c>
      <c r="F107" s="279">
        <v>100000</v>
      </c>
      <c r="G107" s="189">
        <v>-100000</v>
      </c>
      <c r="H107" s="76">
        <f t="shared" si="5"/>
        <v>0</v>
      </c>
      <c r="I107" s="427" t="s">
        <v>542</v>
      </c>
      <c r="J107" s="100"/>
      <c r="K107" s="100"/>
      <c r="L107" s="100"/>
    </row>
    <row r="108" spans="2:12" ht="15" customHeight="1">
      <c r="B108" s="115"/>
      <c r="C108" s="337" t="s">
        <v>151</v>
      </c>
      <c r="D108" s="338"/>
      <c r="E108" s="284" t="s">
        <v>234</v>
      </c>
      <c r="F108" s="371">
        <f>SUM(F109:F116)</f>
        <v>171400</v>
      </c>
      <c r="G108" s="371">
        <f>SUM(G109:G116)</f>
        <v>0</v>
      </c>
      <c r="H108" s="371">
        <f>SUM(H109:H116)</f>
        <v>171400</v>
      </c>
      <c r="I108" s="109"/>
      <c r="J108" s="100"/>
      <c r="K108" s="100"/>
      <c r="L108" s="100"/>
    </row>
    <row r="109" spans="2:12" ht="36">
      <c r="B109" s="115"/>
      <c r="C109" s="337"/>
      <c r="D109" s="144" t="s">
        <v>446</v>
      </c>
      <c r="E109" s="146" t="s">
        <v>447</v>
      </c>
      <c r="F109" s="147">
        <v>12000</v>
      </c>
      <c r="G109" s="147"/>
      <c r="H109" s="76">
        <f t="shared" si="5"/>
        <v>12000</v>
      </c>
      <c r="I109" s="211"/>
      <c r="J109" s="100"/>
      <c r="K109" s="100"/>
      <c r="L109" s="100"/>
    </row>
    <row r="110" spans="2:12" ht="14.25">
      <c r="B110" s="115"/>
      <c r="C110" s="83"/>
      <c r="D110" s="150" t="s">
        <v>152</v>
      </c>
      <c r="E110" s="151" t="s">
        <v>129</v>
      </c>
      <c r="F110" s="147">
        <v>18000</v>
      </c>
      <c r="G110" s="122"/>
      <c r="H110" s="76">
        <f t="shared" si="5"/>
        <v>18000</v>
      </c>
      <c r="I110" s="219"/>
      <c r="J110" s="100"/>
      <c r="K110" s="100"/>
      <c r="L110" s="100"/>
    </row>
    <row r="111" spans="2:12" ht="24">
      <c r="B111" s="116"/>
      <c r="C111" s="117"/>
      <c r="D111" s="112" t="s">
        <v>106</v>
      </c>
      <c r="E111" s="72" t="s">
        <v>328</v>
      </c>
      <c r="F111" s="121">
        <v>22400</v>
      </c>
      <c r="G111" s="122"/>
      <c r="H111" s="122">
        <f t="shared" si="5"/>
        <v>22400</v>
      </c>
      <c r="I111" s="211"/>
      <c r="J111" s="100"/>
      <c r="K111" s="100"/>
      <c r="L111" s="100"/>
    </row>
    <row r="112" spans="2:12" ht="15.75" customHeight="1">
      <c r="B112" s="116"/>
      <c r="C112" s="117"/>
      <c r="D112" s="112" t="s">
        <v>133</v>
      </c>
      <c r="E112" s="72" t="s">
        <v>134</v>
      </c>
      <c r="F112" s="121">
        <v>22000</v>
      </c>
      <c r="G112" s="122"/>
      <c r="H112" s="76">
        <f t="shared" si="5"/>
        <v>22000</v>
      </c>
      <c r="I112" s="228"/>
      <c r="J112" s="100"/>
      <c r="K112" s="100"/>
      <c r="L112" s="100"/>
    </row>
    <row r="113" spans="2:12" ht="15.75" customHeight="1">
      <c r="B113" s="116"/>
      <c r="C113" s="117"/>
      <c r="D113" s="112" t="s">
        <v>135</v>
      </c>
      <c r="E113" s="72" t="s">
        <v>136</v>
      </c>
      <c r="F113" s="121">
        <v>50000</v>
      </c>
      <c r="G113" s="122"/>
      <c r="H113" s="76">
        <f t="shared" si="5"/>
        <v>50000</v>
      </c>
      <c r="I113" s="228"/>
      <c r="J113" s="100"/>
      <c r="K113" s="100"/>
      <c r="L113" s="100"/>
    </row>
    <row r="114" spans="2:12" ht="15.75" customHeight="1">
      <c r="B114" s="116"/>
      <c r="C114" s="117"/>
      <c r="D114" s="117" t="s">
        <v>180</v>
      </c>
      <c r="E114" s="72" t="s">
        <v>181</v>
      </c>
      <c r="F114" s="121">
        <v>5000</v>
      </c>
      <c r="G114" s="122"/>
      <c r="H114" s="76">
        <f t="shared" si="5"/>
        <v>5000</v>
      </c>
      <c r="I114" s="143"/>
      <c r="J114" s="100"/>
      <c r="K114" s="100"/>
      <c r="L114" s="100"/>
    </row>
    <row r="115" spans="2:12" ht="15.75" customHeight="1">
      <c r="B115" s="116"/>
      <c r="C115" s="117"/>
      <c r="D115" s="112" t="s">
        <v>91</v>
      </c>
      <c r="E115" s="72" t="s">
        <v>92</v>
      </c>
      <c r="F115" s="121">
        <v>9000</v>
      </c>
      <c r="G115" s="122"/>
      <c r="H115" s="76">
        <f t="shared" si="5"/>
        <v>9000</v>
      </c>
      <c r="I115" s="219"/>
      <c r="J115" s="100"/>
      <c r="K115" s="100"/>
      <c r="L115" s="100"/>
    </row>
    <row r="116" spans="2:12" ht="15.75" customHeight="1">
      <c r="B116" s="124"/>
      <c r="C116" s="132"/>
      <c r="D116" s="112" t="s">
        <v>98</v>
      </c>
      <c r="E116" s="72" t="s">
        <v>99</v>
      </c>
      <c r="F116" s="125">
        <v>33000</v>
      </c>
      <c r="G116" s="122"/>
      <c r="H116" s="218">
        <f t="shared" si="5"/>
        <v>33000</v>
      </c>
      <c r="I116" s="137"/>
      <c r="J116" s="100"/>
      <c r="K116" s="100"/>
      <c r="L116" s="100"/>
    </row>
    <row r="117" spans="2:12" ht="15.75" customHeight="1">
      <c r="B117" s="116"/>
      <c r="C117" s="379">
        <v>75421</v>
      </c>
      <c r="D117" s="380"/>
      <c r="E117" s="288" t="s">
        <v>284</v>
      </c>
      <c r="F117" s="372">
        <f>F118+F119</f>
        <v>55000</v>
      </c>
      <c r="G117" s="372">
        <f>G118+G119</f>
        <v>0</v>
      </c>
      <c r="H117" s="372">
        <f>H118+H119</f>
        <v>55000</v>
      </c>
      <c r="I117" s="123"/>
      <c r="J117" s="100"/>
      <c r="K117" s="100"/>
      <c r="L117" s="100"/>
    </row>
    <row r="118" spans="2:12" ht="15.75" customHeight="1">
      <c r="B118" s="116"/>
      <c r="C118" s="379"/>
      <c r="D118" s="112" t="s">
        <v>91</v>
      </c>
      <c r="E118" s="72" t="s">
        <v>92</v>
      </c>
      <c r="F118" s="121">
        <v>1000</v>
      </c>
      <c r="G118" s="121"/>
      <c r="H118" s="76">
        <f>F118+G118</f>
        <v>1000</v>
      </c>
      <c r="I118" s="228"/>
      <c r="J118" s="100"/>
      <c r="K118" s="100"/>
      <c r="L118" s="100"/>
    </row>
    <row r="119" spans="2:12" ht="15.75" customHeight="1">
      <c r="B119" s="116"/>
      <c r="C119" s="117"/>
      <c r="D119" s="112" t="s">
        <v>158</v>
      </c>
      <c r="E119" s="72" t="s">
        <v>159</v>
      </c>
      <c r="F119" s="121">
        <v>54000</v>
      </c>
      <c r="G119" s="160"/>
      <c r="H119" s="76">
        <f>F119+G119</f>
        <v>54000</v>
      </c>
      <c r="I119" s="228"/>
      <c r="J119" s="100"/>
      <c r="K119" s="100"/>
      <c r="L119" s="100"/>
    </row>
    <row r="120" spans="2:12" ht="15.75" customHeight="1">
      <c r="B120" s="116"/>
      <c r="C120" s="379">
        <v>75495</v>
      </c>
      <c r="D120" s="112"/>
      <c r="E120" s="288" t="s">
        <v>11</v>
      </c>
      <c r="F120" s="368">
        <f>F121+F122</f>
        <v>223000</v>
      </c>
      <c r="G120" s="368">
        <f>G121+G122</f>
        <v>0</v>
      </c>
      <c r="H120" s="368">
        <f>H121+H122</f>
        <v>223000</v>
      </c>
      <c r="I120" s="123"/>
      <c r="J120" s="100"/>
      <c r="K120" s="100"/>
      <c r="L120" s="100"/>
    </row>
    <row r="121" spans="2:12" ht="15.75" customHeight="1">
      <c r="B121" s="116"/>
      <c r="C121" s="117"/>
      <c r="D121" s="112" t="s">
        <v>91</v>
      </c>
      <c r="E121" s="72" t="s">
        <v>92</v>
      </c>
      <c r="F121" s="121">
        <v>3000</v>
      </c>
      <c r="G121" s="160"/>
      <c r="H121" s="76">
        <f>F121+G121</f>
        <v>3000</v>
      </c>
      <c r="I121" s="123"/>
      <c r="J121" s="100"/>
      <c r="K121" s="100"/>
      <c r="L121" s="100"/>
    </row>
    <row r="122" spans="2:12" ht="15.75" customHeight="1" thickBot="1">
      <c r="B122" s="129"/>
      <c r="C122" s="130"/>
      <c r="D122" s="112" t="s">
        <v>94</v>
      </c>
      <c r="E122" s="72" t="s">
        <v>95</v>
      </c>
      <c r="F122" s="131">
        <v>220000</v>
      </c>
      <c r="G122" s="152"/>
      <c r="H122" s="76">
        <f>F122+G122</f>
        <v>220000</v>
      </c>
      <c r="I122" s="219"/>
      <c r="J122" s="100"/>
      <c r="K122" s="100"/>
      <c r="L122" s="100"/>
    </row>
    <row r="123" spans="2:12" ht="16.5" customHeight="1" thickBot="1">
      <c r="B123" s="310" t="s">
        <v>153</v>
      </c>
      <c r="C123" s="311"/>
      <c r="D123" s="311"/>
      <c r="E123" s="312" t="s">
        <v>154</v>
      </c>
      <c r="F123" s="345">
        <f aca="true" t="shared" si="6" ref="F123:H124">F124</f>
        <v>200000</v>
      </c>
      <c r="G123" s="345">
        <f t="shared" si="6"/>
        <v>20000</v>
      </c>
      <c r="H123" s="345">
        <f t="shared" si="6"/>
        <v>220000</v>
      </c>
      <c r="I123" s="108"/>
      <c r="J123" s="100"/>
      <c r="K123" s="100"/>
      <c r="L123" s="100"/>
    </row>
    <row r="124" spans="2:12" ht="27.75" customHeight="1">
      <c r="B124" s="208"/>
      <c r="C124" s="381" t="s">
        <v>155</v>
      </c>
      <c r="D124" s="336"/>
      <c r="E124" s="382" t="s">
        <v>235</v>
      </c>
      <c r="F124" s="383">
        <f t="shared" si="6"/>
        <v>200000</v>
      </c>
      <c r="G124" s="383">
        <f t="shared" si="6"/>
        <v>20000</v>
      </c>
      <c r="H124" s="383">
        <f t="shared" si="6"/>
        <v>220000</v>
      </c>
      <c r="I124" s="156"/>
      <c r="J124" s="100"/>
      <c r="K124" s="100"/>
      <c r="L124" s="100"/>
    </row>
    <row r="125" spans="2:12" ht="24.75" thickBot="1">
      <c r="B125" s="263"/>
      <c r="C125" s="264"/>
      <c r="D125" s="264" t="s">
        <v>260</v>
      </c>
      <c r="E125" s="267" t="s">
        <v>261</v>
      </c>
      <c r="F125" s="265">
        <v>200000</v>
      </c>
      <c r="G125" s="220">
        <v>20000</v>
      </c>
      <c r="H125" s="220">
        <f>F125+G125</f>
        <v>220000</v>
      </c>
      <c r="I125" s="401" t="s">
        <v>541</v>
      </c>
      <c r="J125" s="100"/>
      <c r="K125" s="100"/>
      <c r="L125" s="100"/>
    </row>
    <row r="126" spans="2:12" ht="15.75" customHeight="1" thickBot="1">
      <c r="B126" s="310" t="s">
        <v>156</v>
      </c>
      <c r="C126" s="311"/>
      <c r="D126" s="311"/>
      <c r="E126" s="295" t="s">
        <v>64</v>
      </c>
      <c r="F126" s="345">
        <f>F127</f>
        <v>30200</v>
      </c>
      <c r="G126" s="345">
        <f>G127</f>
        <v>0</v>
      </c>
      <c r="H126" s="345">
        <f>H127</f>
        <v>30200</v>
      </c>
      <c r="I126" s="108"/>
      <c r="J126" s="100"/>
      <c r="K126" s="100"/>
      <c r="L126" s="100"/>
    </row>
    <row r="127" spans="2:12" ht="17.25" customHeight="1">
      <c r="B127" s="115"/>
      <c r="C127" s="337" t="s">
        <v>157</v>
      </c>
      <c r="D127" s="338"/>
      <c r="E127" s="284" t="s">
        <v>236</v>
      </c>
      <c r="F127" s="371">
        <f>F128+F129</f>
        <v>30200</v>
      </c>
      <c r="G127" s="371">
        <f>G128+G129</f>
        <v>0</v>
      </c>
      <c r="H127" s="371">
        <f>H128+H129</f>
        <v>30200</v>
      </c>
      <c r="I127" s="109"/>
      <c r="J127" s="100"/>
      <c r="K127" s="100"/>
      <c r="L127" s="100"/>
    </row>
    <row r="128" spans="2:12" ht="17.25" customHeight="1">
      <c r="B128" s="214"/>
      <c r="C128" s="374"/>
      <c r="D128" s="130" t="s">
        <v>463</v>
      </c>
      <c r="E128" s="613" t="s">
        <v>464</v>
      </c>
      <c r="F128" s="131">
        <v>200</v>
      </c>
      <c r="G128" s="131"/>
      <c r="H128" s="126">
        <f>F128+G128</f>
        <v>200</v>
      </c>
      <c r="I128" s="219"/>
      <c r="J128" s="100"/>
      <c r="K128" s="100"/>
      <c r="L128" s="100"/>
    </row>
    <row r="129" spans="2:12" ht="15" thickBot="1">
      <c r="B129" s="124"/>
      <c r="C129" s="132"/>
      <c r="D129" s="136" t="s">
        <v>158</v>
      </c>
      <c r="E129" s="40" t="s">
        <v>159</v>
      </c>
      <c r="F129" s="125">
        <v>30000</v>
      </c>
      <c r="G129" s="126"/>
      <c r="H129" s="126">
        <f>F129+G129</f>
        <v>30000</v>
      </c>
      <c r="I129" s="127"/>
      <c r="J129" s="100"/>
      <c r="K129" s="100"/>
      <c r="L129" s="100"/>
    </row>
    <row r="130" spans="2:12" ht="15.75" customHeight="1" thickBot="1">
      <c r="B130" s="310" t="s">
        <v>160</v>
      </c>
      <c r="C130" s="311"/>
      <c r="D130" s="353"/>
      <c r="E130" s="295" t="s">
        <v>69</v>
      </c>
      <c r="F130" s="345">
        <f>F131+F152+F169+F190+F211+F225+F241+F243</f>
        <v>8782089</v>
      </c>
      <c r="G130" s="345">
        <f>G131+G152+G169+G190+G211+G225+G241+G243</f>
        <v>0</v>
      </c>
      <c r="H130" s="345">
        <f>H131+H152+H169+H190+H211+H225+H241+H243</f>
        <v>8782089</v>
      </c>
      <c r="I130" s="108"/>
      <c r="J130" s="100"/>
      <c r="K130" s="100"/>
      <c r="L130" s="100"/>
    </row>
    <row r="131" spans="2:12" ht="16.5" customHeight="1">
      <c r="B131" s="208"/>
      <c r="C131" s="336" t="s">
        <v>161</v>
      </c>
      <c r="D131" s="384"/>
      <c r="E131" s="382" t="s">
        <v>70</v>
      </c>
      <c r="F131" s="383">
        <f>SUM(F132:F151)</f>
        <v>4096941</v>
      </c>
      <c r="G131" s="383">
        <f>SUM(G132:G151)</f>
        <v>1000</v>
      </c>
      <c r="H131" s="383">
        <f>SUM(H132:H151)</f>
        <v>4097941</v>
      </c>
      <c r="I131" s="156"/>
      <c r="J131" s="100"/>
      <c r="K131" s="100"/>
      <c r="L131" s="100"/>
    </row>
    <row r="132" spans="2:12" ht="14.25" customHeight="1">
      <c r="B132" s="116"/>
      <c r="C132" s="117"/>
      <c r="D132" s="112" t="s">
        <v>152</v>
      </c>
      <c r="E132" s="72" t="s">
        <v>129</v>
      </c>
      <c r="F132" s="121">
        <v>174500</v>
      </c>
      <c r="G132" s="76"/>
      <c r="H132" s="76">
        <f aca="true" t="shared" si="7" ref="H132:H151">F132+G132</f>
        <v>174500</v>
      </c>
      <c r="I132" s="211"/>
      <c r="J132" s="100"/>
      <c r="K132" s="100"/>
      <c r="L132" s="100"/>
    </row>
    <row r="133" spans="2:12" ht="14.25" customHeight="1">
      <c r="B133" s="116"/>
      <c r="C133" s="117"/>
      <c r="D133" s="112" t="s">
        <v>117</v>
      </c>
      <c r="E133" s="72" t="s">
        <v>118</v>
      </c>
      <c r="F133" s="121">
        <v>2604700</v>
      </c>
      <c r="G133" s="122"/>
      <c r="H133" s="76">
        <f t="shared" si="7"/>
        <v>2604700</v>
      </c>
      <c r="I133" s="219"/>
      <c r="J133" s="100"/>
      <c r="K133" s="100"/>
      <c r="L133" s="100"/>
    </row>
    <row r="134" spans="2:12" ht="14.25" customHeight="1">
      <c r="B134" s="116"/>
      <c r="C134" s="117"/>
      <c r="D134" s="112" t="s">
        <v>130</v>
      </c>
      <c r="E134" s="72" t="s">
        <v>131</v>
      </c>
      <c r="F134" s="121">
        <v>208800</v>
      </c>
      <c r="G134" s="76"/>
      <c r="H134" s="76">
        <f t="shared" si="7"/>
        <v>208800</v>
      </c>
      <c r="I134" s="211"/>
      <c r="J134" s="100"/>
      <c r="K134" s="100"/>
      <c r="L134" s="100"/>
    </row>
    <row r="135" spans="2:12" ht="14.25" customHeight="1">
      <c r="B135" s="116"/>
      <c r="C135" s="117"/>
      <c r="D135" s="112" t="s">
        <v>119</v>
      </c>
      <c r="E135" s="72" t="s">
        <v>120</v>
      </c>
      <c r="F135" s="121">
        <v>509300</v>
      </c>
      <c r="G135" s="76"/>
      <c r="H135" s="76">
        <f t="shared" si="7"/>
        <v>509300</v>
      </c>
      <c r="I135" s="219"/>
      <c r="J135" s="100"/>
      <c r="K135" s="100"/>
      <c r="L135" s="100"/>
    </row>
    <row r="136" spans="2:12" ht="14.25" customHeight="1">
      <c r="B136" s="116"/>
      <c r="C136" s="117"/>
      <c r="D136" s="112" t="s">
        <v>121</v>
      </c>
      <c r="E136" s="72" t="s">
        <v>122</v>
      </c>
      <c r="F136" s="121">
        <v>72600</v>
      </c>
      <c r="G136" s="76"/>
      <c r="H136" s="76">
        <f t="shared" si="7"/>
        <v>72600</v>
      </c>
      <c r="I136" s="219"/>
      <c r="J136" s="100"/>
      <c r="K136" s="100"/>
      <c r="L136" s="100"/>
    </row>
    <row r="137" spans="2:12" ht="14.25" customHeight="1">
      <c r="B137" s="116"/>
      <c r="C137" s="117"/>
      <c r="D137" s="117">
        <v>4170</v>
      </c>
      <c r="E137" s="72" t="s">
        <v>132</v>
      </c>
      <c r="F137" s="121">
        <v>13000</v>
      </c>
      <c r="G137" s="76"/>
      <c r="H137" s="76">
        <f t="shared" si="7"/>
        <v>13000</v>
      </c>
      <c r="I137" s="211"/>
      <c r="J137" s="100"/>
      <c r="K137" s="100"/>
      <c r="L137" s="100"/>
    </row>
    <row r="138" spans="2:12" ht="14.25" customHeight="1">
      <c r="B138" s="116"/>
      <c r="C138" s="117"/>
      <c r="D138" s="112" t="s">
        <v>106</v>
      </c>
      <c r="E138" s="72" t="s">
        <v>107</v>
      </c>
      <c r="F138" s="121">
        <v>134700</v>
      </c>
      <c r="G138" s="76">
        <v>5000</v>
      </c>
      <c r="H138" s="76">
        <f t="shared" si="7"/>
        <v>139700</v>
      </c>
      <c r="I138" s="427" t="s">
        <v>542</v>
      </c>
      <c r="J138" s="100"/>
      <c r="K138" s="100"/>
      <c r="L138" s="100"/>
    </row>
    <row r="139" spans="2:12" ht="14.25" customHeight="1">
      <c r="B139" s="116"/>
      <c r="C139" s="117"/>
      <c r="D139" s="112" t="s">
        <v>162</v>
      </c>
      <c r="E139" s="72" t="s">
        <v>163</v>
      </c>
      <c r="F139" s="121">
        <v>12000</v>
      </c>
      <c r="G139" s="76"/>
      <c r="H139" s="76">
        <f t="shared" si="7"/>
        <v>12000</v>
      </c>
      <c r="I139" s="143"/>
      <c r="J139" s="100"/>
      <c r="K139" s="100"/>
      <c r="L139" s="100"/>
    </row>
    <row r="140" spans="2:12" ht="14.25" customHeight="1">
      <c r="B140" s="116"/>
      <c r="C140" s="117"/>
      <c r="D140" s="112" t="s">
        <v>133</v>
      </c>
      <c r="E140" s="72" t="s">
        <v>134</v>
      </c>
      <c r="F140" s="121">
        <v>124900</v>
      </c>
      <c r="G140" s="76"/>
      <c r="H140" s="76">
        <f t="shared" si="7"/>
        <v>124900</v>
      </c>
      <c r="I140" s="219"/>
      <c r="J140" s="100"/>
      <c r="K140" s="100"/>
      <c r="L140" s="100"/>
    </row>
    <row r="141" spans="2:12" ht="14.25" customHeight="1">
      <c r="B141" s="116"/>
      <c r="C141" s="117"/>
      <c r="D141" s="112" t="s">
        <v>135</v>
      </c>
      <c r="E141" s="72" t="s">
        <v>136</v>
      </c>
      <c r="F141" s="121">
        <v>27300</v>
      </c>
      <c r="G141" s="76">
        <v>-2000</v>
      </c>
      <c r="H141" s="76">
        <f t="shared" si="7"/>
        <v>25300</v>
      </c>
      <c r="I141" s="427" t="s">
        <v>542</v>
      </c>
      <c r="J141" s="100"/>
      <c r="K141" s="100"/>
      <c r="L141" s="100"/>
    </row>
    <row r="142" spans="2:12" ht="14.25" customHeight="1">
      <c r="B142" s="116"/>
      <c r="C142" s="117"/>
      <c r="D142" s="117" t="s">
        <v>180</v>
      </c>
      <c r="E142" s="72" t="s">
        <v>181</v>
      </c>
      <c r="F142" s="121">
        <v>3600</v>
      </c>
      <c r="G142" s="76"/>
      <c r="H142" s="76">
        <f t="shared" si="7"/>
        <v>3600</v>
      </c>
      <c r="I142" s="228"/>
      <c r="J142" s="100"/>
      <c r="K142" s="100"/>
      <c r="L142" s="100"/>
    </row>
    <row r="143" spans="2:12" ht="14.25" customHeight="1">
      <c r="B143" s="116"/>
      <c r="C143" s="117"/>
      <c r="D143" s="112" t="s">
        <v>91</v>
      </c>
      <c r="E143" s="72" t="s">
        <v>92</v>
      </c>
      <c r="F143" s="121">
        <v>32500</v>
      </c>
      <c r="G143" s="76">
        <v>-2000</v>
      </c>
      <c r="H143" s="76">
        <f t="shared" si="7"/>
        <v>30500</v>
      </c>
      <c r="I143" s="427" t="s">
        <v>542</v>
      </c>
      <c r="J143" s="100"/>
      <c r="K143" s="100"/>
      <c r="L143" s="100"/>
    </row>
    <row r="144" spans="2:12" ht="14.25" customHeight="1">
      <c r="B144" s="116"/>
      <c r="C144" s="117"/>
      <c r="D144" s="142">
        <v>4350</v>
      </c>
      <c r="E144" s="72" t="s">
        <v>137</v>
      </c>
      <c r="F144" s="121">
        <v>1600</v>
      </c>
      <c r="G144" s="76"/>
      <c r="H144" s="76">
        <f t="shared" si="7"/>
        <v>1600</v>
      </c>
      <c r="I144" s="219"/>
      <c r="J144" s="100"/>
      <c r="K144" s="100"/>
      <c r="L144" s="100"/>
    </row>
    <row r="145" spans="2:12" ht="14.25" customHeight="1">
      <c r="B145" s="116"/>
      <c r="C145" s="117"/>
      <c r="D145" s="142">
        <v>4360</v>
      </c>
      <c r="E145" s="72" t="s">
        <v>138</v>
      </c>
      <c r="F145" s="121">
        <v>4200</v>
      </c>
      <c r="G145" s="76"/>
      <c r="H145" s="76">
        <f t="shared" si="7"/>
        <v>4200</v>
      </c>
      <c r="I145" s="211"/>
      <c r="J145" s="100"/>
      <c r="K145" s="100"/>
      <c r="L145" s="100"/>
    </row>
    <row r="146" spans="2:12" ht="14.25" customHeight="1">
      <c r="B146" s="116"/>
      <c r="C146" s="117"/>
      <c r="D146" s="142">
        <v>4370</v>
      </c>
      <c r="E146" s="72" t="s">
        <v>139</v>
      </c>
      <c r="F146" s="121">
        <v>6400</v>
      </c>
      <c r="G146" s="76"/>
      <c r="H146" s="76">
        <f t="shared" si="7"/>
        <v>6400</v>
      </c>
      <c r="I146" s="211"/>
      <c r="J146" s="100"/>
      <c r="K146" s="100"/>
      <c r="L146" s="100"/>
    </row>
    <row r="147" spans="2:12" ht="14.25" customHeight="1">
      <c r="B147" s="116"/>
      <c r="C147" s="117"/>
      <c r="D147" s="112" t="s">
        <v>124</v>
      </c>
      <c r="E147" s="72" t="s">
        <v>125</v>
      </c>
      <c r="F147" s="121">
        <v>2200</v>
      </c>
      <c r="G147" s="76"/>
      <c r="H147" s="76">
        <f t="shared" si="7"/>
        <v>2200</v>
      </c>
      <c r="I147" s="143"/>
      <c r="J147" s="100"/>
      <c r="K147" s="100"/>
      <c r="L147" s="100"/>
    </row>
    <row r="148" spans="2:12" ht="14.25" customHeight="1">
      <c r="B148" s="116"/>
      <c r="C148" s="117"/>
      <c r="D148" s="112" t="s">
        <v>98</v>
      </c>
      <c r="E148" s="72" t="s">
        <v>99</v>
      </c>
      <c r="F148" s="121">
        <v>6500</v>
      </c>
      <c r="G148" s="76"/>
      <c r="H148" s="76">
        <f t="shared" si="7"/>
        <v>6500</v>
      </c>
      <c r="I148" s="219"/>
      <c r="J148" s="100"/>
      <c r="K148" s="100"/>
      <c r="L148" s="100"/>
    </row>
    <row r="149" spans="2:12" ht="14.25" customHeight="1">
      <c r="B149" s="116"/>
      <c r="C149" s="117"/>
      <c r="D149" s="112" t="s">
        <v>140</v>
      </c>
      <c r="E149" s="72" t="s">
        <v>141</v>
      </c>
      <c r="F149" s="121">
        <v>156800</v>
      </c>
      <c r="G149" s="76"/>
      <c r="H149" s="76">
        <f t="shared" si="7"/>
        <v>156800</v>
      </c>
      <c r="I149" s="228"/>
      <c r="J149" s="100"/>
      <c r="K149" s="100"/>
      <c r="L149" s="100"/>
    </row>
    <row r="150" spans="2:12" ht="14.25" customHeight="1">
      <c r="B150" s="116"/>
      <c r="C150" s="117"/>
      <c r="D150" s="161">
        <v>4480</v>
      </c>
      <c r="E150" s="72" t="s">
        <v>286</v>
      </c>
      <c r="F150" s="121">
        <v>341</v>
      </c>
      <c r="G150" s="128"/>
      <c r="H150" s="128">
        <f t="shared" si="7"/>
        <v>341</v>
      </c>
      <c r="I150" s="211"/>
      <c r="J150" s="100"/>
      <c r="K150" s="100"/>
      <c r="L150" s="100"/>
    </row>
    <row r="151" spans="2:12" ht="14.25" customHeight="1">
      <c r="B151" s="116"/>
      <c r="C151" s="117"/>
      <c r="D151" s="142">
        <v>4700</v>
      </c>
      <c r="E151" s="72" t="s">
        <v>143</v>
      </c>
      <c r="F151" s="121">
        <v>1000</v>
      </c>
      <c r="G151" s="128"/>
      <c r="H151" s="128">
        <f t="shared" si="7"/>
        <v>1000</v>
      </c>
      <c r="I151" s="219"/>
      <c r="J151" s="100"/>
      <c r="K151" s="100"/>
      <c r="L151" s="100"/>
    </row>
    <row r="152" spans="2:12" ht="25.5">
      <c r="B152" s="116"/>
      <c r="C152" s="286" t="s">
        <v>164</v>
      </c>
      <c r="D152" s="287"/>
      <c r="E152" s="288" t="s">
        <v>237</v>
      </c>
      <c r="F152" s="368">
        <f>SUM(F153:F168)</f>
        <v>436200</v>
      </c>
      <c r="G152" s="368">
        <f>SUM(G153:G168)</f>
        <v>2000</v>
      </c>
      <c r="H152" s="368">
        <f>SUM(H153:H168)</f>
        <v>438200</v>
      </c>
      <c r="I152" s="114"/>
      <c r="J152" s="100"/>
      <c r="K152" s="100"/>
      <c r="L152" s="100"/>
    </row>
    <row r="153" spans="2:12" ht="14.25" customHeight="1">
      <c r="B153" s="116"/>
      <c r="C153" s="117"/>
      <c r="D153" s="112" t="s">
        <v>152</v>
      </c>
      <c r="E153" s="72" t="s">
        <v>129</v>
      </c>
      <c r="F153" s="121">
        <v>18400</v>
      </c>
      <c r="G153" s="76"/>
      <c r="H153" s="76">
        <f aca="true" t="shared" si="8" ref="H153:H168">F153+G153</f>
        <v>18400</v>
      </c>
      <c r="I153" s="211"/>
      <c r="J153" s="100"/>
      <c r="K153" s="100"/>
      <c r="L153" s="100"/>
    </row>
    <row r="154" spans="2:12" ht="14.25" customHeight="1">
      <c r="B154" s="116"/>
      <c r="C154" s="117"/>
      <c r="D154" s="112" t="s">
        <v>117</v>
      </c>
      <c r="E154" s="72" t="s">
        <v>118</v>
      </c>
      <c r="F154" s="121">
        <v>275500</v>
      </c>
      <c r="G154" s="76"/>
      <c r="H154" s="76">
        <f t="shared" si="8"/>
        <v>275500</v>
      </c>
      <c r="I154" s="211"/>
      <c r="J154" s="100"/>
      <c r="K154" s="100"/>
      <c r="L154" s="100"/>
    </row>
    <row r="155" spans="2:12" ht="14.25" customHeight="1">
      <c r="B155" s="116"/>
      <c r="C155" s="117"/>
      <c r="D155" s="112" t="s">
        <v>130</v>
      </c>
      <c r="E155" s="72" t="s">
        <v>131</v>
      </c>
      <c r="F155" s="121">
        <v>21400</v>
      </c>
      <c r="G155" s="76">
        <v>-500</v>
      </c>
      <c r="H155" s="76">
        <f t="shared" si="8"/>
        <v>20900</v>
      </c>
      <c r="I155" s="427" t="s">
        <v>542</v>
      </c>
      <c r="J155" s="100"/>
      <c r="K155" s="100"/>
      <c r="L155" s="100"/>
    </row>
    <row r="156" spans="2:12" ht="14.25" customHeight="1">
      <c r="B156" s="116"/>
      <c r="C156" s="117"/>
      <c r="D156" s="112" t="s">
        <v>119</v>
      </c>
      <c r="E156" s="72" t="s">
        <v>120</v>
      </c>
      <c r="F156" s="121">
        <v>53100</v>
      </c>
      <c r="G156" s="76"/>
      <c r="H156" s="76">
        <f t="shared" si="8"/>
        <v>53100</v>
      </c>
      <c r="I156" s="211"/>
      <c r="J156" s="100"/>
      <c r="K156" s="100"/>
      <c r="L156" s="100"/>
    </row>
    <row r="157" spans="2:12" ht="14.25" customHeight="1">
      <c r="B157" s="116"/>
      <c r="C157" s="117"/>
      <c r="D157" s="112" t="s">
        <v>121</v>
      </c>
      <c r="E157" s="72" t="s">
        <v>122</v>
      </c>
      <c r="F157" s="121">
        <v>7600</v>
      </c>
      <c r="G157" s="76"/>
      <c r="H157" s="76">
        <f t="shared" si="8"/>
        <v>7600</v>
      </c>
      <c r="I157" s="211"/>
      <c r="J157" s="100"/>
      <c r="K157" s="100"/>
      <c r="L157" s="100"/>
    </row>
    <row r="158" spans="2:12" ht="14.25" customHeight="1">
      <c r="B158" s="116"/>
      <c r="C158" s="117"/>
      <c r="D158" s="117">
        <v>4170</v>
      </c>
      <c r="E158" s="72" t="s">
        <v>132</v>
      </c>
      <c r="F158" s="121">
        <v>6000</v>
      </c>
      <c r="G158" s="76"/>
      <c r="H158" s="76">
        <f t="shared" si="8"/>
        <v>6000</v>
      </c>
      <c r="I158" s="219"/>
      <c r="J158" s="100"/>
      <c r="K158" s="100"/>
      <c r="L158" s="100"/>
    </row>
    <row r="159" spans="2:12" ht="14.25" customHeight="1">
      <c r="B159" s="116"/>
      <c r="C159" s="117"/>
      <c r="D159" s="112" t="s">
        <v>106</v>
      </c>
      <c r="E159" s="72" t="s">
        <v>107</v>
      </c>
      <c r="F159" s="121">
        <v>3700</v>
      </c>
      <c r="G159" s="76">
        <v>1500</v>
      </c>
      <c r="H159" s="76">
        <f t="shared" si="8"/>
        <v>5200</v>
      </c>
      <c r="I159" s="427" t="s">
        <v>542</v>
      </c>
      <c r="J159" s="100"/>
      <c r="K159" s="100"/>
      <c r="L159" s="100"/>
    </row>
    <row r="160" spans="2:12" ht="14.25" customHeight="1">
      <c r="B160" s="116"/>
      <c r="C160" s="117"/>
      <c r="D160" s="112" t="s">
        <v>162</v>
      </c>
      <c r="E160" s="72" t="s">
        <v>163</v>
      </c>
      <c r="F160" s="121">
        <v>1500</v>
      </c>
      <c r="G160" s="76"/>
      <c r="H160" s="76">
        <f t="shared" si="8"/>
        <v>1500</v>
      </c>
      <c r="I160" s="211"/>
      <c r="J160" s="100"/>
      <c r="K160" s="100"/>
      <c r="L160" s="100"/>
    </row>
    <row r="161" spans="2:12" ht="14.25" customHeight="1">
      <c r="B161" s="116"/>
      <c r="C161" s="117"/>
      <c r="D161" s="112" t="s">
        <v>133</v>
      </c>
      <c r="E161" s="72" t="s">
        <v>134</v>
      </c>
      <c r="F161" s="121">
        <v>16000</v>
      </c>
      <c r="G161" s="76"/>
      <c r="H161" s="76">
        <f t="shared" si="8"/>
        <v>16000</v>
      </c>
      <c r="I161" s="228"/>
      <c r="J161" s="100"/>
      <c r="K161" s="100"/>
      <c r="L161" s="100"/>
    </row>
    <row r="162" spans="2:12" ht="14.25" customHeight="1">
      <c r="B162" s="116"/>
      <c r="C162" s="117"/>
      <c r="D162" s="112" t="s">
        <v>135</v>
      </c>
      <c r="E162" s="72" t="s">
        <v>136</v>
      </c>
      <c r="F162" s="121">
        <v>2000</v>
      </c>
      <c r="G162" s="76">
        <v>-1000</v>
      </c>
      <c r="H162" s="76">
        <f t="shared" si="8"/>
        <v>1000</v>
      </c>
      <c r="I162" s="427" t="s">
        <v>542</v>
      </c>
      <c r="J162" s="100"/>
      <c r="K162" s="100"/>
      <c r="L162" s="100"/>
    </row>
    <row r="163" spans="2:12" ht="14.25" customHeight="1">
      <c r="B163" s="116"/>
      <c r="C163" s="117"/>
      <c r="D163" s="117" t="s">
        <v>180</v>
      </c>
      <c r="E163" s="72" t="s">
        <v>181</v>
      </c>
      <c r="F163" s="121">
        <v>600</v>
      </c>
      <c r="G163" s="76"/>
      <c r="H163" s="76">
        <f t="shared" si="8"/>
        <v>600</v>
      </c>
      <c r="I163" s="211"/>
      <c r="J163" s="100"/>
      <c r="K163" s="100"/>
      <c r="L163" s="100"/>
    </row>
    <row r="164" spans="2:12" ht="14.25" customHeight="1">
      <c r="B164" s="116"/>
      <c r="C164" s="117"/>
      <c r="D164" s="112" t="s">
        <v>91</v>
      </c>
      <c r="E164" s="72" t="s">
        <v>92</v>
      </c>
      <c r="F164" s="121">
        <v>7750</v>
      </c>
      <c r="G164" s="76">
        <v>2000</v>
      </c>
      <c r="H164" s="76">
        <f t="shared" si="8"/>
        <v>9750</v>
      </c>
      <c r="I164" s="427" t="s">
        <v>542</v>
      </c>
      <c r="J164" s="100"/>
      <c r="K164" s="100"/>
      <c r="L164" s="100"/>
    </row>
    <row r="165" spans="2:12" ht="14.25" customHeight="1">
      <c r="B165" s="116"/>
      <c r="C165" s="117"/>
      <c r="D165" s="142">
        <v>4350</v>
      </c>
      <c r="E165" s="72" t="s">
        <v>137</v>
      </c>
      <c r="F165" s="121">
        <v>250</v>
      </c>
      <c r="G165" s="76"/>
      <c r="H165" s="76">
        <f t="shared" si="8"/>
        <v>250</v>
      </c>
      <c r="I165" s="211"/>
      <c r="J165" s="100"/>
      <c r="K165" s="100"/>
      <c r="L165" s="100"/>
    </row>
    <row r="166" spans="2:12" ht="14.25" customHeight="1">
      <c r="B166" s="116"/>
      <c r="C166" s="117"/>
      <c r="D166" s="142">
        <v>4370</v>
      </c>
      <c r="E166" s="72" t="s">
        <v>139</v>
      </c>
      <c r="F166" s="121">
        <v>1500</v>
      </c>
      <c r="G166" s="76"/>
      <c r="H166" s="76">
        <f t="shared" si="8"/>
        <v>1500</v>
      </c>
      <c r="I166" s="211"/>
      <c r="J166" s="100"/>
      <c r="K166" s="100"/>
      <c r="L166" s="100"/>
    </row>
    <row r="167" spans="2:12" ht="14.25" customHeight="1">
      <c r="B167" s="116"/>
      <c r="C167" s="117"/>
      <c r="D167" s="112" t="s">
        <v>98</v>
      </c>
      <c r="E167" s="72" t="s">
        <v>99</v>
      </c>
      <c r="F167" s="121">
        <v>600</v>
      </c>
      <c r="G167" s="76"/>
      <c r="H167" s="76">
        <f t="shared" si="8"/>
        <v>600</v>
      </c>
      <c r="I167" s="211"/>
      <c r="J167" s="100"/>
      <c r="K167" s="100"/>
      <c r="L167" s="100"/>
    </row>
    <row r="168" spans="2:12" ht="14.25" customHeight="1">
      <c r="B168" s="116"/>
      <c r="C168" s="117"/>
      <c r="D168" s="112" t="s">
        <v>140</v>
      </c>
      <c r="E168" s="72" t="s">
        <v>141</v>
      </c>
      <c r="F168" s="121">
        <v>20300</v>
      </c>
      <c r="G168" s="76"/>
      <c r="H168" s="76">
        <f t="shared" si="8"/>
        <v>20300</v>
      </c>
      <c r="I168" s="219"/>
      <c r="J168" s="100"/>
      <c r="K168" s="100"/>
      <c r="L168" s="100"/>
    </row>
    <row r="169" spans="2:12" ht="15" customHeight="1">
      <c r="B169" s="119"/>
      <c r="C169" s="286" t="s">
        <v>165</v>
      </c>
      <c r="D169" s="287"/>
      <c r="E169" s="288" t="s">
        <v>238</v>
      </c>
      <c r="F169" s="368">
        <f>SUM(F170:F189)</f>
        <v>1243118</v>
      </c>
      <c r="G169" s="368">
        <f>SUM(G170:G189)</f>
        <v>-3000</v>
      </c>
      <c r="H169" s="368">
        <f>SUM(H170:H189)</f>
        <v>1240118</v>
      </c>
      <c r="I169" s="114"/>
      <c r="J169" s="100"/>
      <c r="K169" s="100"/>
      <c r="L169" s="100"/>
    </row>
    <row r="170" spans="2:12" ht="22.5" customHeight="1">
      <c r="B170" s="119"/>
      <c r="C170" s="120"/>
      <c r="D170" s="153">
        <v>2900</v>
      </c>
      <c r="E170" s="151" t="s">
        <v>166</v>
      </c>
      <c r="F170" s="135">
        <v>110000</v>
      </c>
      <c r="G170" s="76"/>
      <c r="H170" s="122">
        <f aca="true" t="shared" si="9" ref="H170:H189">F170+G170</f>
        <v>110000</v>
      </c>
      <c r="I170" s="219"/>
      <c r="J170" s="100"/>
      <c r="K170" s="100"/>
      <c r="L170" s="100"/>
    </row>
    <row r="171" spans="2:12" ht="14.25" customHeight="1">
      <c r="B171" s="116"/>
      <c r="C171" s="117"/>
      <c r="D171" s="112" t="s">
        <v>152</v>
      </c>
      <c r="E171" s="72" t="s">
        <v>129</v>
      </c>
      <c r="F171" s="121">
        <v>43200</v>
      </c>
      <c r="G171" s="76"/>
      <c r="H171" s="76">
        <f t="shared" si="9"/>
        <v>43200</v>
      </c>
      <c r="I171" s="211"/>
      <c r="J171" s="100"/>
      <c r="K171" s="100"/>
      <c r="L171" s="100"/>
    </row>
    <row r="172" spans="2:12" ht="14.25" customHeight="1">
      <c r="B172" s="116"/>
      <c r="C172" s="117"/>
      <c r="D172" s="112" t="s">
        <v>117</v>
      </c>
      <c r="E172" s="72" t="s">
        <v>118</v>
      </c>
      <c r="F172" s="121">
        <v>716500</v>
      </c>
      <c r="G172" s="122"/>
      <c r="H172" s="76">
        <f t="shared" si="9"/>
        <v>716500</v>
      </c>
      <c r="I172" s="211"/>
      <c r="J172" s="100"/>
      <c r="K172" s="100"/>
      <c r="L172" s="100"/>
    </row>
    <row r="173" spans="2:12" ht="14.25" customHeight="1">
      <c r="B173" s="116"/>
      <c r="C173" s="117"/>
      <c r="D173" s="112" t="s">
        <v>130</v>
      </c>
      <c r="E173" s="72" t="s">
        <v>131</v>
      </c>
      <c r="F173" s="121">
        <v>54625</v>
      </c>
      <c r="G173" s="122">
        <v>-3000</v>
      </c>
      <c r="H173" s="76">
        <f t="shared" si="9"/>
        <v>51625</v>
      </c>
      <c r="I173" s="211" t="s">
        <v>542</v>
      </c>
      <c r="J173" s="100"/>
      <c r="K173" s="100"/>
      <c r="L173" s="100"/>
    </row>
    <row r="174" spans="2:12" ht="14.25" customHeight="1">
      <c r="B174" s="116"/>
      <c r="C174" s="117"/>
      <c r="D174" s="112" t="s">
        <v>119</v>
      </c>
      <c r="E174" s="72" t="s">
        <v>120</v>
      </c>
      <c r="F174" s="121">
        <v>137200</v>
      </c>
      <c r="G174" s="122"/>
      <c r="H174" s="76">
        <f t="shared" si="9"/>
        <v>137200</v>
      </c>
      <c r="I174" s="211"/>
      <c r="J174" s="100"/>
      <c r="K174" s="100"/>
      <c r="L174" s="100"/>
    </row>
    <row r="175" spans="2:12" ht="14.25" customHeight="1">
      <c r="B175" s="116"/>
      <c r="C175" s="117"/>
      <c r="D175" s="112" t="s">
        <v>121</v>
      </c>
      <c r="E175" s="72" t="s">
        <v>122</v>
      </c>
      <c r="F175" s="121">
        <v>19600</v>
      </c>
      <c r="G175" s="122"/>
      <c r="H175" s="76">
        <f t="shared" si="9"/>
        <v>19600</v>
      </c>
      <c r="I175" s="211"/>
      <c r="J175" s="100"/>
      <c r="K175" s="100"/>
      <c r="L175" s="100"/>
    </row>
    <row r="176" spans="2:12" ht="14.25" customHeight="1">
      <c r="B176" s="116"/>
      <c r="C176" s="117"/>
      <c r="D176" s="117">
        <v>4170</v>
      </c>
      <c r="E176" s="72" t="s">
        <v>132</v>
      </c>
      <c r="F176" s="121">
        <v>6000</v>
      </c>
      <c r="G176" s="122"/>
      <c r="H176" s="76">
        <f t="shared" si="9"/>
        <v>6000</v>
      </c>
      <c r="I176" s="219"/>
      <c r="J176" s="100"/>
      <c r="K176" s="100"/>
      <c r="L176" s="100"/>
    </row>
    <row r="177" spans="2:12" ht="14.25" customHeight="1">
      <c r="B177" s="116"/>
      <c r="C177" s="117"/>
      <c r="D177" s="112" t="s">
        <v>106</v>
      </c>
      <c r="E177" s="72" t="s">
        <v>107</v>
      </c>
      <c r="F177" s="121">
        <v>16000</v>
      </c>
      <c r="G177" s="122"/>
      <c r="H177" s="76">
        <f t="shared" si="9"/>
        <v>16000</v>
      </c>
      <c r="I177" s="228"/>
      <c r="J177" s="100"/>
      <c r="K177" s="100"/>
      <c r="L177" s="100"/>
    </row>
    <row r="178" spans="2:12" ht="14.25" customHeight="1">
      <c r="B178" s="116"/>
      <c r="C178" s="117"/>
      <c r="D178" s="112" t="s">
        <v>162</v>
      </c>
      <c r="E178" s="72" t="s">
        <v>163</v>
      </c>
      <c r="F178" s="121">
        <v>4500</v>
      </c>
      <c r="G178" s="122"/>
      <c r="H178" s="76">
        <f t="shared" si="9"/>
        <v>4500</v>
      </c>
      <c r="I178" s="211"/>
      <c r="J178" s="100"/>
      <c r="K178" s="100"/>
      <c r="L178" s="100"/>
    </row>
    <row r="179" spans="2:12" ht="14.25" customHeight="1">
      <c r="B179" s="116"/>
      <c r="C179" s="117"/>
      <c r="D179" s="112" t="s">
        <v>133</v>
      </c>
      <c r="E179" s="72" t="s">
        <v>134</v>
      </c>
      <c r="F179" s="121">
        <v>52500</v>
      </c>
      <c r="G179" s="122"/>
      <c r="H179" s="76">
        <f t="shared" si="9"/>
        <v>52500</v>
      </c>
      <c r="I179" s="211"/>
      <c r="J179" s="100"/>
      <c r="K179" s="100"/>
      <c r="L179" s="100"/>
    </row>
    <row r="180" spans="2:12" ht="14.25" customHeight="1">
      <c r="B180" s="116"/>
      <c r="C180" s="117"/>
      <c r="D180" s="112" t="s">
        <v>135</v>
      </c>
      <c r="E180" s="72" t="s">
        <v>136</v>
      </c>
      <c r="F180" s="121">
        <v>10000</v>
      </c>
      <c r="G180" s="122"/>
      <c r="H180" s="76">
        <f t="shared" si="9"/>
        <v>10000</v>
      </c>
      <c r="I180" s="228"/>
      <c r="J180" s="100"/>
      <c r="K180" s="100"/>
      <c r="L180" s="100"/>
    </row>
    <row r="181" spans="2:12" ht="14.25" customHeight="1">
      <c r="B181" s="116"/>
      <c r="C181" s="117"/>
      <c r="D181" s="117" t="s">
        <v>180</v>
      </c>
      <c r="E181" s="72" t="s">
        <v>181</v>
      </c>
      <c r="F181" s="121">
        <v>1200</v>
      </c>
      <c r="G181" s="122"/>
      <c r="H181" s="76">
        <f t="shared" si="9"/>
        <v>1200</v>
      </c>
      <c r="I181" s="211"/>
      <c r="J181" s="100"/>
      <c r="K181" s="100"/>
      <c r="L181" s="100"/>
    </row>
    <row r="182" spans="2:12" ht="14.25" customHeight="1">
      <c r="B182" s="116"/>
      <c r="C182" s="117"/>
      <c r="D182" s="112" t="s">
        <v>91</v>
      </c>
      <c r="E182" s="72" t="s">
        <v>92</v>
      </c>
      <c r="F182" s="121">
        <v>14000</v>
      </c>
      <c r="G182" s="122"/>
      <c r="H182" s="76">
        <f t="shared" si="9"/>
        <v>14000</v>
      </c>
      <c r="I182" s="211"/>
      <c r="J182" s="100"/>
      <c r="K182" s="100"/>
      <c r="L182" s="100"/>
    </row>
    <row r="183" spans="2:12" ht="14.25" customHeight="1">
      <c r="B183" s="116"/>
      <c r="C183" s="117"/>
      <c r="D183" s="142">
        <v>4350</v>
      </c>
      <c r="E183" s="72" t="s">
        <v>137</v>
      </c>
      <c r="F183" s="121">
        <v>1300</v>
      </c>
      <c r="G183" s="76"/>
      <c r="H183" s="76">
        <f t="shared" si="9"/>
        <v>1300</v>
      </c>
      <c r="I183" s="219"/>
      <c r="J183" s="100"/>
      <c r="K183" s="100"/>
      <c r="L183" s="100"/>
    </row>
    <row r="184" spans="2:12" ht="14.25" customHeight="1">
      <c r="B184" s="116"/>
      <c r="C184" s="117"/>
      <c r="D184" s="142">
        <v>4360</v>
      </c>
      <c r="E184" s="72" t="s">
        <v>138</v>
      </c>
      <c r="F184" s="121">
        <v>1400</v>
      </c>
      <c r="G184" s="76"/>
      <c r="H184" s="76">
        <f t="shared" si="9"/>
        <v>1400</v>
      </c>
      <c r="I184" s="211"/>
      <c r="J184" s="100"/>
      <c r="K184" s="100"/>
      <c r="L184" s="100"/>
    </row>
    <row r="185" spans="2:12" ht="14.25" customHeight="1">
      <c r="B185" s="116"/>
      <c r="C185" s="117"/>
      <c r="D185" s="142">
        <v>4370</v>
      </c>
      <c r="E185" s="72" t="s">
        <v>139</v>
      </c>
      <c r="F185" s="121">
        <v>5000</v>
      </c>
      <c r="G185" s="76"/>
      <c r="H185" s="76">
        <f t="shared" si="9"/>
        <v>5000</v>
      </c>
      <c r="I185" s="211"/>
      <c r="J185" s="100"/>
      <c r="K185" s="100"/>
      <c r="L185" s="100"/>
    </row>
    <row r="186" spans="2:12" ht="14.25" customHeight="1">
      <c r="B186" s="116"/>
      <c r="C186" s="117"/>
      <c r="D186" s="112" t="s">
        <v>124</v>
      </c>
      <c r="E186" s="72" t="s">
        <v>125</v>
      </c>
      <c r="F186" s="121">
        <v>2100</v>
      </c>
      <c r="G186" s="76"/>
      <c r="H186" s="76">
        <f t="shared" si="9"/>
        <v>2100</v>
      </c>
      <c r="I186" s="211"/>
      <c r="J186" s="100"/>
      <c r="K186" s="100"/>
      <c r="L186" s="100"/>
    </row>
    <row r="187" spans="2:12" ht="14.25" customHeight="1">
      <c r="B187" s="116"/>
      <c r="C187" s="117"/>
      <c r="D187" s="117">
        <v>4430</v>
      </c>
      <c r="E187" s="72" t="s">
        <v>99</v>
      </c>
      <c r="F187" s="121">
        <v>1600</v>
      </c>
      <c r="G187" s="76"/>
      <c r="H187" s="76">
        <f t="shared" si="9"/>
        <v>1600</v>
      </c>
      <c r="I187" s="211"/>
      <c r="J187" s="100"/>
      <c r="K187" s="100"/>
      <c r="L187" s="100"/>
    </row>
    <row r="188" spans="2:12" ht="14.25" customHeight="1">
      <c r="B188" s="116"/>
      <c r="C188" s="117"/>
      <c r="D188" s="112" t="s">
        <v>140</v>
      </c>
      <c r="E188" s="72" t="s">
        <v>141</v>
      </c>
      <c r="F188" s="121">
        <v>46300</v>
      </c>
      <c r="G188" s="76"/>
      <c r="H188" s="76">
        <f t="shared" si="9"/>
        <v>46300</v>
      </c>
      <c r="I188" s="228"/>
      <c r="J188" s="100"/>
      <c r="K188" s="100"/>
      <c r="L188" s="100"/>
    </row>
    <row r="189" spans="2:12" ht="14.25" customHeight="1">
      <c r="B189" s="116"/>
      <c r="C189" s="117"/>
      <c r="D189" s="161">
        <v>4480</v>
      </c>
      <c r="E189" s="72" t="s">
        <v>286</v>
      </c>
      <c r="F189" s="121">
        <v>93</v>
      </c>
      <c r="G189" s="128"/>
      <c r="H189" s="128">
        <f t="shared" si="9"/>
        <v>93</v>
      </c>
      <c r="I189" s="211"/>
      <c r="J189" s="100"/>
      <c r="K189" s="100"/>
      <c r="L189" s="100"/>
    </row>
    <row r="190" spans="2:12" ht="15" customHeight="1">
      <c r="B190" s="119"/>
      <c r="C190" s="286" t="s">
        <v>167</v>
      </c>
      <c r="D190" s="287"/>
      <c r="E190" s="288" t="s">
        <v>239</v>
      </c>
      <c r="F190" s="368">
        <f>SUM(F191:F210)</f>
        <v>2122500</v>
      </c>
      <c r="G190" s="368">
        <f>SUM(G191:G210)</f>
        <v>0</v>
      </c>
      <c r="H190" s="368">
        <f>SUM(H191:H210)</f>
        <v>2122500</v>
      </c>
      <c r="I190" s="114"/>
      <c r="J190" s="100"/>
      <c r="K190" s="100"/>
      <c r="L190" s="100"/>
    </row>
    <row r="191" spans="2:12" ht="14.25" customHeight="1">
      <c r="B191" s="116"/>
      <c r="C191" s="117"/>
      <c r="D191" s="112" t="s">
        <v>152</v>
      </c>
      <c r="E191" s="72" t="s">
        <v>129</v>
      </c>
      <c r="F191" s="121">
        <v>84200</v>
      </c>
      <c r="G191" s="76"/>
      <c r="H191" s="76">
        <f aca="true" t="shared" si="10" ref="H191:H210">F191+G191</f>
        <v>84200</v>
      </c>
      <c r="I191" s="211"/>
      <c r="J191" s="100"/>
      <c r="K191" s="100"/>
      <c r="L191" s="100"/>
    </row>
    <row r="192" spans="2:12" ht="14.25" customHeight="1">
      <c r="B192" s="116"/>
      <c r="C192" s="117"/>
      <c r="D192" s="112" t="s">
        <v>117</v>
      </c>
      <c r="E192" s="72" t="s">
        <v>118</v>
      </c>
      <c r="F192" s="121">
        <v>1337200</v>
      </c>
      <c r="G192" s="122"/>
      <c r="H192" s="76">
        <f t="shared" si="10"/>
        <v>1337200</v>
      </c>
      <c r="I192" s="219"/>
      <c r="J192" s="100"/>
      <c r="K192" s="100"/>
      <c r="L192" s="100"/>
    </row>
    <row r="193" spans="2:12" ht="14.25" customHeight="1">
      <c r="B193" s="116"/>
      <c r="C193" s="117"/>
      <c r="D193" s="112" t="s">
        <v>130</v>
      </c>
      <c r="E193" s="72" t="s">
        <v>131</v>
      </c>
      <c r="F193" s="121">
        <v>106400</v>
      </c>
      <c r="G193" s="76"/>
      <c r="H193" s="76">
        <f t="shared" si="10"/>
        <v>106400</v>
      </c>
      <c r="I193" s="211"/>
      <c r="J193" s="100"/>
      <c r="K193" s="100"/>
      <c r="L193" s="100"/>
    </row>
    <row r="194" spans="2:12" ht="14.25" customHeight="1">
      <c r="B194" s="116"/>
      <c r="C194" s="117"/>
      <c r="D194" s="112" t="s">
        <v>119</v>
      </c>
      <c r="E194" s="72" t="s">
        <v>120</v>
      </c>
      <c r="F194" s="121">
        <v>260800</v>
      </c>
      <c r="G194" s="76"/>
      <c r="H194" s="76">
        <f t="shared" si="10"/>
        <v>260800</v>
      </c>
      <c r="I194" s="211"/>
      <c r="J194" s="100"/>
      <c r="K194" s="100"/>
      <c r="L194" s="100"/>
    </row>
    <row r="195" spans="2:12" ht="14.25" customHeight="1">
      <c r="B195" s="116"/>
      <c r="C195" s="117"/>
      <c r="D195" s="112" t="s">
        <v>121</v>
      </c>
      <c r="E195" s="72" t="s">
        <v>122</v>
      </c>
      <c r="F195" s="121">
        <v>37100</v>
      </c>
      <c r="G195" s="76"/>
      <c r="H195" s="76">
        <f t="shared" si="10"/>
        <v>37100</v>
      </c>
      <c r="I195" s="211"/>
      <c r="J195" s="100"/>
      <c r="K195" s="100"/>
      <c r="L195" s="100"/>
    </row>
    <row r="196" spans="2:12" ht="14.25" customHeight="1">
      <c r="B196" s="116"/>
      <c r="C196" s="117"/>
      <c r="D196" s="117">
        <v>4170</v>
      </c>
      <c r="E196" s="72" t="s">
        <v>132</v>
      </c>
      <c r="F196" s="121">
        <v>16000</v>
      </c>
      <c r="G196" s="76"/>
      <c r="H196" s="76">
        <f t="shared" si="10"/>
        <v>16000</v>
      </c>
      <c r="I196" s="211"/>
      <c r="J196" s="100"/>
      <c r="K196" s="100"/>
      <c r="L196" s="100"/>
    </row>
    <row r="197" spans="2:12" ht="14.25" customHeight="1">
      <c r="B197" s="116"/>
      <c r="C197" s="117"/>
      <c r="D197" s="112" t="s">
        <v>106</v>
      </c>
      <c r="E197" s="72" t="s">
        <v>107</v>
      </c>
      <c r="F197" s="121">
        <v>51500</v>
      </c>
      <c r="G197" s="76"/>
      <c r="H197" s="76">
        <f t="shared" si="10"/>
        <v>51500</v>
      </c>
      <c r="I197" s="219"/>
      <c r="J197" s="100"/>
      <c r="K197" s="100"/>
      <c r="L197" s="100"/>
    </row>
    <row r="198" spans="2:12" ht="14.25" customHeight="1">
      <c r="B198" s="116"/>
      <c r="C198" s="117"/>
      <c r="D198" s="112" t="s">
        <v>162</v>
      </c>
      <c r="E198" s="72" t="s">
        <v>163</v>
      </c>
      <c r="F198" s="121">
        <v>6000</v>
      </c>
      <c r="G198" s="76"/>
      <c r="H198" s="76">
        <f t="shared" si="10"/>
        <v>6000</v>
      </c>
      <c r="I198" s="211"/>
      <c r="J198" s="100"/>
      <c r="K198" s="100"/>
      <c r="L198" s="100"/>
    </row>
    <row r="199" spans="2:12" ht="14.25" customHeight="1">
      <c r="B199" s="116"/>
      <c r="C199" s="117"/>
      <c r="D199" s="112" t="s">
        <v>133</v>
      </c>
      <c r="E199" s="72" t="s">
        <v>134</v>
      </c>
      <c r="F199" s="121">
        <v>84400</v>
      </c>
      <c r="G199" s="76"/>
      <c r="H199" s="76">
        <f t="shared" si="10"/>
        <v>84400</v>
      </c>
      <c r="I199" s="211"/>
      <c r="J199" s="100"/>
      <c r="K199" s="100"/>
      <c r="L199" s="100"/>
    </row>
    <row r="200" spans="2:12" ht="14.25" customHeight="1">
      <c r="B200" s="116"/>
      <c r="C200" s="117"/>
      <c r="D200" s="112" t="s">
        <v>135</v>
      </c>
      <c r="E200" s="72" t="s">
        <v>136</v>
      </c>
      <c r="F200" s="121">
        <v>8000</v>
      </c>
      <c r="G200" s="76"/>
      <c r="H200" s="76">
        <f t="shared" si="10"/>
        <v>8000</v>
      </c>
      <c r="I200" s="228"/>
      <c r="J200" s="100"/>
      <c r="K200" s="100"/>
      <c r="L200" s="100"/>
    </row>
    <row r="201" spans="2:12" ht="14.25" customHeight="1">
      <c r="B201" s="116"/>
      <c r="C201" s="117"/>
      <c r="D201" s="117" t="s">
        <v>180</v>
      </c>
      <c r="E201" s="72" t="s">
        <v>181</v>
      </c>
      <c r="F201" s="121">
        <v>2800</v>
      </c>
      <c r="G201" s="76"/>
      <c r="H201" s="76">
        <f t="shared" si="10"/>
        <v>2800</v>
      </c>
      <c r="I201" s="211"/>
      <c r="J201" s="100"/>
      <c r="K201" s="100"/>
      <c r="L201" s="100"/>
    </row>
    <row r="202" spans="2:12" ht="14.25" customHeight="1">
      <c r="B202" s="116"/>
      <c r="C202" s="117"/>
      <c r="D202" s="112" t="s">
        <v>91</v>
      </c>
      <c r="E202" s="72" t="s">
        <v>92</v>
      </c>
      <c r="F202" s="121">
        <v>17000</v>
      </c>
      <c r="G202" s="76"/>
      <c r="H202" s="76">
        <f t="shared" si="10"/>
        <v>17000</v>
      </c>
      <c r="I202" s="219"/>
      <c r="J202" s="100"/>
      <c r="K202" s="100"/>
      <c r="L202" s="100"/>
    </row>
    <row r="203" spans="2:12" ht="14.25" customHeight="1">
      <c r="B203" s="116"/>
      <c r="C203" s="117"/>
      <c r="D203" s="142">
        <v>4350</v>
      </c>
      <c r="E203" s="72" t="s">
        <v>137</v>
      </c>
      <c r="F203" s="121">
        <v>2100</v>
      </c>
      <c r="G203" s="76"/>
      <c r="H203" s="76">
        <f t="shared" si="10"/>
        <v>2100</v>
      </c>
      <c r="I203" s="211"/>
      <c r="J203" s="100"/>
      <c r="K203" s="100"/>
      <c r="L203" s="100"/>
    </row>
    <row r="204" spans="2:12" ht="14.25" customHeight="1">
      <c r="B204" s="116"/>
      <c r="C204" s="117"/>
      <c r="D204" s="142">
        <v>4360</v>
      </c>
      <c r="E204" s="72" t="s">
        <v>138</v>
      </c>
      <c r="F204" s="121">
        <v>2800</v>
      </c>
      <c r="G204" s="76"/>
      <c r="H204" s="76">
        <f t="shared" si="10"/>
        <v>2800</v>
      </c>
      <c r="I204" s="211"/>
      <c r="J204" s="100"/>
      <c r="K204" s="100"/>
      <c r="L204" s="100"/>
    </row>
    <row r="205" spans="2:12" ht="14.25" customHeight="1">
      <c r="B205" s="116"/>
      <c r="C205" s="117"/>
      <c r="D205" s="142">
        <v>4370</v>
      </c>
      <c r="E205" s="72" t="s">
        <v>139</v>
      </c>
      <c r="F205" s="121">
        <v>4200</v>
      </c>
      <c r="G205" s="76"/>
      <c r="H205" s="76">
        <f t="shared" si="10"/>
        <v>4200</v>
      </c>
      <c r="I205" s="211"/>
      <c r="J205" s="100"/>
      <c r="K205" s="100"/>
      <c r="L205" s="100"/>
    </row>
    <row r="206" spans="2:12" ht="14.25" customHeight="1">
      <c r="B206" s="116"/>
      <c r="C206" s="117"/>
      <c r="D206" s="112" t="s">
        <v>124</v>
      </c>
      <c r="E206" s="72" t="s">
        <v>125</v>
      </c>
      <c r="F206" s="121">
        <v>10200</v>
      </c>
      <c r="G206" s="76">
        <v>-2273</v>
      </c>
      <c r="H206" s="76">
        <f t="shared" si="10"/>
        <v>7927</v>
      </c>
      <c r="I206" s="427" t="s">
        <v>542</v>
      </c>
      <c r="J206" s="100"/>
      <c r="K206" s="100"/>
      <c r="L206" s="100"/>
    </row>
    <row r="207" spans="2:12" ht="14.25" customHeight="1">
      <c r="B207" s="116"/>
      <c r="C207" s="117"/>
      <c r="D207" s="142">
        <v>4420</v>
      </c>
      <c r="E207" s="72" t="s">
        <v>126</v>
      </c>
      <c r="F207" s="121">
        <v>0</v>
      </c>
      <c r="G207" s="76">
        <v>2273</v>
      </c>
      <c r="H207" s="76">
        <f t="shared" si="10"/>
        <v>2273</v>
      </c>
      <c r="I207" s="427" t="s">
        <v>542</v>
      </c>
      <c r="J207" s="100"/>
      <c r="K207" s="100"/>
      <c r="L207" s="100"/>
    </row>
    <row r="208" spans="2:12" ht="14.25" customHeight="1">
      <c r="B208" s="116"/>
      <c r="C208" s="117"/>
      <c r="D208" s="112" t="s">
        <v>98</v>
      </c>
      <c r="E208" s="72" t="s">
        <v>99</v>
      </c>
      <c r="F208" s="121">
        <v>3500</v>
      </c>
      <c r="G208" s="76"/>
      <c r="H208" s="76">
        <f t="shared" si="10"/>
        <v>3500</v>
      </c>
      <c r="I208" s="219"/>
      <c r="J208" s="100"/>
      <c r="K208" s="100"/>
      <c r="L208" s="100"/>
    </row>
    <row r="209" spans="2:12" ht="14.25" customHeight="1">
      <c r="B209" s="116"/>
      <c r="C209" s="117"/>
      <c r="D209" s="112" t="s">
        <v>140</v>
      </c>
      <c r="E209" s="72" t="s">
        <v>141</v>
      </c>
      <c r="F209" s="121">
        <v>87700</v>
      </c>
      <c r="G209" s="76"/>
      <c r="H209" s="76">
        <f t="shared" si="10"/>
        <v>87700</v>
      </c>
      <c r="I209" s="219"/>
      <c r="J209" s="100"/>
      <c r="K209" s="100"/>
      <c r="L209" s="100"/>
    </row>
    <row r="210" spans="2:12" ht="14.25" customHeight="1">
      <c r="B210" s="116"/>
      <c r="C210" s="117"/>
      <c r="D210" s="142">
        <v>4700</v>
      </c>
      <c r="E210" s="72" t="s">
        <v>143</v>
      </c>
      <c r="F210" s="121">
        <v>600</v>
      </c>
      <c r="G210" s="76"/>
      <c r="H210" s="76">
        <f t="shared" si="10"/>
        <v>600</v>
      </c>
      <c r="I210" s="219"/>
      <c r="J210" s="100"/>
      <c r="K210" s="100"/>
      <c r="L210" s="100"/>
    </row>
    <row r="211" spans="2:12" ht="15" customHeight="1">
      <c r="B211" s="119"/>
      <c r="C211" s="286" t="s">
        <v>168</v>
      </c>
      <c r="D211" s="287"/>
      <c r="E211" s="288" t="s">
        <v>240</v>
      </c>
      <c r="F211" s="368">
        <f>SUM(F212:F224)</f>
        <v>473680</v>
      </c>
      <c r="G211" s="372">
        <f>SUM(G212:G224)</f>
        <v>0</v>
      </c>
      <c r="H211" s="368">
        <f>SUM(H212:H224)</f>
        <v>473680</v>
      </c>
      <c r="I211" s="114"/>
      <c r="J211" s="100"/>
      <c r="K211" s="100"/>
      <c r="L211" s="100"/>
    </row>
    <row r="212" spans="2:12" ht="14.25" customHeight="1">
      <c r="B212" s="119"/>
      <c r="C212" s="154"/>
      <c r="D212" s="112" t="s">
        <v>152</v>
      </c>
      <c r="E212" s="72" t="s">
        <v>129</v>
      </c>
      <c r="F212" s="135">
        <v>200</v>
      </c>
      <c r="G212" s="76"/>
      <c r="H212" s="76">
        <f aca="true" t="shared" si="11" ref="H212:H224">F212+G212</f>
        <v>200</v>
      </c>
      <c r="I212" s="211"/>
      <c r="J212" s="100"/>
      <c r="K212" s="100"/>
      <c r="L212" s="100"/>
    </row>
    <row r="213" spans="2:12" ht="14.25" customHeight="1">
      <c r="B213" s="119"/>
      <c r="C213" s="154"/>
      <c r="D213" s="112" t="s">
        <v>117</v>
      </c>
      <c r="E213" s="72" t="s">
        <v>118</v>
      </c>
      <c r="F213" s="135">
        <v>86800</v>
      </c>
      <c r="G213" s="76"/>
      <c r="H213" s="76">
        <f t="shared" si="11"/>
        <v>86800</v>
      </c>
      <c r="I213" s="211"/>
      <c r="J213" s="100"/>
      <c r="K213" s="100"/>
      <c r="L213" s="100"/>
    </row>
    <row r="214" spans="2:12" ht="14.25" customHeight="1">
      <c r="B214" s="119"/>
      <c r="C214" s="154"/>
      <c r="D214" s="112" t="s">
        <v>130</v>
      </c>
      <c r="E214" s="72" t="s">
        <v>131</v>
      </c>
      <c r="F214" s="135">
        <v>6500</v>
      </c>
      <c r="G214" s="76"/>
      <c r="H214" s="76">
        <f t="shared" si="11"/>
        <v>6500</v>
      </c>
      <c r="I214" s="211"/>
      <c r="J214" s="100"/>
      <c r="K214" s="100"/>
      <c r="L214" s="100"/>
    </row>
    <row r="215" spans="2:12" ht="14.25" customHeight="1">
      <c r="B215" s="116"/>
      <c r="C215" s="117"/>
      <c r="D215" s="112" t="s">
        <v>119</v>
      </c>
      <c r="E215" s="72" t="s">
        <v>120</v>
      </c>
      <c r="F215" s="121">
        <v>16000</v>
      </c>
      <c r="G215" s="76"/>
      <c r="H215" s="76">
        <f t="shared" si="11"/>
        <v>16000</v>
      </c>
      <c r="I215" s="211"/>
      <c r="J215" s="100"/>
      <c r="K215" s="100"/>
      <c r="L215" s="100"/>
    </row>
    <row r="216" spans="2:12" ht="14.25" customHeight="1">
      <c r="B216" s="116"/>
      <c r="C216" s="117"/>
      <c r="D216" s="112" t="s">
        <v>121</v>
      </c>
      <c r="E216" s="72" t="s">
        <v>122</v>
      </c>
      <c r="F216" s="121">
        <v>2200</v>
      </c>
      <c r="G216" s="76"/>
      <c r="H216" s="76">
        <f t="shared" si="11"/>
        <v>2200</v>
      </c>
      <c r="I216" s="211"/>
      <c r="J216" s="100"/>
      <c r="K216" s="100"/>
      <c r="L216" s="100"/>
    </row>
    <row r="217" spans="2:12" ht="14.25" customHeight="1">
      <c r="B217" s="116"/>
      <c r="C217" s="117"/>
      <c r="D217" s="117">
        <v>4170</v>
      </c>
      <c r="E217" s="72" t="s">
        <v>132</v>
      </c>
      <c r="F217" s="121">
        <v>3000</v>
      </c>
      <c r="G217" s="76"/>
      <c r="H217" s="76">
        <f t="shared" si="11"/>
        <v>3000</v>
      </c>
      <c r="I217" s="211"/>
      <c r="J217" s="100"/>
      <c r="K217" s="100"/>
      <c r="L217" s="100"/>
    </row>
    <row r="218" spans="2:12" ht="14.25" customHeight="1">
      <c r="B218" s="116"/>
      <c r="C218" s="117"/>
      <c r="D218" s="117" t="s">
        <v>106</v>
      </c>
      <c r="E218" s="72" t="s">
        <v>107</v>
      </c>
      <c r="F218" s="121">
        <v>46000</v>
      </c>
      <c r="G218" s="76">
        <v>10000</v>
      </c>
      <c r="H218" s="76">
        <f t="shared" si="11"/>
        <v>56000</v>
      </c>
      <c r="I218" s="427" t="s">
        <v>542</v>
      </c>
      <c r="J218" s="100"/>
      <c r="K218" s="100"/>
      <c r="L218" s="100"/>
    </row>
    <row r="219" spans="2:12" ht="14.25" customHeight="1">
      <c r="B219" s="116"/>
      <c r="C219" s="117"/>
      <c r="D219" s="112" t="s">
        <v>135</v>
      </c>
      <c r="E219" s="72" t="s">
        <v>136</v>
      </c>
      <c r="F219" s="121">
        <v>20000</v>
      </c>
      <c r="G219" s="76">
        <v>-10000</v>
      </c>
      <c r="H219" s="76">
        <f t="shared" si="11"/>
        <v>10000</v>
      </c>
      <c r="I219" s="427" t="s">
        <v>542</v>
      </c>
      <c r="J219" s="100"/>
      <c r="K219" s="100"/>
      <c r="L219" s="100"/>
    </row>
    <row r="220" spans="2:12" ht="14.25" customHeight="1">
      <c r="B220" s="116"/>
      <c r="C220" s="117"/>
      <c r="D220" s="117" t="s">
        <v>180</v>
      </c>
      <c r="E220" s="72" t="s">
        <v>181</v>
      </c>
      <c r="F220" s="121">
        <v>500</v>
      </c>
      <c r="G220" s="76"/>
      <c r="H220" s="76">
        <f t="shared" si="11"/>
        <v>500</v>
      </c>
      <c r="I220" s="211"/>
      <c r="J220" s="100"/>
      <c r="K220" s="100"/>
      <c r="L220" s="100"/>
    </row>
    <row r="221" spans="2:12" ht="14.25" customHeight="1">
      <c r="B221" s="116"/>
      <c r="C221" s="117"/>
      <c r="D221" s="112" t="s">
        <v>91</v>
      </c>
      <c r="E221" s="72" t="s">
        <v>92</v>
      </c>
      <c r="F221" s="121">
        <v>280000</v>
      </c>
      <c r="G221" s="76"/>
      <c r="H221" s="76">
        <f t="shared" si="11"/>
        <v>280000</v>
      </c>
      <c r="I221" s="219"/>
      <c r="J221" s="100"/>
      <c r="K221" s="100"/>
      <c r="L221" s="100"/>
    </row>
    <row r="222" spans="2:12" ht="14.25" customHeight="1">
      <c r="B222" s="116"/>
      <c r="C222" s="117"/>
      <c r="D222" s="112" t="s">
        <v>98</v>
      </c>
      <c r="E222" s="72" t="s">
        <v>99</v>
      </c>
      <c r="F222" s="121">
        <v>7000</v>
      </c>
      <c r="G222" s="76"/>
      <c r="H222" s="76">
        <f t="shared" si="11"/>
        <v>7000</v>
      </c>
      <c r="I222" s="219"/>
      <c r="J222" s="100"/>
      <c r="K222" s="100"/>
      <c r="L222" s="100"/>
    </row>
    <row r="223" spans="2:12" ht="14.25" customHeight="1">
      <c r="B223" s="116"/>
      <c r="C223" s="117"/>
      <c r="D223" s="112" t="s">
        <v>140</v>
      </c>
      <c r="E223" s="72" t="s">
        <v>141</v>
      </c>
      <c r="F223" s="121">
        <v>3300</v>
      </c>
      <c r="G223" s="76"/>
      <c r="H223" s="76">
        <f t="shared" si="11"/>
        <v>3300</v>
      </c>
      <c r="I223" s="211"/>
      <c r="J223" s="100"/>
      <c r="K223" s="100"/>
      <c r="L223" s="100"/>
    </row>
    <row r="224" spans="2:12" ht="14.25" customHeight="1">
      <c r="B224" s="116"/>
      <c r="C224" s="117"/>
      <c r="D224" s="161">
        <v>4500</v>
      </c>
      <c r="E224" s="72" t="s">
        <v>218</v>
      </c>
      <c r="F224" s="121">
        <v>2180</v>
      </c>
      <c r="G224" s="76"/>
      <c r="H224" s="128">
        <f t="shared" si="11"/>
        <v>2180</v>
      </c>
      <c r="I224" s="143"/>
      <c r="J224" s="100"/>
      <c r="K224" s="100"/>
      <c r="L224" s="100"/>
    </row>
    <row r="225" spans="2:12" ht="27" customHeight="1">
      <c r="B225" s="119"/>
      <c r="C225" s="286" t="s">
        <v>169</v>
      </c>
      <c r="D225" s="287"/>
      <c r="E225" s="288" t="s">
        <v>241</v>
      </c>
      <c r="F225" s="368">
        <f>SUM(F226:F240)</f>
        <v>304550</v>
      </c>
      <c r="G225" s="372">
        <f>SUM(G226:G240)</f>
        <v>0</v>
      </c>
      <c r="H225" s="368">
        <f>SUM(H226:H240)</f>
        <v>304550</v>
      </c>
      <c r="I225" s="114"/>
      <c r="J225" s="100"/>
      <c r="K225" s="100"/>
      <c r="L225" s="100"/>
    </row>
    <row r="226" spans="2:12" ht="15.75" customHeight="1">
      <c r="B226" s="116"/>
      <c r="C226" s="117"/>
      <c r="D226" s="112" t="s">
        <v>152</v>
      </c>
      <c r="E226" s="72" t="s">
        <v>129</v>
      </c>
      <c r="F226" s="121">
        <v>2000</v>
      </c>
      <c r="G226" s="76"/>
      <c r="H226" s="76">
        <f aca="true" t="shared" si="12" ref="H226:H240">F226+G226</f>
        <v>2000</v>
      </c>
      <c r="I226" s="219"/>
      <c r="J226" s="100"/>
      <c r="K226" s="100"/>
      <c r="L226" s="100"/>
    </row>
    <row r="227" spans="2:12" ht="15.75" customHeight="1">
      <c r="B227" s="116"/>
      <c r="C227" s="117"/>
      <c r="D227" s="112" t="s">
        <v>117</v>
      </c>
      <c r="E227" s="72" t="s">
        <v>118</v>
      </c>
      <c r="F227" s="121">
        <v>201941</v>
      </c>
      <c r="G227" s="76"/>
      <c r="H227" s="76">
        <f t="shared" si="12"/>
        <v>201941</v>
      </c>
      <c r="I227" s="219"/>
      <c r="J227" s="100"/>
      <c r="K227" s="100"/>
      <c r="L227" s="100"/>
    </row>
    <row r="228" spans="2:12" ht="15.75" customHeight="1">
      <c r="B228" s="116"/>
      <c r="C228" s="117"/>
      <c r="D228" s="112" t="s">
        <v>130</v>
      </c>
      <c r="E228" s="72" t="s">
        <v>131</v>
      </c>
      <c r="F228" s="121">
        <v>15709</v>
      </c>
      <c r="G228" s="76"/>
      <c r="H228" s="76">
        <f t="shared" si="12"/>
        <v>15709</v>
      </c>
      <c r="I228" s="211"/>
      <c r="J228" s="100"/>
      <c r="K228" s="100"/>
      <c r="L228" s="100"/>
    </row>
    <row r="229" spans="2:12" ht="15.75" customHeight="1">
      <c r="B229" s="116"/>
      <c r="C229" s="117"/>
      <c r="D229" s="112" t="s">
        <v>119</v>
      </c>
      <c r="E229" s="72" t="s">
        <v>120</v>
      </c>
      <c r="F229" s="121">
        <v>36200</v>
      </c>
      <c r="G229" s="76"/>
      <c r="H229" s="76">
        <f t="shared" si="12"/>
        <v>36200</v>
      </c>
      <c r="I229" s="211"/>
      <c r="J229" s="100"/>
      <c r="K229" s="100"/>
      <c r="L229" s="100"/>
    </row>
    <row r="230" spans="2:12" ht="15.75" customHeight="1">
      <c r="B230" s="116"/>
      <c r="C230" s="117"/>
      <c r="D230" s="112" t="s">
        <v>121</v>
      </c>
      <c r="E230" s="72" t="s">
        <v>122</v>
      </c>
      <c r="F230" s="121">
        <v>5200</v>
      </c>
      <c r="G230" s="76"/>
      <c r="H230" s="76">
        <f t="shared" si="12"/>
        <v>5200</v>
      </c>
      <c r="I230" s="211"/>
      <c r="J230" s="100"/>
      <c r="K230" s="100"/>
      <c r="L230" s="100"/>
    </row>
    <row r="231" spans="2:12" ht="15.75" customHeight="1">
      <c r="B231" s="116"/>
      <c r="C231" s="117"/>
      <c r="D231" s="117">
        <v>4170</v>
      </c>
      <c r="E231" s="72" t="s">
        <v>132</v>
      </c>
      <c r="F231" s="121">
        <v>3000</v>
      </c>
      <c r="G231" s="76"/>
      <c r="H231" s="76">
        <f t="shared" si="12"/>
        <v>3000</v>
      </c>
      <c r="I231" s="211"/>
      <c r="J231" s="100"/>
      <c r="K231" s="100"/>
      <c r="L231" s="100"/>
    </row>
    <row r="232" spans="2:12" ht="15.75" customHeight="1">
      <c r="B232" s="116"/>
      <c r="C232" s="117"/>
      <c r="D232" s="112" t="s">
        <v>106</v>
      </c>
      <c r="E232" s="72" t="s">
        <v>107</v>
      </c>
      <c r="F232" s="121">
        <v>12200</v>
      </c>
      <c r="G232" s="76"/>
      <c r="H232" s="76">
        <f t="shared" si="12"/>
        <v>12200</v>
      </c>
      <c r="I232" s="211"/>
      <c r="J232" s="100"/>
      <c r="K232" s="100"/>
      <c r="L232" s="100"/>
    </row>
    <row r="233" spans="2:12" ht="15.75" customHeight="1">
      <c r="B233" s="116"/>
      <c r="C233" s="117"/>
      <c r="D233" s="117" t="s">
        <v>180</v>
      </c>
      <c r="E233" s="72" t="s">
        <v>181</v>
      </c>
      <c r="F233" s="121">
        <v>400</v>
      </c>
      <c r="G233" s="76"/>
      <c r="H233" s="76">
        <f t="shared" si="12"/>
        <v>400</v>
      </c>
      <c r="I233" s="211"/>
      <c r="J233" s="100"/>
      <c r="K233" s="100"/>
      <c r="L233" s="100"/>
    </row>
    <row r="234" spans="2:12" ht="15.75" customHeight="1">
      <c r="B234" s="116"/>
      <c r="C234" s="117"/>
      <c r="D234" s="112" t="s">
        <v>91</v>
      </c>
      <c r="E234" s="72" t="s">
        <v>92</v>
      </c>
      <c r="F234" s="121">
        <v>11500</v>
      </c>
      <c r="G234" s="76"/>
      <c r="H234" s="76">
        <f t="shared" si="12"/>
        <v>11500</v>
      </c>
      <c r="I234" s="211"/>
      <c r="J234" s="100"/>
      <c r="K234" s="100"/>
      <c r="L234" s="100"/>
    </row>
    <row r="235" spans="2:12" ht="15.75" customHeight="1">
      <c r="B235" s="116"/>
      <c r="C235" s="117"/>
      <c r="D235" s="142">
        <v>4360</v>
      </c>
      <c r="E235" s="72" t="s">
        <v>138</v>
      </c>
      <c r="F235" s="121">
        <v>1400</v>
      </c>
      <c r="G235" s="76"/>
      <c r="H235" s="76">
        <f t="shared" si="12"/>
        <v>1400</v>
      </c>
      <c r="I235" s="211"/>
      <c r="J235" s="100"/>
      <c r="K235" s="100"/>
      <c r="L235" s="100"/>
    </row>
    <row r="236" spans="2:12" ht="15.75" customHeight="1">
      <c r="B236" s="116"/>
      <c r="C236" s="117"/>
      <c r="D236" s="142">
        <v>4370</v>
      </c>
      <c r="E236" s="72" t="s">
        <v>139</v>
      </c>
      <c r="F236" s="121">
        <v>1300</v>
      </c>
      <c r="G236" s="76"/>
      <c r="H236" s="76">
        <f t="shared" si="12"/>
        <v>1300</v>
      </c>
      <c r="I236" s="211"/>
      <c r="J236" s="100"/>
      <c r="K236" s="100"/>
      <c r="L236" s="100"/>
    </row>
    <row r="237" spans="2:12" ht="15.75" customHeight="1">
      <c r="B237" s="116"/>
      <c r="C237" s="117"/>
      <c r="D237" s="112" t="s">
        <v>124</v>
      </c>
      <c r="E237" s="72" t="s">
        <v>125</v>
      </c>
      <c r="F237" s="121">
        <v>3800</v>
      </c>
      <c r="G237" s="76"/>
      <c r="H237" s="76">
        <f t="shared" si="12"/>
        <v>3800</v>
      </c>
      <c r="I237" s="219"/>
      <c r="J237" s="100"/>
      <c r="K237" s="100"/>
      <c r="L237" s="100"/>
    </row>
    <row r="238" spans="2:12" ht="15.75" customHeight="1">
      <c r="B238" s="116"/>
      <c r="C238" s="117"/>
      <c r="D238" s="117">
        <v>4430</v>
      </c>
      <c r="E238" s="72" t="s">
        <v>99</v>
      </c>
      <c r="F238" s="121">
        <v>500</v>
      </c>
      <c r="G238" s="76"/>
      <c r="H238" s="76">
        <f t="shared" si="12"/>
        <v>500</v>
      </c>
      <c r="I238" s="219"/>
      <c r="J238" s="100"/>
      <c r="K238" s="100"/>
      <c r="L238" s="100"/>
    </row>
    <row r="239" spans="2:12" ht="15.75" customHeight="1">
      <c r="B239" s="116"/>
      <c r="C239" s="117"/>
      <c r="D239" s="112" t="s">
        <v>140</v>
      </c>
      <c r="E239" s="72" t="s">
        <v>141</v>
      </c>
      <c r="F239" s="121">
        <v>4400</v>
      </c>
      <c r="G239" s="76"/>
      <c r="H239" s="76">
        <f t="shared" si="12"/>
        <v>4400</v>
      </c>
      <c r="I239" s="211"/>
      <c r="J239" s="100"/>
      <c r="K239" s="100"/>
      <c r="L239" s="100"/>
    </row>
    <row r="240" spans="2:12" ht="15.75" customHeight="1">
      <c r="B240" s="116"/>
      <c r="C240" s="117"/>
      <c r="D240" s="142">
        <v>4700</v>
      </c>
      <c r="E240" s="72" t="s">
        <v>143</v>
      </c>
      <c r="F240" s="121">
        <v>5000</v>
      </c>
      <c r="G240" s="76"/>
      <c r="H240" s="76">
        <f t="shared" si="12"/>
        <v>5000</v>
      </c>
      <c r="I240" s="211"/>
      <c r="J240" s="100"/>
      <c r="K240" s="100"/>
      <c r="L240" s="100"/>
    </row>
    <row r="241" spans="2:12" ht="16.5" customHeight="1">
      <c r="B241" s="119"/>
      <c r="C241" s="286" t="s">
        <v>170</v>
      </c>
      <c r="D241" s="287"/>
      <c r="E241" s="288" t="s">
        <v>242</v>
      </c>
      <c r="F241" s="368">
        <f>SUM(F242:F242)</f>
        <v>43900</v>
      </c>
      <c r="G241" s="372">
        <f>SUM(G242:G242)</f>
        <v>0</v>
      </c>
      <c r="H241" s="368">
        <f>SUM(H242:H242)</f>
        <v>43900</v>
      </c>
      <c r="I241" s="114"/>
      <c r="J241" s="100"/>
      <c r="K241" s="100"/>
      <c r="L241" s="100"/>
    </row>
    <row r="242" spans="2:12" ht="16.5" customHeight="1">
      <c r="B242" s="116"/>
      <c r="C242" s="117"/>
      <c r="D242" s="142">
        <v>4700</v>
      </c>
      <c r="E242" s="72" t="s">
        <v>143</v>
      </c>
      <c r="F242" s="121">
        <v>43900</v>
      </c>
      <c r="G242" s="76"/>
      <c r="H242" s="76">
        <f>F242+G242</f>
        <v>43900</v>
      </c>
      <c r="I242" s="211"/>
      <c r="J242" s="100"/>
      <c r="K242" s="100"/>
      <c r="L242" s="100"/>
    </row>
    <row r="243" spans="2:12" ht="16.5" customHeight="1">
      <c r="B243" s="119"/>
      <c r="C243" s="286" t="s">
        <v>171</v>
      </c>
      <c r="D243" s="287"/>
      <c r="E243" s="288" t="s">
        <v>11</v>
      </c>
      <c r="F243" s="368">
        <f>SUM(F244:F245)</f>
        <v>61200</v>
      </c>
      <c r="G243" s="372">
        <f>SUM(G244:G245)</f>
        <v>0</v>
      </c>
      <c r="H243" s="368">
        <f>SUM(H244:H245)</f>
        <v>61200</v>
      </c>
      <c r="I243" s="114"/>
      <c r="J243" s="100"/>
      <c r="K243" s="100"/>
      <c r="L243" s="100"/>
    </row>
    <row r="244" spans="2:12" ht="16.5" customHeight="1">
      <c r="B244" s="116"/>
      <c r="C244" s="117"/>
      <c r="D244" s="112" t="s">
        <v>152</v>
      </c>
      <c r="E244" s="72" t="s">
        <v>129</v>
      </c>
      <c r="F244" s="121">
        <v>4200</v>
      </c>
      <c r="G244" s="76"/>
      <c r="H244" s="76">
        <f>F244+G244</f>
        <v>4200</v>
      </c>
      <c r="I244" s="114"/>
      <c r="J244" s="100"/>
      <c r="K244" s="100"/>
      <c r="L244" s="100"/>
    </row>
    <row r="245" spans="2:12" ht="16.5" customHeight="1" thickBot="1">
      <c r="B245" s="263"/>
      <c r="C245" s="264"/>
      <c r="D245" s="266" t="s">
        <v>140</v>
      </c>
      <c r="E245" s="267" t="s">
        <v>141</v>
      </c>
      <c r="F245" s="265">
        <v>57000</v>
      </c>
      <c r="G245" s="220"/>
      <c r="H245" s="220">
        <f>F245+G245</f>
        <v>57000</v>
      </c>
      <c r="I245" s="268"/>
      <c r="J245" s="100"/>
      <c r="K245" s="100"/>
      <c r="L245" s="100"/>
    </row>
    <row r="246" spans="2:12" ht="19.5" customHeight="1" thickBot="1">
      <c r="B246" s="310" t="s">
        <v>172</v>
      </c>
      <c r="C246" s="311"/>
      <c r="D246" s="311"/>
      <c r="E246" s="312" t="s">
        <v>173</v>
      </c>
      <c r="F246" s="345">
        <f>F247+F249+F263</f>
        <v>156000</v>
      </c>
      <c r="G246" s="345">
        <f>G247+G249+G263</f>
        <v>0</v>
      </c>
      <c r="H246" s="345">
        <f>H247+H249+H263</f>
        <v>156000</v>
      </c>
      <c r="I246" s="108"/>
      <c r="J246" s="100"/>
      <c r="K246" s="100"/>
      <c r="L246" s="100"/>
    </row>
    <row r="247" spans="2:12" ht="18.75" customHeight="1">
      <c r="B247" s="155"/>
      <c r="C247" s="336" t="s">
        <v>174</v>
      </c>
      <c r="D247" s="381"/>
      <c r="E247" s="382" t="s">
        <v>243</v>
      </c>
      <c r="F247" s="385">
        <f>F248</f>
        <v>8500</v>
      </c>
      <c r="G247" s="385">
        <f>G248</f>
        <v>0</v>
      </c>
      <c r="H247" s="385">
        <f>H248</f>
        <v>8500</v>
      </c>
      <c r="I247" s="156"/>
      <c r="J247" s="100"/>
      <c r="K247" s="100"/>
      <c r="L247" s="100"/>
    </row>
    <row r="248" spans="2:12" ht="18.75" customHeight="1">
      <c r="B248" s="110"/>
      <c r="C248" s="111"/>
      <c r="D248" s="112" t="s">
        <v>106</v>
      </c>
      <c r="E248" s="72" t="s">
        <v>107</v>
      </c>
      <c r="F248" s="157">
        <v>8500</v>
      </c>
      <c r="G248" s="76"/>
      <c r="H248" s="76">
        <f>F248+G248</f>
        <v>8500</v>
      </c>
      <c r="I248" s="219"/>
      <c r="J248" s="100"/>
      <c r="K248" s="100"/>
      <c r="L248" s="100"/>
    </row>
    <row r="249" spans="2:12" ht="15.75" customHeight="1">
      <c r="B249" s="119"/>
      <c r="C249" s="286" t="s">
        <v>175</v>
      </c>
      <c r="D249" s="287"/>
      <c r="E249" s="288" t="s">
        <v>244</v>
      </c>
      <c r="F249" s="368">
        <f>SUM(F250:F262)</f>
        <v>146500</v>
      </c>
      <c r="G249" s="372">
        <f>SUM(G250:G262)</f>
        <v>0</v>
      </c>
      <c r="H249" s="368">
        <f>SUM(H250:H262)</f>
        <v>146500</v>
      </c>
      <c r="I249" s="114"/>
      <c r="J249" s="100"/>
      <c r="K249" s="100"/>
      <c r="L249" s="100"/>
    </row>
    <row r="250" spans="2:12" ht="48">
      <c r="B250" s="119"/>
      <c r="C250" s="120"/>
      <c r="D250" s="117" t="s">
        <v>269</v>
      </c>
      <c r="E250" s="72" t="s">
        <v>271</v>
      </c>
      <c r="F250" s="256">
        <v>37000</v>
      </c>
      <c r="G250" s="255"/>
      <c r="H250" s="76">
        <f aca="true" t="shared" si="13" ref="H250:H264">F250+G250</f>
        <v>37000</v>
      </c>
      <c r="I250" s="211"/>
      <c r="J250" s="100"/>
      <c r="K250" s="100"/>
      <c r="L250" s="100"/>
    </row>
    <row r="251" spans="2:12" ht="16.5" customHeight="1">
      <c r="B251" s="119"/>
      <c r="C251" s="159"/>
      <c r="D251" s="112" t="s">
        <v>110</v>
      </c>
      <c r="E251" s="72" t="s">
        <v>111</v>
      </c>
      <c r="F251" s="135">
        <v>17500</v>
      </c>
      <c r="G251" s="76"/>
      <c r="H251" s="122">
        <f t="shared" si="13"/>
        <v>17500</v>
      </c>
      <c r="I251" s="219"/>
      <c r="J251" s="100"/>
      <c r="K251" s="100"/>
      <c r="L251" s="100"/>
    </row>
    <row r="252" spans="2:12" ht="16.5" customHeight="1">
      <c r="B252" s="116"/>
      <c r="C252" s="117"/>
      <c r="D252" s="112" t="s">
        <v>119</v>
      </c>
      <c r="E252" s="72" t="s">
        <v>120</v>
      </c>
      <c r="F252" s="121">
        <v>500</v>
      </c>
      <c r="G252" s="76"/>
      <c r="H252" s="76">
        <f t="shared" si="13"/>
        <v>500</v>
      </c>
      <c r="I252" s="228"/>
      <c r="J252" s="100"/>
      <c r="K252" s="100"/>
      <c r="L252" s="100"/>
    </row>
    <row r="253" spans="2:12" ht="16.5" customHeight="1">
      <c r="B253" s="116"/>
      <c r="C253" s="117"/>
      <c r="D253" s="117">
        <v>4170</v>
      </c>
      <c r="E253" s="72" t="s">
        <v>132</v>
      </c>
      <c r="F253" s="121">
        <v>17000</v>
      </c>
      <c r="G253" s="76"/>
      <c r="H253" s="76">
        <f t="shared" si="13"/>
        <v>17000</v>
      </c>
      <c r="I253" s="228"/>
      <c r="J253" s="100"/>
      <c r="K253" s="100"/>
      <c r="L253" s="100"/>
    </row>
    <row r="254" spans="2:12" ht="16.5" customHeight="1">
      <c r="B254" s="116"/>
      <c r="C254" s="117"/>
      <c r="D254" s="112" t="s">
        <v>106</v>
      </c>
      <c r="E254" s="72" t="s">
        <v>107</v>
      </c>
      <c r="F254" s="121">
        <v>26080</v>
      </c>
      <c r="G254" s="122"/>
      <c r="H254" s="122">
        <f t="shared" si="13"/>
        <v>26080</v>
      </c>
      <c r="I254" s="211"/>
      <c r="J254" s="100"/>
      <c r="K254" s="100"/>
      <c r="L254" s="100"/>
    </row>
    <row r="255" spans="2:12" ht="16.5" customHeight="1">
      <c r="B255" s="116"/>
      <c r="C255" s="117"/>
      <c r="D255" s="142">
        <v>4220</v>
      </c>
      <c r="E255" s="72" t="s">
        <v>176</v>
      </c>
      <c r="F255" s="121">
        <v>3000</v>
      </c>
      <c r="G255" s="122"/>
      <c r="H255" s="76">
        <f t="shared" si="13"/>
        <v>3000</v>
      </c>
      <c r="I255" s="228"/>
      <c r="J255" s="100"/>
      <c r="K255" s="100"/>
      <c r="L255" s="100"/>
    </row>
    <row r="256" spans="2:12" ht="16.5" customHeight="1">
      <c r="B256" s="116"/>
      <c r="C256" s="117"/>
      <c r="D256" s="112" t="s">
        <v>135</v>
      </c>
      <c r="E256" s="72" t="s">
        <v>136</v>
      </c>
      <c r="F256" s="121">
        <v>15000</v>
      </c>
      <c r="G256" s="122"/>
      <c r="H256" s="76">
        <f t="shared" si="13"/>
        <v>15000</v>
      </c>
      <c r="I256" s="219"/>
      <c r="J256" s="100"/>
      <c r="K256" s="100"/>
      <c r="L256" s="100"/>
    </row>
    <row r="257" spans="2:12" ht="16.5" customHeight="1">
      <c r="B257" s="116"/>
      <c r="C257" s="117"/>
      <c r="D257" s="112" t="s">
        <v>91</v>
      </c>
      <c r="E257" s="72" t="s">
        <v>92</v>
      </c>
      <c r="F257" s="121">
        <v>14420</v>
      </c>
      <c r="G257" s="76"/>
      <c r="H257" s="76">
        <f t="shared" si="13"/>
        <v>14420</v>
      </c>
      <c r="I257" s="211"/>
      <c r="J257" s="100"/>
      <c r="K257" s="100"/>
      <c r="L257" s="100"/>
    </row>
    <row r="258" spans="2:12" ht="16.5" customHeight="1">
      <c r="B258" s="116"/>
      <c r="C258" s="117"/>
      <c r="D258" s="142">
        <v>4350</v>
      </c>
      <c r="E258" s="72" t="s">
        <v>137</v>
      </c>
      <c r="F258" s="121">
        <v>1500</v>
      </c>
      <c r="G258" s="76"/>
      <c r="H258" s="76">
        <f t="shared" si="13"/>
        <v>1500</v>
      </c>
      <c r="I258" s="219"/>
      <c r="J258" s="100"/>
      <c r="K258" s="100"/>
      <c r="L258" s="100"/>
    </row>
    <row r="259" spans="2:12" ht="16.5" customHeight="1">
      <c r="B259" s="116"/>
      <c r="C259" s="117"/>
      <c r="D259" s="142">
        <v>4370</v>
      </c>
      <c r="E259" s="72" t="s">
        <v>139</v>
      </c>
      <c r="F259" s="121">
        <v>1500</v>
      </c>
      <c r="G259" s="76"/>
      <c r="H259" s="76">
        <f t="shared" si="13"/>
        <v>1500</v>
      </c>
      <c r="I259" s="219"/>
      <c r="J259" s="100"/>
      <c r="K259" s="100"/>
      <c r="L259" s="100"/>
    </row>
    <row r="260" spans="2:12" ht="25.5">
      <c r="B260" s="116"/>
      <c r="C260" s="117"/>
      <c r="D260" s="142">
        <v>4400</v>
      </c>
      <c r="E260" s="234" t="s">
        <v>278</v>
      </c>
      <c r="F260" s="121">
        <v>11400</v>
      </c>
      <c r="G260" s="76"/>
      <c r="H260" s="76">
        <f t="shared" si="13"/>
        <v>11400</v>
      </c>
      <c r="I260" s="228"/>
      <c r="J260" s="100"/>
      <c r="K260" s="100"/>
      <c r="L260" s="100"/>
    </row>
    <row r="261" spans="2:12" ht="15.75" customHeight="1">
      <c r="B261" s="124"/>
      <c r="C261" s="132"/>
      <c r="D261" s="142">
        <v>4610</v>
      </c>
      <c r="E261" s="72" t="s">
        <v>142</v>
      </c>
      <c r="F261" s="125">
        <v>200</v>
      </c>
      <c r="G261" s="126"/>
      <c r="H261" s="76">
        <f t="shared" si="13"/>
        <v>200</v>
      </c>
      <c r="I261" s="228"/>
      <c r="J261" s="100"/>
      <c r="K261" s="100"/>
      <c r="L261" s="100"/>
    </row>
    <row r="262" spans="2:12" ht="15.75" customHeight="1">
      <c r="B262" s="116"/>
      <c r="C262" s="117"/>
      <c r="D262" s="142">
        <v>4700</v>
      </c>
      <c r="E262" s="72" t="s">
        <v>143</v>
      </c>
      <c r="F262" s="121">
        <v>1400</v>
      </c>
      <c r="G262" s="76"/>
      <c r="H262" s="76">
        <f t="shared" si="13"/>
        <v>1400</v>
      </c>
      <c r="I262" s="219"/>
      <c r="J262" s="100"/>
      <c r="K262" s="100"/>
      <c r="L262" s="100"/>
    </row>
    <row r="263" spans="2:12" ht="14.25" customHeight="1">
      <c r="B263" s="116"/>
      <c r="C263" s="286" t="s">
        <v>262</v>
      </c>
      <c r="D263" s="287"/>
      <c r="E263" s="288" t="s">
        <v>11</v>
      </c>
      <c r="F263" s="368">
        <f>F264</f>
        <v>1000</v>
      </c>
      <c r="G263" s="372">
        <f>G264</f>
        <v>0</v>
      </c>
      <c r="H263" s="368">
        <f>H264</f>
        <v>1000</v>
      </c>
      <c r="I263" s="143"/>
      <c r="J263" s="100"/>
      <c r="K263" s="100"/>
      <c r="L263" s="100"/>
    </row>
    <row r="264" spans="2:12" ht="48.75" thickBot="1">
      <c r="B264" s="124"/>
      <c r="C264" s="417"/>
      <c r="D264" s="132" t="s">
        <v>269</v>
      </c>
      <c r="E264" s="40" t="s">
        <v>271</v>
      </c>
      <c r="F264" s="125">
        <v>1000</v>
      </c>
      <c r="G264" s="418"/>
      <c r="H264" s="126">
        <f t="shared" si="13"/>
        <v>1000</v>
      </c>
      <c r="I264" s="419"/>
      <c r="J264" s="100"/>
      <c r="K264" s="100"/>
      <c r="L264" s="100"/>
    </row>
    <row r="265" spans="2:12" ht="15.75" customHeight="1" thickBot="1">
      <c r="B265" s="310" t="s">
        <v>177</v>
      </c>
      <c r="C265" s="311"/>
      <c r="D265" s="311"/>
      <c r="E265" s="295" t="s">
        <v>76</v>
      </c>
      <c r="F265" s="345">
        <f>F266+F272+F268+F276+F293+F295+F299+F303+F301+F322+F325</f>
        <v>3691289.85</v>
      </c>
      <c r="G265" s="345">
        <f>G266+G272+G268+G276+G293+G295+G299+G303+G301+G322+G325</f>
        <v>85786.5</v>
      </c>
      <c r="H265" s="345">
        <f>H266+H272+H268+H276+H293+H295+H299+H303+H301+H322+H325</f>
        <v>3777076.35</v>
      </c>
      <c r="I265" s="108"/>
      <c r="J265" s="100"/>
      <c r="K265" s="100"/>
      <c r="L265" s="100"/>
    </row>
    <row r="266" spans="2:12" ht="15.75" customHeight="1">
      <c r="B266" s="280"/>
      <c r="C266" s="338" t="s">
        <v>309</v>
      </c>
      <c r="D266" s="386"/>
      <c r="E266" s="284" t="s">
        <v>310</v>
      </c>
      <c r="F266" s="282">
        <f>F267</f>
        <v>5000</v>
      </c>
      <c r="G266" s="282">
        <f>G267</f>
        <v>0</v>
      </c>
      <c r="H266" s="282">
        <f>H267</f>
        <v>5000</v>
      </c>
      <c r="I266" s="281"/>
      <c r="J266" s="100"/>
      <c r="K266" s="100"/>
      <c r="L266" s="100"/>
    </row>
    <row r="267" spans="2:12" ht="28.5" customHeight="1">
      <c r="B267" s="178"/>
      <c r="C267" s="177"/>
      <c r="D267" s="142">
        <v>4330</v>
      </c>
      <c r="E267" s="72" t="s">
        <v>184</v>
      </c>
      <c r="F267" s="189">
        <v>5000</v>
      </c>
      <c r="G267" s="189"/>
      <c r="H267" s="76">
        <f>F267+G267</f>
        <v>5000</v>
      </c>
      <c r="I267" s="114"/>
      <c r="J267" s="100"/>
      <c r="K267" s="100"/>
      <c r="L267" s="100"/>
    </row>
    <row r="268" spans="2:12" ht="24" customHeight="1">
      <c r="B268" s="178"/>
      <c r="C268" s="286" t="s">
        <v>263</v>
      </c>
      <c r="D268" s="388"/>
      <c r="E268" s="288" t="s">
        <v>264</v>
      </c>
      <c r="F268" s="292">
        <f>F269+F270+F271</f>
        <v>2800</v>
      </c>
      <c r="G268" s="292">
        <f>G269+G270+G271</f>
        <v>0</v>
      </c>
      <c r="H268" s="292">
        <f>H269+H270+H271</f>
        <v>2800</v>
      </c>
      <c r="I268" s="114"/>
      <c r="J268" s="100"/>
      <c r="K268" s="100"/>
      <c r="L268" s="100"/>
    </row>
    <row r="269" spans="2:12" ht="13.5" customHeight="1">
      <c r="B269" s="178"/>
      <c r="C269" s="177"/>
      <c r="D269" s="112" t="s">
        <v>106</v>
      </c>
      <c r="E269" s="72" t="s">
        <v>107</v>
      </c>
      <c r="F269" s="213">
        <v>1000</v>
      </c>
      <c r="G269" s="257"/>
      <c r="H269" s="76">
        <f>F269+G269</f>
        <v>1000</v>
      </c>
      <c r="I269" s="211"/>
      <c r="J269" s="100"/>
      <c r="K269" s="100"/>
      <c r="L269" s="100"/>
    </row>
    <row r="270" spans="2:12" ht="13.5" customHeight="1">
      <c r="B270" s="178"/>
      <c r="C270" s="177"/>
      <c r="D270" s="112" t="s">
        <v>124</v>
      </c>
      <c r="E270" s="72" t="s">
        <v>125</v>
      </c>
      <c r="F270" s="189">
        <v>300</v>
      </c>
      <c r="G270" s="257"/>
      <c r="H270" s="76">
        <f>F270+G270</f>
        <v>300</v>
      </c>
      <c r="I270" s="211"/>
      <c r="J270" s="100"/>
      <c r="K270" s="100"/>
      <c r="L270" s="100"/>
    </row>
    <row r="271" spans="2:12" ht="13.5" customHeight="1">
      <c r="B271" s="178"/>
      <c r="C271" s="177"/>
      <c r="D271" s="142">
        <v>4700</v>
      </c>
      <c r="E271" s="72" t="s">
        <v>143</v>
      </c>
      <c r="F271" s="189">
        <v>1500</v>
      </c>
      <c r="G271" s="257"/>
      <c r="H271" s="76">
        <f>F271+G271</f>
        <v>1500</v>
      </c>
      <c r="I271" s="211"/>
      <c r="J271" s="100"/>
      <c r="K271" s="100"/>
      <c r="L271" s="100"/>
    </row>
    <row r="272" spans="2:12" ht="13.5" customHeight="1">
      <c r="B272" s="178"/>
      <c r="C272" s="283" t="s">
        <v>311</v>
      </c>
      <c r="D272" s="387"/>
      <c r="E272" s="284" t="s">
        <v>312</v>
      </c>
      <c r="F272" s="290">
        <f>SUM(F273:F275)</f>
        <v>31000</v>
      </c>
      <c r="G272" s="292">
        <f>SUM(G273:G275)</f>
        <v>0</v>
      </c>
      <c r="H272" s="291">
        <f>SUM(H273:H275)</f>
        <v>31000</v>
      </c>
      <c r="I272" s="211"/>
      <c r="J272" s="100"/>
      <c r="K272" s="100"/>
      <c r="L272" s="100"/>
    </row>
    <row r="273" spans="2:12" ht="13.5" customHeight="1">
      <c r="B273" s="178"/>
      <c r="C273" s="209"/>
      <c r="D273" s="112" t="s">
        <v>119</v>
      </c>
      <c r="E273" s="72" t="s">
        <v>120</v>
      </c>
      <c r="F273" s="213">
        <v>4600</v>
      </c>
      <c r="G273" s="257"/>
      <c r="H273" s="76">
        <f aca="true" t="shared" si="14" ref="H273:H292">F273+G273</f>
        <v>4600</v>
      </c>
      <c r="I273" s="211"/>
      <c r="J273" s="100"/>
      <c r="K273" s="100"/>
      <c r="L273" s="100"/>
    </row>
    <row r="274" spans="2:12" ht="13.5" customHeight="1">
      <c r="B274" s="178"/>
      <c r="C274" s="209"/>
      <c r="D274" s="117" t="s">
        <v>121</v>
      </c>
      <c r="E274" s="72" t="s">
        <v>333</v>
      </c>
      <c r="F274" s="213">
        <v>350</v>
      </c>
      <c r="G274" s="257"/>
      <c r="H274" s="76">
        <f t="shared" si="14"/>
        <v>350</v>
      </c>
      <c r="I274" s="219"/>
      <c r="J274" s="100"/>
      <c r="K274" s="100"/>
      <c r="L274" s="100"/>
    </row>
    <row r="275" spans="2:12" ht="13.5" customHeight="1">
      <c r="B275" s="178"/>
      <c r="C275" s="209"/>
      <c r="D275" s="117">
        <v>4170</v>
      </c>
      <c r="E275" s="72" t="s">
        <v>132</v>
      </c>
      <c r="F275" s="213">
        <v>26050</v>
      </c>
      <c r="G275" s="257"/>
      <c r="H275" s="76">
        <f t="shared" si="14"/>
        <v>26050</v>
      </c>
      <c r="I275" s="219"/>
      <c r="J275" s="100"/>
      <c r="K275" s="100"/>
      <c r="L275" s="100"/>
    </row>
    <row r="276" spans="2:12" ht="40.5" customHeight="1">
      <c r="B276" s="119"/>
      <c r="C276" s="286" t="s">
        <v>178</v>
      </c>
      <c r="D276" s="388"/>
      <c r="E276" s="324" t="s">
        <v>290</v>
      </c>
      <c r="F276" s="368">
        <f>SUM(F277:F292)</f>
        <v>2550160</v>
      </c>
      <c r="G276" s="372">
        <f>SUM(G277:G292)</f>
        <v>0</v>
      </c>
      <c r="H276" s="368">
        <f>SUM(H277:H292)</f>
        <v>2550160</v>
      </c>
      <c r="I276" s="114"/>
      <c r="J276" s="100"/>
      <c r="K276" s="100"/>
      <c r="L276" s="100"/>
    </row>
    <row r="277" spans="2:12" ht="14.25" customHeight="1">
      <c r="B277" s="116"/>
      <c r="C277" s="117"/>
      <c r="D277" s="117" t="s">
        <v>179</v>
      </c>
      <c r="E277" s="72" t="s">
        <v>329</v>
      </c>
      <c r="F277" s="121">
        <v>2404710</v>
      </c>
      <c r="G277" s="122">
        <v>-20000</v>
      </c>
      <c r="H277" s="122">
        <f t="shared" si="14"/>
        <v>2384710</v>
      </c>
      <c r="I277" s="427" t="s">
        <v>542</v>
      </c>
      <c r="J277" s="100"/>
      <c r="K277" s="100"/>
      <c r="L277" s="100"/>
    </row>
    <row r="278" spans="2:12" ht="14.25" customHeight="1">
      <c r="B278" s="116"/>
      <c r="C278" s="117"/>
      <c r="D278" s="117" t="s">
        <v>117</v>
      </c>
      <c r="E278" s="72" t="s">
        <v>330</v>
      </c>
      <c r="F278" s="121">
        <v>60050</v>
      </c>
      <c r="G278" s="76"/>
      <c r="H278" s="76">
        <f t="shared" si="14"/>
        <v>60050</v>
      </c>
      <c r="I278" s="228"/>
      <c r="J278" s="100"/>
      <c r="K278" s="100"/>
      <c r="L278" s="100"/>
    </row>
    <row r="279" spans="2:12" ht="14.25" customHeight="1">
      <c r="B279" s="116"/>
      <c r="C279" s="117"/>
      <c r="D279" s="112" t="s">
        <v>130</v>
      </c>
      <c r="E279" s="72" t="s">
        <v>331</v>
      </c>
      <c r="F279" s="121">
        <v>3397</v>
      </c>
      <c r="G279" s="76"/>
      <c r="H279" s="76">
        <f t="shared" si="14"/>
        <v>3397</v>
      </c>
      <c r="I279" s="228"/>
      <c r="J279" s="100"/>
      <c r="K279" s="100"/>
      <c r="L279" s="100"/>
    </row>
    <row r="280" spans="2:12" ht="14.25" customHeight="1">
      <c r="B280" s="116"/>
      <c r="C280" s="117"/>
      <c r="D280" s="117" t="s">
        <v>119</v>
      </c>
      <c r="E280" s="72" t="s">
        <v>332</v>
      </c>
      <c r="F280" s="121">
        <v>61000</v>
      </c>
      <c r="G280" s="76">
        <v>20000</v>
      </c>
      <c r="H280" s="76">
        <f t="shared" si="14"/>
        <v>81000</v>
      </c>
      <c r="I280" s="427" t="s">
        <v>542</v>
      </c>
      <c r="J280" s="100"/>
      <c r="K280" s="100"/>
      <c r="L280" s="100"/>
    </row>
    <row r="281" spans="2:12" ht="14.25" customHeight="1">
      <c r="B281" s="116"/>
      <c r="C281" s="117"/>
      <c r="D281" s="117" t="s">
        <v>121</v>
      </c>
      <c r="E281" s="72" t="s">
        <v>333</v>
      </c>
      <c r="F281" s="121">
        <v>1550</v>
      </c>
      <c r="G281" s="76"/>
      <c r="H281" s="76">
        <f t="shared" si="14"/>
        <v>1550</v>
      </c>
      <c r="I281" s="143"/>
      <c r="J281" s="100"/>
      <c r="K281" s="100"/>
      <c r="L281" s="100"/>
    </row>
    <row r="282" spans="2:12" ht="14.25" customHeight="1">
      <c r="B282" s="116"/>
      <c r="C282" s="117"/>
      <c r="D282" s="117">
        <v>4170</v>
      </c>
      <c r="E282" s="72" t="s">
        <v>334</v>
      </c>
      <c r="F282" s="121">
        <v>1000</v>
      </c>
      <c r="G282" s="76"/>
      <c r="H282" s="76">
        <f t="shared" si="14"/>
        <v>1000</v>
      </c>
      <c r="I282" s="143"/>
      <c r="J282" s="100"/>
      <c r="K282" s="100"/>
      <c r="L282" s="100"/>
    </row>
    <row r="283" spans="2:12" ht="14.25" customHeight="1">
      <c r="B283" s="116"/>
      <c r="C283" s="117"/>
      <c r="D283" s="117" t="s">
        <v>106</v>
      </c>
      <c r="E283" s="72" t="s">
        <v>335</v>
      </c>
      <c r="F283" s="121">
        <v>2200</v>
      </c>
      <c r="G283" s="76"/>
      <c r="H283" s="76">
        <f t="shared" si="14"/>
        <v>2200</v>
      </c>
      <c r="I283" s="228"/>
      <c r="J283" s="100"/>
      <c r="K283" s="100"/>
      <c r="L283" s="100"/>
    </row>
    <row r="284" spans="2:12" ht="14.25" customHeight="1">
      <c r="B284" s="116"/>
      <c r="C284" s="117"/>
      <c r="D284" s="112" t="s">
        <v>133</v>
      </c>
      <c r="E284" s="72" t="s">
        <v>336</v>
      </c>
      <c r="F284" s="121">
        <v>600</v>
      </c>
      <c r="G284" s="76"/>
      <c r="H284" s="76">
        <f t="shared" si="14"/>
        <v>600</v>
      </c>
      <c r="I284" s="143"/>
      <c r="J284" s="100"/>
      <c r="K284" s="100"/>
      <c r="L284" s="100"/>
    </row>
    <row r="285" spans="2:12" ht="14.25" customHeight="1">
      <c r="B285" s="116"/>
      <c r="C285" s="117"/>
      <c r="D285" s="112" t="s">
        <v>135</v>
      </c>
      <c r="E285" s="72" t="s">
        <v>136</v>
      </c>
      <c r="F285" s="121">
        <v>300</v>
      </c>
      <c r="G285" s="122"/>
      <c r="H285" s="122">
        <f t="shared" si="14"/>
        <v>300</v>
      </c>
      <c r="I285" s="211"/>
      <c r="J285" s="100"/>
      <c r="K285" s="100"/>
      <c r="L285" s="100"/>
    </row>
    <row r="286" spans="2:12" ht="14.25" customHeight="1">
      <c r="B286" s="116"/>
      <c r="C286" s="117"/>
      <c r="D286" s="117" t="s">
        <v>180</v>
      </c>
      <c r="E286" s="72" t="s">
        <v>181</v>
      </c>
      <c r="F286" s="121">
        <v>550</v>
      </c>
      <c r="G286" s="76"/>
      <c r="H286" s="76">
        <f t="shared" si="14"/>
        <v>550</v>
      </c>
      <c r="I286" s="211"/>
      <c r="J286" s="100"/>
      <c r="K286" s="100"/>
      <c r="L286" s="100"/>
    </row>
    <row r="287" spans="2:12" ht="14.25" customHeight="1">
      <c r="B287" s="116"/>
      <c r="C287" s="117"/>
      <c r="D287" s="117" t="s">
        <v>91</v>
      </c>
      <c r="E287" s="72" t="s">
        <v>337</v>
      </c>
      <c r="F287" s="121">
        <v>10000</v>
      </c>
      <c r="G287" s="76"/>
      <c r="H287" s="76">
        <f t="shared" si="14"/>
        <v>10000</v>
      </c>
      <c r="I287" s="219"/>
      <c r="J287" s="100"/>
      <c r="K287" s="100"/>
      <c r="L287" s="100"/>
    </row>
    <row r="288" spans="2:12" ht="25.5">
      <c r="B288" s="116"/>
      <c r="C288" s="117"/>
      <c r="D288" s="142">
        <v>4400</v>
      </c>
      <c r="E288" s="234" t="s">
        <v>278</v>
      </c>
      <c r="F288" s="121">
        <v>1300</v>
      </c>
      <c r="G288" s="76"/>
      <c r="H288" s="76">
        <f t="shared" si="14"/>
        <v>1300</v>
      </c>
      <c r="I288" s="228"/>
      <c r="J288" s="100"/>
      <c r="K288" s="100"/>
      <c r="L288" s="100"/>
    </row>
    <row r="289" spans="2:12" ht="14.25" customHeight="1">
      <c r="B289" s="116"/>
      <c r="C289" s="117"/>
      <c r="D289" s="117" t="s">
        <v>124</v>
      </c>
      <c r="E289" s="72" t="s">
        <v>338</v>
      </c>
      <c r="F289" s="121">
        <v>500</v>
      </c>
      <c r="G289" s="76"/>
      <c r="H289" s="76">
        <f t="shared" si="14"/>
        <v>500</v>
      </c>
      <c r="I289" s="211"/>
      <c r="J289" s="100"/>
      <c r="K289" s="100"/>
      <c r="L289" s="100"/>
    </row>
    <row r="290" spans="2:12" ht="14.25" customHeight="1">
      <c r="B290" s="116"/>
      <c r="C290" s="117"/>
      <c r="D290" s="117">
        <v>4430</v>
      </c>
      <c r="E290" s="72" t="s">
        <v>339</v>
      </c>
      <c r="F290" s="121">
        <v>150</v>
      </c>
      <c r="G290" s="76"/>
      <c r="H290" s="76">
        <f t="shared" si="14"/>
        <v>150</v>
      </c>
      <c r="I290" s="219"/>
      <c r="J290" s="100"/>
      <c r="K290" s="100"/>
      <c r="L290" s="100"/>
    </row>
    <row r="291" spans="2:12" ht="14.25">
      <c r="B291" s="116"/>
      <c r="C291" s="117"/>
      <c r="D291" s="117" t="s">
        <v>140</v>
      </c>
      <c r="E291" s="72" t="s">
        <v>340</v>
      </c>
      <c r="F291" s="121">
        <v>1250</v>
      </c>
      <c r="G291" s="76">
        <v>-156</v>
      </c>
      <c r="H291" s="76">
        <f t="shared" si="14"/>
        <v>1094</v>
      </c>
      <c r="I291" s="427" t="s">
        <v>542</v>
      </c>
      <c r="J291" s="100"/>
      <c r="K291" s="100"/>
      <c r="L291" s="100"/>
    </row>
    <row r="292" spans="2:12" ht="14.25" customHeight="1">
      <c r="B292" s="116"/>
      <c r="C292" s="117"/>
      <c r="D292" s="142">
        <v>4700</v>
      </c>
      <c r="E292" s="72" t="s">
        <v>341</v>
      </c>
      <c r="F292" s="121">
        <v>1603</v>
      </c>
      <c r="G292" s="76">
        <v>156</v>
      </c>
      <c r="H292" s="76">
        <f t="shared" si="14"/>
        <v>1759</v>
      </c>
      <c r="I292" s="427" t="s">
        <v>542</v>
      </c>
      <c r="J292" s="100"/>
      <c r="K292" s="100"/>
      <c r="L292" s="100"/>
    </row>
    <row r="293" spans="2:12" ht="67.5" customHeight="1">
      <c r="B293" s="119"/>
      <c r="C293" s="286" t="s">
        <v>182</v>
      </c>
      <c r="D293" s="287"/>
      <c r="E293" s="328" t="s">
        <v>291</v>
      </c>
      <c r="F293" s="368">
        <f>F294</f>
        <v>15200</v>
      </c>
      <c r="G293" s="372">
        <f>G294</f>
        <v>2080</v>
      </c>
      <c r="H293" s="368">
        <f>H294</f>
        <v>17280</v>
      </c>
      <c r="I293" s="114"/>
      <c r="J293" s="100"/>
      <c r="K293" s="100"/>
      <c r="L293" s="100"/>
    </row>
    <row r="294" spans="2:12" ht="15" customHeight="1">
      <c r="B294" s="116"/>
      <c r="C294" s="117"/>
      <c r="D294" s="117">
        <v>4130</v>
      </c>
      <c r="E294" s="72" t="s">
        <v>214</v>
      </c>
      <c r="F294" s="121">
        <v>15200</v>
      </c>
      <c r="G294" s="122">
        <v>2080</v>
      </c>
      <c r="H294" s="122">
        <f>F294+G294</f>
        <v>17280</v>
      </c>
      <c r="I294" s="211" t="s">
        <v>541</v>
      </c>
      <c r="J294" s="100"/>
      <c r="K294" s="100"/>
      <c r="L294" s="100"/>
    </row>
    <row r="295" spans="2:12" ht="26.25" customHeight="1">
      <c r="B295" s="119"/>
      <c r="C295" s="286" t="s">
        <v>183</v>
      </c>
      <c r="D295" s="287"/>
      <c r="E295" s="328" t="s">
        <v>78</v>
      </c>
      <c r="F295" s="368">
        <f>SUM(F296:F298)</f>
        <v>232706</v>
      </c>
      <c r="G295" s="372">
        <f>SUM(G296:G298)</f>
        <v>21698.5</v>
      </c>
      <c r="H295" s="368">
        <f>SUM(H296:H298)</f>
        <v>254404.5</v>
      </c>
      <c r="I295" s="114"/>
      <c r="J295" s="100"/>
      <c r="K295" s="100"/>
      <c r="L295" s="100"/>
    </row>
    <row r="296" spans="2:12" ht="16.5" customHeight="1">
      <c r="B296" s="116"/>
      <c r="C296" s="117"/>
      <c r="D296" s="112" t="s">
        <v>179</v>
      </c>
      <c r="E296" s="72" t="s">
        <v>186</v>
      </c>
      <c r="F296" s="121">
        <v>194706</v>
      </c>
      <c r="G296" s="122">
        <v>21698.5</v>
      </c>
      <c r="H296" s="122">
        <f>F296+G296</f>
        <v>216404.5</v>
      </c>
      <c r="I296" s="211" t="s">
        <v>541</v>
      </c>
      <c r="J296" s="100"/>
      <c r="K296" s="676"/>
      <c r="L296" s="100"/>
    </row>
    <row r="297" spans="2:12" ht="15" customHeight="1">
      <c r="B297" s="116"/>
      <c r="C297" s="117"/>
      <c r="D297" s="117" t="s">
        <v>119</v>
      </c>
      <c r="E297" s="72" t="s">
        <v>120</v>
      </c>
      <c r="F297" s="121">
        <v>3000</v>
      </c>
      <c r="G297" s="76"/>
      <c r="H297" s="76">
        <f>F297+G297</f>
        <v>3000</v>
      </c>
      <c r="I297" s="228"/>
      <c r="J297" s="100"/>
      <c r="K297" s="100"/>
      <c r="L297" s="100"/>
    </row>
    <row r="298" spans="2:12" ht="24" customHeight="1">
      <c r="B298" s="116"/>
      <c r="C298" s="117"/>
      <c r="D298" s="142">
        <v>4330</v>
      </c>
      <c r="E298" s="72" t="s">
        <v>184</v>
      </c>
      <c r="F298" s="121">
        <v>35000</v>
      </c>
      <c r="G298" s="76"/>
      <c r="H298" s="76">
        <f>F298+G298</f>
        <v>35000</v>
      </c>
      <c r="I298" s="219"/>
      <c r="J298" s="100"/>
      <c r="K298" s="100"/>
      <c r="L298" s="100"/>
    </row>
    <row r="299" spans="2:12" ht="15.75" customHeight="1">
      <c r="B299" s="119"/>
      <c r="C299" s="286" t="s">
        <v>185</v>
      </c>
      <c r="D299" s="287"/>
      <c r="E299" s="288" t="s">
        <v>245</v>
      </c>
      <c r="F299" s="368">
        <f>F300</f>
        <v>40000</v>
      </c>
      <c r="G299" s="372">
        <f>G300</f>
        <v>0</v>
      </c>
      <c r="H299" s="368">
        <f>H300</f>
        <v>40000</v>
      </c>
      <c r="I299" s="114"/>
      <c r="J299" s="100"/>
      <c r="K299" s="100"/>
      <c r="L299" s="100"/>
    </row>
    <row r="300" spans="2:12" ht="15" customHeight="1">
      <c r="B300" s="116"/>
      <c r="C300" s="117"/>
      <c r="D300" s="112" t="s">
        <v>179</v>
      </c>
      <c r="E300" s="72" t="s">
        <v>186</v>
      </c>
      <c r="F300" s="121">
        <v>40000</v>
      </c>
      <c r="G300" s="76"/>
      <c r="H300" s="76">
        <f>F300+G300</f>
        <v>40000</v>
      </c>
      <c r="I300" s="143"/>
      <c r="J300" s="100"/>
      <c r="K300" s="100"/>
      <c r="L300" s="100"/>
    </row>
    <row r="301" spans="2:12" ht="15" customHeight="1">
      <c r="B301" s="116"/>
      <c r="C301" s="320">
        <v>85216</v>
      </c>
      <c r="D301" s="332"/>
      <c r="E301" s="333" t="s">
        <v>212</v>
      </c>
      <c r="F301" s="368">
        <f>F302</f>
        <v>68900</v>
      </c>
      <c r="G301" s="372">
        <f>G302</f>
        <v>23008</v>
      </c>
      <c r="H301" s="368">
        <f>H302</f>
        <v>91908</v>
      </c>
      <c r="I301" s="143"/>
      <c r="J301" s="100"/>
      <c r="K301" s="100"/>
      <c r="L301" s="100"/>
    </row>
    <row r="302" spans="2:12" ht="15" customHeight="1">
      <c r="B302" s="116"/>
      <c r="C302" s="38"/>
      <c r="D302" s="112" t="s">
        <v>179</v>
      </c>
      <c r="E302" s="72" t="s">
        <v>186</v>
      </c>
      <c r="F302" s="121">
        <v>68900</v>
      </c>
      <c r="G302" s="255">
        <v>23008</v>
      </c>
      <c r="H302" s="76">
        <f>F302+G302</f>
        <v>91908</v>
      </c>
      <c r="I302" s="211" t="s">
        <v>541</v>
      </c>
      <c r="J302" s="100"/>
      <c r="K302" s="100"/>
      <c r="L302" s="100"/>
    </row>
    <row r="303" spans="2:12" ht="16.5" customHeight="1">
      <c r="B303" s="119"/>
      <c r="C303" s="286" t="s">
        <v>187</v>
      </c>
      <c r="D303" s="287"/>
      <c r="E303" s="288" t="s">
        <v>79</v>
      </c>
      <c r="F303" s="368">
        <f>SUM(F304:F321)</f>
        <v>578718.8500000001</v>
      </c>
      <c r="G303" s="368">
        <f>SUM(G304:G321)</f>
        <v>5000</v>
      </c>
      <c r="H303" s="368">
        <f>SUM(H304:H321)</f>
        <v>583718.8500000001</v>
      </c>
      <c r="I303" s="114"/>
      <c r="J303" s="100"/>
      <c r="K303" s="100"/>
      <c r="L303" s="100"/>
    </row>
    <row r="304" spans="2:12" ht="15.75" customHeight="1">
      <c r="B304" s="116"/>
      <c r="C304" s="117"/>
      <c r="D304" s="112" t="s">
        <v>117</v>
      </c>
      <c r="E304" s="72" t="s">
        <v>118</v>
      </c>
      <c r="F304" s="121">
        <v>387200</v>
      </c>
      <c r="G304" s="122"/>
      <c r="H304" s="76">
        <f aca="true" t="shared" si="15" ref="H304:H321">F304+G304</f>
        <v>387200</v>
      </c>
      <c r="I304" s="219"/>
      <c r="J304" s="100"/>
      <c r="K304" s="100"/>
      <c r="L304" s="100"/>
    </row>
    <row r="305" spans="2:12" ht="15.75" customHeight="1">
      <c r="B305" s="116"/>
      <c r="C305" s="117"/>
      <c r="D305" s="112" t="s">
        <v>130</v>
      </c>
      <c r="E305" s="72" t="s">
        <v>131</v>
      </c>
      <c r="F305" s="121">
        <v>24278</v>
      </c>
      <c r="G305" s="76"/>
      <c r="H305" s="76">
        <f t="shared" si="15"/>
        <v>24278</v>
      </c>
      <c r="I305" s="219"/>
      <c r="J305" s="100"/>
      <c r="K305" s="100"/>
      <c r="L305" s="100"/>
    </row>
    <row r="306" spans="2:12" ht="15.75" customHeight="1">
      <c r="B306" s="116"/>
      <c r="C306" s="117"/>
      <c r="D306" s="112" t="s">
        <v>119</v>
      </c>
      <c r="E306" s="72" t="s">
        <v>120</v>
      </c>
      <c r="F306" s="121">
        <v>66200</v>
      </c>
      <c r="G306" s="76"/>
      <c r="H306" s="76">
        <f t="shared" si="15"/>
        <v>66200</v>
      </c>
      <c r="I306" s="228"/>
      <c r="J306" s="100"/>
      <c r="K306" s="100"/>
      <c r="L306" s="100"/>
    </row>
    <row r="307" spans="2:12" ht="15.75" customHeight="1">
      <c r="B307" s="116"/>
      <c r="C307" s="117"/>
      <c r="D307" s="112" t="s">
        <v>121</v>
      </c>
      <c r="E307" s="72" t="s">
        <v>122</v>
      </c>
      <c r="F307" s="121">
        <v>9500</v>
      </c>
      <c r="G307" s="76"/>
      <c r="H307" s="76">
        <f t="shared" si="15"/>
        <v>9500</v>
      </c>
      <c r="I307" s="219"/>
      <c r="J307" s="100"/>
      <c r="K307" s="100"/>
      <c r="L307" s="100"/>
    </row>
    <row r="308" spans="2:12" ht="15.75" customHeight="1">
      <c r="B308" s="116"/>
      <c r="C308" s="117"/>
      <c r="D308" s="117">
        <v>4170</v>
      </c>
      <c r="E308" s="72" t="s">
        <v>132</v>
      </c>
      <c r="F308" s="121">
        <v>1000</v>
      </c>
      <c r="G308" s="76"/>
      <c r="H308" s="76">
        <f t="shared" si="15"/>
        <v>1000</v>
      </c>
      <c r="I308" s="143"/>
      <c r="J308" s="100"/>
      <c r="K308" s="100"/>
      <c r="L308" s="100"/>
    </row>
    <row r="309" spans="2:12" ht="15.75" customHeight="1">
      <c r="B309" s="116"/>
      <c r="C309" s="117"/>
      <c r="D309" s="112" t="s">
        <v>106</v>
      </c>
      <c r="E309" s="72" t="s">
        <v>107</v>
      </c>
      <c r="F309" s="121">
        <v>27740.06</v>
      </c>
      <c r="G309" s="76"/>
      <c r="H309" s="76">
        <f t="shared" si="15"/>
        <v>27740.06</v>
      </c>
      <c r="I309" s="211"/>
      <c r="J309" s="100"/>
      <c r="K309" s="100"/>
      <c r="L309" s="100"/>
    </row>
    <row r="310" spans="2:12" ht="15.75" customHeight="1">
      <c r="B310" s="116"/>
      <c r="C310" s="117"/>
      <c r="D310" s="112" t="s">
        <v>133</v>
      </c>
      <c r="E310" s="72" t="s">
        <v>134</v>
      </c>
      <c r="F310" s="121">
        <v>7100</v>
      </c>
      <c r="G310" s="76"/>
      <c r="H310" s="76">
        <f t="shared" si="15"/>
        <v>7100</v>
      </c>
      <c r="I310" s="219"/>
      <c r="J310" s="100"/>
      <c r="K310" s="100"/>
      <c r="L310" s="100"/>
    </row>
    <row r="311" spans="2:12" ht="15.75" customHeight="1">
      <c r="B311" s="116"/>
      <c r="C311" s="117"/>
      <c r="D311" s="112" t="s">
        <v>135</v>
      </c>
      <c r="E311" s="72" t="s">
        <v>136</v>
      </c>
      <c r="F311" s="121">
        <v>4000</v>
      </c>
      <c r="G311" s="76">
        <v>1000</v>
      </c>
      <c r="H311" s="76">
        <f t="shared" si="15"/>
        <v>5000</v>
      </c>
      <c r="I311" s="427" t="s">
        <v>542</v>
      </c>
      <c r="J311" s="100"/>
      <c r="K311" s="100"/>
      <c r="L311" s="100"/>
    </row>
    <row r="312" spans="2:12" ht="15.75" customHeight="1">
      <c r="B312" s="116"/>
      <c r="C312" s="117"/>
      <c r="D312" s="117" t="s">
        <v>180</v>
      </c>
      <c r="E312" s="72" t="s">
        <v>181</v>
      </c>
      <c r="F312" s="121">
        <v>1500</v>
      </c>
      <c r="G312" s="76">
        <v>-1000</v>
      </c>
      <c r="H312" s="76">
        <f t="shared" si="15"/>
        <v>500</v>
      </c>
      <c r="I312" s="211" t="s">
        <v>542</v>
      </c>
      <c r="J312" s="100"/>
      <c r="K312" s="100"/>
      <c r="L312" s="100"/>
    </row>
    <row r="313" spans="2:12" ht="15.75" customHeight="1">
      <c r="B313" s="116"/>
      <c r="C313" s="117"/>
      <c r="D313" s="112" t="s">
        <v>91</v>
      </c>
      <c r="E313" s="72" t="s">
        <v>92</v>
      </c>
      <c r="F313" s="121">
        <v>14212.79</v>
      </c>
      <c r="G313" s="76">
        <v>5000</v>
      </c>
      <c r="H313" s="76">
        <f t="shared" si="15"/>
        <v>19212.79</v>
      </c>
      <c r="I313" s="427" t="s">
        <v>542</v>
      </c>
      <c r="J313" s="100"/>
      <c r="K313" s="100"/>
      <c r="L313" s="100"/>
    </row>
    <row r="314" spans="2:12" ht="15.75" customHeight="1">
      <c r="B314" s="116"/>
      <c r="C314" s="117"/>
      <c r="D314" s="142">
        <v>4350</v>
      </c>
      <c r="E314" s="72" t="s">
        <v>137</v>
      </c>
      <c r="F314" s="121">
        <v>1000</v>
      </c>
      <c r="G314" s="76"/>
      <c r="H314" s="76">
        <f t="shared" si="15"/>
        <v>1000</v>
      </c>
      <c r="I314" s="228"/>
      <c r="J314" s="100"/>
      <c r="K314" s="100"/>
      <c r="L314" s="100"/>
    </row>
    <row r="315" spans="2:12" ht="15.75" customHeight="1">
      <c r="B315" s="116"/>
      <c r="C315" s="117"/>
      <c r="D315" s="142">
        <v>4360</v>
      </c>
      <c r="E315" s="72" t="s">
        <v>138</v>
      </c>
      <c r="F315" s="121">
        <v>3600</v>
      </c>
      <c r="G315" s="76"/>
      <c r="H315" s="76">
        <f t="shared" si="15"/>
        <v>3600</v>
      </c>
      <c r="I315" s="219"/>
      <c r="J315" s="100"/>
      <c r="K315" s="100"/>
      <c r="L315" s="100"/>
    </row>
    <row r="316" spans="2:12" ht="15.75" customHeight="1">
      <c r="B316" s="116"/>
      <c r="C316" s="117"/>
      <c r="D316" s="142">
        <v>4370</v>
      </c>
      <c r="E316" s="72" t="s">
        <v>139</v>
      </c>
      <c r="F316" s="121">
        <v>3600</v>
      </c>
      <c r="G316" s="76"/>
      <c r="H316" s="76">
        <f t="shared" si="15"/>
        <v>3600</v>
      </c>
      <c r="I316" s="211"/>
      <c r="J316" s="100"/>
      <c r="K316" s="100"/>
      <c r="L316" s="100"/>
    </row>
    <row r="317" spans="2:12" ht="25.5">
      <c r="B317" s="116"/>
      <c r="C317" s="117"/>
      <c r="D317" s="142">
        <v>4400</v>
      </c>
      <c r="E317" s="234" t="s">
        <v>278</v>
      </c>
      <c r="F317" s="121">
        <v>12700</v>
      </c>
      <c r="G317" s="76"/>
      <c r="H317" s="76">
        <f t="shared" si="15"/>
        <v>12700</v>
      </c>
      <c r="I317" s="219"/>
      <c r="J317" s="100"/>
      <c r="K317" s="100"/>
      <c r="L317" s="100"/>
    </row>
    <row r="318" spans="2:12" ht="15" customHeight="1">
      <c r="B318" s="116"/>
      <c r="C318" s="117"/>
      <c r="D318" s="112" t="s">
        <v>124</v>
      </c>
      <c r="E318" s="72" t="s">
        <v>125</v>
      </c>
      <c r="F318" s="121">
        <v>1000</v>
      </c>
      <c r="G318" s="76"/>
      <c r="H318" s="76">
        <f t="shared" si="15"/>
        <v>1000</v>
      </c>
      <c r="I318" s="219"/>
      <c r="J318" s="100"/>
      <c r="K318" s="100"/>
      <c r="L318" s="100"/>
    </row>
    <row r="319" spans="2:12" ht="15" customHeight="1">
      <c r="B319" s="116"/>
      <c r="C319" s="117"/>
      <c r="D319" s="112" t="s">
        <v>98</v>
      </c>
      <c r="E319" s="72" t="s">
        <v>99</v>
      </c>
      <c r="F319" s="121">
        <v>2100</v>
      </c>
      <c r="G319" s="76"/>
      <c r="H319" s="76">
        <f t="shared" si="15"/>
        <v>2100</v>
      </c>
      <c r="I319" s="228"/>
      <c r="J319" s="100"/>
      <c r="K319" s="100"/>
      <c r="L319" s="100"/>
    </row>
    <row r="320" spans="2:12" ht="15" customHeight="1">
      <c r="B320" s="116"/>
      <c r="C320" s="117"/>
      <c r="D320" s="112" t="s">
        <v>140</v>
      </c>
      <c r="E320" s="72" t="s">
        <v>141</v>
      </c>
      <c r="F320" s="121">
        <v>8488</v>
      </c>
      <c r="G320" s="76"/>
      <c r="H320" s="76">
        <f t="shared" si="15"/>
        <v>8488</v>
      </c>
      <c r="I320" s="211"/>
      <c r="J320" s="100"/>
      <c r="K320" s="100"/>
      <c r="L320" s="100"/>
    </row>
    <row r="321" spans="2:12" ht="15" customHeight="1">
      <c r="B321" s="116"/>
      <c r="C321" s="117"/>
      <c r="D321" s="142">
        <v>4700</v>
      </c>
      <c r="E321" s="72" t="s">
        <v>143</v>
      </c>
      <c r="F321" s="121">
        <v>3500</v>
      </c>
      <c r="G321" s="76"/>
      <c r="H321" s="76">
        <f t="shared" si="15"/>
        <v>3500</v>
      </c>
      <c r="I321" s="219"/>
      <c r="J321" s="100"/>
      <c r="K321" s="100"/>
      <c r="L321" s="100"/>
    </row>
    <row r="322" spans="2:12" ht="24.75" customHeight="1">
      <c r="B322" s="119"/>
      <c r="C322" s="286" t="s">
        <v>188</v>
      </c>
      <c r="D322" s="287"/>
      <c r="E322" s="288" t="s">
        <v>246</v>
      </c>
      <c r="F322" s="368">
        <f>SUM(F323:F324)</f>
        <v>35400</v>
      </c>
      <c r="G322" s="372">
        <f>SUM(G323:G324)</f>
        <v>0</v>
      </c>
      <c r="H322" s="368">
        <f>SUM(H323:H324)</f>
        <v>35400</v>
      </c>
      <c r="I322" s="114"/>
      <c r="J322" s="100"/>
      <c r="K322" s="100"/>
      <c r="L322" s="100"/>
    </row>
    <row r="323" spans="2:12" ht="18.75" customHeight="1">
      <c r="B323" s="116"/>
      <c r="C323" s="117"/>
      <c r="D323" s="112" t="s">
        <v>119</v>
      </c>
      <c r="E323" s="72" t="s">
        <v>120</v>
      </c>
      <c r="F323" s="121">
        <v>5400</v>
      </c>
      <c r="G323" s="76"/>
      <c r="H323" s="76">
        <f>F323+G323</f>
        <v>5400</v>
      </c>
      <c r="I323" s="123"/>
      <c r="J323" s="100"/>
      <c r="K323" s="100"/>
      <c r="L323" s="100"/>
    </row>
    <row r="324" spans="2:12" ht="18.75" customHeight="1">
      <c r="B324" s="116"/>
      <c r="C324" s="117"/>
      <c r="D324" s="117">
        <v>4170</v>
      </c>
      <c r="E324" s="72" t="s">
        <v>132</v>
      </c>
      <c r="F324" s="121">
        <v>30000</v>
      </c>
      <c r="G324" s="76"/>
      <c r="H324" s="76">
        <f>F324+G324</f>
        <v>30000</v>
      </c>
      <c r="I324" s="123"/>
      <c r="J324" s="100"/>
      <c r="K324" s="100"/>
      <c r="L324" s="100"/>
    </row>
    <row r="325" spans="2:12" ht="18.75" customHeight="1">
      <c r="B325" s="119"/>
      <c r="C325" s="286" t="s">
        <v>189</v>
      </c>
      <c r="D325" s="286"/>
      <c r="E325" s="288" t="s">
        <v>11</v>
      </c>
      <c r="F325" s="368">
        <f>F326+F327+F328</f>
        <v>131405</v>
      </c>
      <c r="G325" s="368">
        <f>G326+G327+G328</f>
        <v>34000</v>
      </c>
      <c r="H325" s="368">
        <f>H326+H327+H328</f>
        <v>165405</v>
      </c>
      <c r="I325" s="114"/>
      <c r="J325" s="100"/>
      <c r="K325" s="100"/>
      <c r="L325" s="100"/>
    </row>
    <row r="326" spans="2:12" ht="18.75" customHeight="1">
      <c r="B326" s="116"/>
      <c r="C326" s="117"/>
      <c r="D326" s="117" t="s">
        <v>179</v>
      </c>
      <c r="E326" s="72" t="s">
        <v>285</v>
      </c>
      <c r="F326" s="121">
        <v>121405</v>
      </c>
      <c r="G326" s="122">
        <v>33050</v>
      </c>
      <c r="H326" s="122">
        <f>F326+G326</f>
        <v>154455</v>
      </c>
      <c r="I326" s="211" t="s">
        <v>541</v>
      </c>
      <c r="J326" s="100"/>
      <c r="K326" s="100"/>
      <c r="L326" s="100"/>
    </row>
    <row r="327" spans="2:12" ht="18.75" customHeight="1">
      <c r="B327" s="124"/>
      <c r="C327" s="132"/>
      <c r="D327" s="112" t="s">
        <v>106</v>
      </c>
      <c r="E327" s="72" t="s">
        <v>107</v>
      </c>
      <c r="F327" s="125">
        <v>1000</v>
      </c>
      <c r="G327" s="140">
        <v>1000</v>
      </c>
      <c r="H327" s="122">
        <f>F327+G327</f>
        <v>2000</v>
      </c>
      <c r="I327" s="427" t="s">
        <v>542</v>
      </c>
      <c r="J327" s="100"/>
      <c r="K327" s="100"/>
      <c r="L327" s="100"/>
    </row>
    <row r="328" spans="2:12" ht="18.75" customHeight="1" thickBot="1">
      <c r="B328" s="124"/>
      <c r="C328" s="132"/>
      <c r="D328" s="136" t="s">
        <v>91</v>
      </c>
      <c r="E328" s="40" t="s">
        <v>92</v>
      </c>
      <c r="F328" s="125">
        <v>9000</v>
      </c>
      <c r="G328" s="140">
        <v>-50</v>
      </c>
      <c r="H328" s="126">
        <f>F328+G328</f>
        <v>8950</v>
      </c>
      <c r="I328" s="427" t="s">
        <v>542</v>
      </c>
      <c r="J328" s="100"/>
      <c r="K328" s="100"/>
      <c r="L328" s="100"/>
    </row>
    <row r="329" spans="2:12" ht="30.75" customHeight="1" thickBot="1">
      <c r="B329" s="354" t="s">
        <v>190</v>
      </c>
      <c r="C329" s="355"/>
      <c r="D329" s="355"/>
      <c r="E329" s="303" t="s">
        <v>80</v>
      </c>
      <c r="F329" s="356">
        <f>F330+F333</f>
        <v>1172402.32</v>
      </c>
      <c r="G329" s="356">
        <f>G330+G333</f>
        <v>0</v>
      </c>
      <c r="H329" s="356">
        <f>H330+H333</f>
        <v>1172402.32</v>
      </c>
      <c r="I329" s="108"/>
      <c r="J329" s="100"/>
      <c r="K329" s="100"/>
      <c r="L329" s="100"/>
    </row>
    <row r="330" spans="2:12" ht="27" customHeight="1">
      <c r="B330" s="402"/>
      <c r="C330" s="398">
        <v>85311</v>
      </c>
      <c r="D330" s="399"/>
      <c r="E330" s="400" t="s">
        <v>343</v>
      </c>
      <c r="F330" s="383">
        <f>F331+F332</f>
        <v>222100</v>
      </c>
      <c r="G330" s="383">
        <f>G331+G332</f>
        <v>0</v>
      </c>
      <c r="H330" s="383">
        <f>H331+H332</f>
        <v>222100</v>
      </c>
      <c r="I330" s="156"/>
      <c r="J330" s="100"/>
      <c r="K330" s="100"/>
      <c r="L330" s="100"/>
    </row>
    <row r="331" spans="2:12" ht="14.25">
      <c r="B331" s="410"/>
      <c r="C331" s="398"/>
      <c r="D331" s="112" t="s">
        <v>91</v>
      </c>
      <c r="E331" s="72" t="s">
        <v>92</v>
      </c>
      <c r="F331" s="147">
        <v>41100</v>
      </c>
      <c r="G331" s="147"/>
      <c r="H331" s="76">
        <f aca="true" t="shared" si="16" ref="H331:H367">F331+G331</f>
        <v>41100</v>
      </c>
      <c r="I331" s="211"/>
      <c r="J331" s="100"/>
      <c r="K331" s="100"/>
      <c r="L331" s="100"/>
    </row>
    <row r="332" spans="2:12" ht="18" customHeight="1">
      <c r="B332" s="403"/>
      <c r="C332" s="237"/>
      <c r="D332" s="404">
        <v>6050</v>
      </c>
      <c r="E332" s="428" t="s">
        <v>282</v>
      </c>
      <c r="F332" s="121">
        <v>181000</v>
      </c>
      <c r="G332" s="121"/>
      <c r="H332" s="76">
        <f t="shared" si="16"/>
        <v>181000</v>
      </c>
      <c r="I332" s="243"/>
      <c r="J332" s="100"/>
      <c r="K332" s="100"/>
      <c r="L332" s="100"/>
    </row>
    <row r="333" spans="2:12" ht="15" customHeight="1">
      <c r="B333" s="138"/>
      <c r="C333" s="338" t="s">
        <v>191</v>
      </c>
      <c r="D333" s="338"/>
      <c r="E333" s="284" t="s">
        <v>11</v>
      </c>
      <c r="F333" s="371">
        <f>SUM(F334:F367)</f>
        <v>950302.3200000001</v>
      </c>
      <c r="G333" s="371">
        <f>SUM(G334:G367)</f>
        <v>0</v>
      </c>
      <c r="H333" s="371">
        <f>SUM(H334:H367)</f>
        <v>950302.3200000001</v>
      </c>
      <c r="I333" s="109"/>
      <c r="J333" s="100"/>
      <c r="K333" s="100"/>
      <c r="L333" s="100"/>
    </row>
    <row r="334" spans="2:12" ht="45">
      <c r="B334" s="116"/>
      <c r="C334" s="120"/>
      <c r="D334" s="117" t="s">
        <v>269</v>
      </c>
      <c r="E334" s="262" t="s">
        <v>271</v>
      </c>
      <c r="F334" s="121">
        <v>6000</v>
      </c>
      <c r="G334" s="255"/>
      <c r="H334" s="76">
        <f t="shared" si="16"/>
        <v>6000</v>
      </c>
      <c r="I334" s="211"/>
      <c r="J334" s="100"/>
      <c r="K334" s="100"/>
      <c r="L334" s="100"/>
    </row>
    <row r="335" spans="2:12" ht="24">
      <c r="B335" s="116"/>
      <c r="C335" s="117"/>
      <c r="D335" s="158" t="s">
        <v>313</v>
      </c>
      <c r="E335" s="72" t="s">
        <v>314</v>
      </c>
      <c r="F335" s="121">
        <v>27281.85</v>
      </c>
      <c r="G335" s="122"/>
      <c r="H335" s="122">
        <f t="shared" si="16"/>
        <v>27281.85</v>
      </c>
      <c r="I335" s="221" t="s">
        <v>288</v>
      </c>
      <c r="J335" s="100"/>
      <c r="K335" s="100"/>
      <c r="L335" s="100"/>
    </row>
    <row r="336" spans="2:12" ht="24">
      <c r="B336" s="116"/>
      <c r="C336" s="117"/>
      <c r="D336" s="158" t="s">
        <v>315</v>
      </c>
      <c r="E336" s="72" t="s">
        <v>314</v>
      </c>
      <c r="F336" s="121">
        <v>4814.44</v>
      </c>
      <c r="G336" s="122"/>
      <c r="H336" s="122">
        <f t="shared" si="16"/>
        <v>4814.44</v>
      </c>
      <c r="I336" s="221" t="s">
        <v>288</v>
      </c>
      <c r="J336" s="100"/>
      <c r="K336" s="100"/>
      <c r="L336" s="100"/>
    </row>
    <row r="337" spans="2:12" ht="24">
      <c r="B337" s="116"/>
      <c r="C337" s="117"/>
      <c r="D337" s="161">
        <v>4117</v>
      </c>
      <c r="E337" s="72" t="s">
        <v>316</v>
      </c>
      <c r="F337" s="121">
        <v>9379.5</v>
      </c>
      <c r="G337" s="122"/>
      <c r="H337" s="160">
        <f t="shared" si="16"/>
        <v>9379.5</v>
      </c>
      <c r="I337" s="221" t="s">
        <v>288</v>
      </c>
      <c r="J337" s="100"/>
      <c r="K337" s="100"/>
      <c r="L337" s="100"/>
    </row>
    <row r="338" spans="2:12" ht="24">
      <c r="B338" s="116"/>
      <c r="C338" s="117"/>
      <c r="D338" s="161">
        <v>4119</v>
      </c>
      <c r="E338" s="72" t="s">
        <v>316</v>
      </c>
      <c r="F338" s="121">
        <v>1655.2</v>
      </c>
      <c r="G338" s="122"/>
      <c r="H338" s="160">
        <f t="shared" si="16"/>
        <v>1655.2</v>
      </c>
      <c r="I338" s="221" t="s">
        <v>288</v>
      </c>
      <c r="J338" s="100"/>
      <c r="K338" s="100"/>
      <c r="L338" s="100"/>
    </row>
    <row r="339" spans="2:12" ht="15" customHeight="1">
      <c r="B339" s="116"/>
      <c r="C339" s="117"/>
      <c r="D339" s="161">
        <v>4127</v>
      </c>
      <c r="E339" s="72" t="s">
        <v>317</v>
      </c>
      <c r="F339" s="121">
        <v>1336.81</v>
      </c>
      <c r="G339" s="122"/>
      <c r="H339" s="160">
        <f t="shared" si="16"/>
        <v>1336.81</v>
      </c>
      <c r="I339" s="221" t="s">
        <v>288</v>
      </c>
      <c r="J339" s="100"/>
      <c r="K339" s="100"/>
      <c r="L339" s="100"/>
    </row>
    <row r="340" spans="2:12" ht="15" customHeight="1">
      <c r="B340" s="116"/>
      <c r="C340" s="117"/>
      <c r="D340" s="161">
        <v>4129</v>
      </c>
      <c r="E340" s="72" t="s">
        <v>317</v>
      </c>
      <c r="F340" s="121">
        <v>235.91</v>
      </c>
      <c r="G340" s="122"/>
      <c r="H340" s="160">
        <f t="shared" si="16"/>
        <v>235.91</v>
      </c>
      <c r="I340" s="221" t="s">
        <v>288</v>
      </c>
      <c r="J340" s="100"/>
      <c r="K340" s="100"/>
      <c r="L340" s="100"/>
    </row>
    <row r="341" spans="2:12" ht="15" customHeight="1">
      <c r="B341" s="116"/>
      <c r="C341" s="117"/>
      <c r="D341" s="117" t="s">
        <v>318</v>
      </c>
      <c r="E341" s="72" t="s">
        <v>319</v>
      </c>
      <c r="F341" s="121">
        <v>35781.85</v>
      </c>
      <c r="G341" s="122"/>
      <c r="H341" s="160">
        <f t="shared" si="16"/>
        <v>35781.85</v>
      </c>
      <c r="I341" s="221" t="s">
        <v>288</v>
      </c>
      <c r="J341" s="100"/>
      <c r="K341" s="100"/>
      <c r="L341" s="100"/>
    </row>
    <row r="342" spans="2:12" ht="15" customHeight="1">
      <c r="B342" s="116"/>
      <c r="C342" s="117"/>
      <c r="D342" s="117" t="s">
        <v>320</v>
      </c>
      <c r="E342" s="72" t="s">
        <v>319</v>
      </c>
      <c r="F342" s="121">
        <v>6314.44</v>
      </c>
      <c r="G342" s="122"/>
      <c r="H342" s="160">
        <f t="shared" si="16"/>
        <v>6314.44</v>
      </c>
      <c r="I342" s="221" t="s">
        <v>288</v>
      </c>
      <c r="J342" s="100"/>
      <c r="K342" s="100"/>
      <c r="L342" s="100"/>
    </row>
    <row r="343" spans="2:12" ht="15" customHeight="1">
      <c r="B343" s="116"/>
      <c r="C343" s="117"/>
      <c r="D343" s="161">
        <v>4217</v>
      </c>
      <c r="E343" s="72" t="s">
        <v>321</v>
      </c>
      <c r="F343" s="121">
        <v>8556.1</v>
      </c>
      <c r="G343" s="122"/>
      <c r="H343" s="160">
        <f t="shared" si="16"/>
        <v>8556.1</v>
      </c>
      <c r="I343" s="221" t="s">
        <v>288</v>
      </c>
      <c r="J343" s="100"/>
      <c r="K343" s="100"/>
      <c r="L343" s="100"/>
    </row>
    <row r="344" spans="2:12" ht="15" customHeight="1">
      <c r="B344" s="116"/>
      <c r="C344" s="117"/>
      <c r="D344" s="161">
        <v>4219</v>
      </c>
      <c r="E344" s="72" t="s">
        <v>321</v>
      </c>
      <c r="F344" s="131">
        <v>1509.9</v>
      </c>
      <c r="G344" s="122"/>
      <c r="H344" s="160">
        <f t="shared" si="16"/>
        <v>1509.9</v>
      </c>
      <c r="I344" s="221" t="s">
        <v>288</v>
      </c>
      <c r="J344" s="100"/>
      <c r="K344" s="100"/>
      <c r="L344" s="100"/>
    </row>
    <row r="345" spans="2:12" ht="20.25" customHeight="1">
      <c r="B345" s="116"/>
      <c r="C345" s="117"/>
      <c r="D345" s="161">
        <v>4247</v>
      </c>
      <c r="E345" s="285" t="s">
        <v>322</v>
      </c>
      <c r="F345" s="121">
        <v>11050</v>
      </c>
      <c r="G345" s="122"/>
      <c r="H345" s="160">
        <f t="shared" si="16"/>
        <v>11050</v>
      </c>
      <c r="I345" s="221" t="s">
        <v>288</v>
      </c>
      <c r="J345" s="100"/>
      <c r="K345" s="100"/>
      <c r="L345" s="100"/>
    </row>
    <row r="346" spans="2:12" ht="20.25" customHeight="1">
      <c r="B346" s="116"/>
      <c r="C346" s="117"/>
      <c r="D346" s="161">
        <v>4249</v>
      </c>
      <c r="E346" s="285" t="s">
        <v>322</v>
      </c>
      <c r="F346" s="121">
        <v>1950</v>
      </c>
      <c r="G346" s="122"/>
      <c r="H346" s="160">
        <f t="shared" si="16"/>
        <v>1950</v>
      </c>
      <c r="I346" s="221" t="s">
        <v>288</v>
      </c>
      <c r="J346" s="100"/>
      <c r="K346" s="100"/>
      <c r="L346" s="100"/>
    </row>
    <row r="347" spans="2:12" ht="15" customHeight="1">
      <c r="B347" s="116"/>
      <c r="C347" s="117"/>
      <c r="D347" s="158" t="s">
        <v>323</v>
      </c>
      <c r="E347" s="151" t="s">
        <v>324</v>
      </c>
      <c r="F347" s="121">
        <v>553735.39</v>
      </c>
      <c r="G347" s="122"/>
      <c r="H347" s="160">
        <f t="shared" si="16"/>
        <v>553735.39</v>
      </c>
      <c r="I347" s="221" t="s">
        <v>288</v>
      </c>
      <c r="J347" s="100"/>
      <c r="K347" s="100"/>
      <c r="L347" s="100"/>
    </row>
    <row r="348" spans="2:12" ht="15" customHeight="1">
      <c r="B348" s="116"/>
      <c r="C348" s="117"/>
      <c r="D348" s="158" t="s">
        <v>325</v>
      </c>
      <c r="E348" s="151" t="s">
        <v>324</v>
      </c>
      <c r="F348" s="121">
        <v>122337.61</v>
      </c>
      <c r="G348" s="140"/>
      <c r="H348" s="160">
        <f t="shared" si="16"/>
        <v>122337.61</v>
      </c>
      <c r="I348" s="221" t="s">
        <v>288</v>
      </c>
      <c r="J348" s="100"/>
      <c r="K348" s="100"/>
      <c r="L348" s="100"/>
    </row>
    <row r="349" spans="2:12" ht="15" customHeight="1">
      <c r="B349" s="116"/>
      <c r="C349" s="117"/>
      <c r="D349" s="161">
        <v>3119</v>
      </c>
      <c r="E349" s="72" t="s">
        <v>186</v>
      </c>
      <c r="F349" s="122">
        <v>12648</v>
      </c>
      <c r="G349" s="122"/>
      <c r="H349" s="160">
        <f t="shared" si="16"/>
        <v>12648</v>
      </c>
      <c r="I349" s="221" t="s">
        <v>448</v>
      </c>
      <c r="J349" s="100"/>
      <c r="K349" s="100"/>
      <c r="L349" s="100"/>
    </row>
    <row r="350" spans="2:12" ht="15" customHeight="1">
      <c r="B350" s="116"/>
      <c r="C350" s="117"/>
      <c r="D350" s="161">
        <v>4017</v>
      </c>
      <c r="E350" s="72" t="s">
        <v>118</v>
      </c>
      <c r="F350" s="140">
        <v>70037.47</v>
      </c>
      <c r="G350" s="140"/>
      <c r="H350" s="160">
        <f t="shared" si="16"/>
        <v>70037.47</v>
      </c>
      <c r="I350" s="221" t="s">
        <v>448</v>
      </c>
      <c r="J350" s="100"/>
      <c r="K350" s="100"/>
      <c r="L350" s="100"/>
    </row>
    <row r="351" spans="2:12" ht="15" customHeight="1">
      <c r="B351" s="116"/>
      <c r="C351" s="117"/>
      <c r="D351" s="161">
        <v>4019</v>
      </c>
      <c r="E351" s="72" t="s">
        <v>118</v>
      </c>
      <c r="F351" s="140">
        <v>3707.87</v>
      </c>
      <c r="G351" s="140"/>
      <c r="H351" s="160">
        <f t="shared" si="16"/>
        <v>3707.87</v>
      </c>
      <c r="I351" s="221" t="s">
        <v>448</v>
      </c>
      <c r="J351" s="100"/>
      <c r="K351" s="100"/>
      <c r="L351" s="100"/>
    </row>
    <row r="352" spans="2:12" ht="15" customHeight="1">
      <c r="B352" s="116"/>
      <c r="C352" s="117"/>
      <c r="D352" s="161">
        <v>4047</v>
      </c>
      <c r="E352" s="72" t="s">
        <v>131</v>
      </c>
      <c r="F352" s="140">
        <v>4306.03</v>
      </c>
      <c r="G352" s="140"/>
      <c r="H352" s="160">
        <f t="shared" si="16"/>
        <v>4306.03</v>
      </c>
      <c r="I352" s="221" t="s">
        <v>448</v>
      </c>
      <c r="J352" s="100"/>
      <c r="K352" s="100"/>
      <c r="L352" s="100"/>
    </row>
    <row r="353" spans="2:12" ht="15" customHeight="1">
      <c r="B353" s="116"/>
      <c r="C353" s="117"/>
      <c r="D353" s="161">
        <v>4049</v>
      </c>
      <c r="E353" s="72" t="s">
        <v>131</v>
      </c>
      <c r="F353" s="140">
        <v>227.97</v>
      </c>
      <c r="G353" s="140"/>
      <c r="H353" s="160">
        <f t="shared" si="16"/>
        <v>227.97</v>
      </c>
      <c r="I353" s="221" t="s">
        <v>448</v>
      </c>
      <c r="J353" s="100"/>
      <c r="K353" s="100"/>
      <c r="L353" s="100"/>
    </row>
    <row r="354" spans="2:12" ht="15" customHeight="1">
      <c r="B354" s="116"/>
      <c r="C354" s="117"/>
      <c r="D354" s="161">
        <v>4117</v>
      </c>
      <c r="E354" s="72" t="s">
        <v>120</v>
      </c>
      <c r="F354" s="140">
        <v>14923.21</v>
      </c>
      <c r="G354" s="140"/>
      <c r="H354" s="160">
        <f t="shared" si="16"/>
        <v>14923.21</v>
      </c>
      <c r="I354" s="221" t="s">
        <v>448</v>
      </c>
      <c r="J354" s="100"/>
      <c r="K354" s="100"/>
      <c r="L354" s="100"/>
    </row>
    <row r="355" spans="2:12" ht="15" customHeight="1">
      <c r="B355" s="116"/>
      <c r="C355" s="117"/>
      <c r="D355" s="161">
        <v>4119</v>
      </c>
      <c r="E355" s="72" t="s">
        <v>120</v>
      </c>
      <c r="F355" s="140">
        <v>790.05</v>
      </c>
      <c r="G355" s="140"/>
      <c r="H355" s="160">
        <f t="shared" si="16"/>
        <v>790.05</v>
      </c>
      <c r="I355" s="221" t="s">
        <v>448</v>
      </c>
      <c r="J355" s="100"/>
      <c r="K355" s="100"/>
      <c r="L355" s="100"/>
    </row>
    <row r="356" spans="2:12" ht="15" customHeight="1">
      <c r="B356" s="116"/>
      <c r="C356" s="117"/>
      <c r="D356" s="161">
        <v>4127</v>
      </c>
      <c r="E356" s="72" t="s">
        <v>122</v>
      </c>
      <c r="F356" s="140">
        <v>2080.06</v>
      </c>
      <c r="G356" s="140"/>
      <c r="H356" s="160">
        <f t="shared" si="16"/>
        <v>2080.06</v>
      </c>
      <c r="I356" s="221" t="s">
        <v>448</v>
      </c>
      <c r="J356" s="100"/>
      <c r="K356" s="100"/>
      <c r="L356" s="100"/>
    </row>
    <row r="357" spans="2:12" ht="15" customHeight="1">
      <c r="B357" s="116"/>
      <c r="C357" s="117"/>
      <c r="D357" s="161">
        <v>4129</v>
      </c>
      <c r="E357" s="72" t="s">
        <v>122</v>
      </c>
      <c r="F357" s="140">
        <v>110.12</v>
      </c>
      <c r="G357" s="140"/>
      <c r="H357" s="160">
        <f t="shared" si="16"/>
        <v>110.12</v>
      </c>
      <c r="I357" s="221" t="s">
        <v>448</v>
      </c>
      <c r="J357" s="100"/>
      <c r="K357" s="100"/>
      <c r="L357" s="100"/>
    </row>
    <row r="358" spans="2:12" ht="15" customHeight="1">
      <c r="B358" s="116"/>
      <c r="C358" s="117"/>
      <c r="D358" s="117" t="s">
        <v>449</v>
      </c>
      <c r="E358" s="72" t="s">
        <v>214</v>
      </c>
      <c r="F358" s="140">
        <v>813.89</v>
      </c>
      <c r="G358" s="140"/>
      <c r="H358" s="160">
        <f t="shared" si="16"/>
        <v>813.89</v>
      </c>
      <c r="I358" s="221" t="s">
        <v>448</v>
      </c>
      <c r="J358" s="100"/>
      <c r="K358" s="100"/>
      <c r="L358" s="100"/>
    </row>
    <row r="359" spans="2:12" ht="15" customHeight="1">
      <c r="B359" s="116"/>
      <c r="C359" s="117"/>
      <c r="D359" s="117" t="s">
        <v>450</v>
      </c>
      <c r="E359" s="72" t="s">
        <v>214</v>
      </c>
      <c r="F359" s="140">
        <v>43.09</v>
      </c>
      <c r="G359" s="140"/>
      <c r="H359" s="160">
        <f t="shared" si="16"/>
        <v>43.09</v>
      </c>
      <c r="I359" s="221" t="s">
        <v>448</v>
      </c>
      <c r="J359" s="100"/>
      <c r="K359" s="100"/>
      <c r="L359" s="100"/>
    </row>
    <row r="360" spans="2:12" ht="15" customHeight="1">
      <c r="B360" s="116"/>
      <c r="C360" s="117"/>
      <c r="D360" s="117" t="s">
        <v>318</v>
      </c>
      <c r="E360" s="72" t="s">
        <v>132</v>
      </c>
      <c r="F360" s="140">
        <v>10473.52</v>
      </c>
      <c r="G360" s="140"/>
      <c r="H360" s="160">
        <f t="shared" si="16"/>
        <v>10473.52</v>
      </c>
      <c r="I360" s="221" t="s">
        <v>448</v>
      </c>
      <c r="J360" s="100"/>
      <c r="K360" s="100"/>
      <c r="L360" s="100"/>
    </row>
    <row r="361" spans="2:12" ht="15" customHeight="1">
      <c r="B361" s="116"/>
      <c r="C361" s="117"/>
      <c r="D361" s="117" t="s">
        <v>320</v>
      </c>
      <c r="E361" s="72" t="s">
        <v>132</v>
      </c>
      <c r="F361" s="140">
        <v>554.48</v>
      </c>
      <c r="G361" s="140"/>
      <c r="H361" s="160">
        <f t="shared" si="16"/>
        <v>554.48</v>
      </c>
      <c r="I361" s="221" t="s">
        <v>448</v>
      </c>
      <c r="J361" s="100"/>
      <c r="K361" s="100"/>
      <c r="L361" s="100"/>
    </row>
    <row r="362" spans="2:12" ht="15" customHeight="1">
      <c r="B362" s="116"/>
      <c r="C362" s="117"/>
      <c r="D362" s="158" t="s">
        <v>451</v>
      </c>
      <c r="E362" s="72" t="s">
        <v>107</v>
      </c>
      <c r="F362" s="122">
        <v>821.28</v>
      </c>
      <c r="G362" s="122"/>
      <c r="H362" s="160">
        <f t="shared" si="16"/>
        <v>821.28</v>
      </c>
      <c r="I362" s="221" t="s">
        <v>448</v>
      </c>
      <c r="J362" s="100"/>
      <c r="K362" s="100"/>
      <c r="L362" s="100"/>
    </row>
    <row r="363" spans="2:12" ht="15" customHeight="1">
      <c r="B363" s="116"/>
      <c r="C363" s="117"/>
      <c r="D363" s="158" t="s">
        <v>452</v>
      </c>
      <c r="E363" s="72" t="s">
        <v>107</v>
      </c>
      <c r="F363" s="122">
        <v>452.42</v>
      </c>
      <c r="G363" s="122"/>
      <c r="H363" s="160">
        <f t="shared" si="16"/>
        <v>452.42</v>
      </c>
      <c r="I363" s="221" t="s">
        <v>448</v>
      </c>
      <c r="J363" s="100"/>
      <c r="K363" s="100"/>
      <c r="L363" s="100"/>
    </row>
    <row r="364" spans="2:12" ht="15" customHeight="1">
      <c r="B364" s="116"/>
      <c r="C364" s="117"/>
      <c r="D364" s="161">
        <v>4307</v>
      </c>
      <c r="E364" s="72" t="s">
        <v>92</v>
      </c>
      <c r="F364" s="122">
        <v>29075.5</v>
      </c>
      <c r="G364" s="122"/>
      <c r="H364" s="160">
        <f t="shared" si="16"/>
        <v>29075.5</v>
      </c>
      <c r="I364" s="221" t="s">
        <v>448</v>
      </c>
      <c r="J364" s="100"/>
      <c r="K364" s="100"/>
      <c r="L364" s="100"/>
    </row>
    <row r="365" spans="2:12" ht="15" customHeight="1">
      <c r="B365" s="116"/>
      <c r="C365" s="117"/>
      <c r="D365" s="161">
        <v>4309</v>
      </c>
      <c r="E365" s="72" t="s">
        <v>92</v>
      </c>
      <c r="F365" s="122">
        <v>5110.5</v>
      </c>
      <c r="G365" s="122"/>
      <c r="H365" s="160">
        <f t="shared" si="16"/>
        <v>5110.5</v>
      </c>
      <c r="I365" s="221" t="s">
        <v>448</v>
      </c>
      <c r="J365" s="100"/>
      <c r="K365" s="100"/>
      <c r="L365" s="100"/>
    </row>
    <row r="366" spans="2:12" ht="15" customHeight="1">
      <c r="B366" s="116"/>
      <c r="C366" s="117"/>
      <c r="D366" s="161">
        <v>4447</v>
      </c>
      <c r="E366" s="72" t="s">
        <v>141</v>
      </c>
      <c r="F366" s="122">
        <v>2077.86</v>
      </c>
      <c r="G366" s="122"/>
      <c r="H366" s="160">
        <f t="shared" si="16"/>
        <v>2077.86</v>
      </c>
      <c r="I366" s="221" t="s">
        <v>448</v>
      </c>
      <c r="J366" s="100"/>
      <c r="K366" s="100"/>
      <c r="L366" s="100"/>
    </row>
    <row r="367" spans="2:12" ht="15" customHeight="1" thickBot="1">
      <c r="B367" s="129"/>
      <c r="C367" s="130"/>
      <c r="D367" s="161">
        <v>4449</v>
      </c>
      <c r="E367" s="72" t="s">
        <v>141</v>
      </c>
      <c r="F367" s="584">
        <v>110</v>
      </c>
      <c r="G367" s="584"/>
      <c r="H367" s="152">
        <f t="shared" si="16"/>
        <v>110</v>
      </c>
      <c r="I367" s="221" t="s">
        <v>448</v>
      </c>
      <c r="J367" s="100"/>
      <c r="K367" s="100"/>
      <c r="L367" s="100"/>
    </row>
    <row r="368" spans="2:12" ht="15.75" customHeight="1" thickBot="1">
      <c r="B368" s="305" t="s">
        <v>81</v>
      </c>
      <c r="C368" s="306"/>
      <c r="D368" s="306"/>
      <c r="E368" s="307" t="s">
        <v>82</v>
      </c>
      <c r="F368" s="357">
        <f>F369+F377</f>
        <v>93206</v>
      </c>
      <c r="G368" s="357">
        <f>G369+G377</f>
        <v>0</v>
      </c>
      <c r="H368" s="357">
        <f>H369+H377</f>
        <v>93206</v>
      </c>
      <c r="I368" s="108"/>
      <c r="J368" s="100"/>
      <c r="K368" s="100"/>
      <c r="L368" s="100"/>
    </row>
    <row r="369" spans="2:12" ht="16.5" customHeight="1">
      <c r="B369" s="115"/>
      <c r="C369" s="338" t="s">
        <v>192</v>
      </c>
      <c r="D369" s="337"/>
      <c r="E369" s="284" t="s">
        <v>247</v>
      </c>
      <c r="F369" s="371">
        <f>SUM(F370:F376)</f>
        <v>74836</v>
      </c>
      <c r="G369" s="371">
        <f>SUM(G370:G376)</f>
        <v>0</v>
      </c>
      <c r="H369" s="371">
        <f>SUM(H370:H376)</f>
        <v>74836</v>
      </c>
      <c r="I369" s="109"/>
      <c r="J369" s="100"/>
      <c r="K369" s="100"/>
      <c r="L369" s="100"/>
    </row>
    <row r="370" spans="2:12" ht="15" customHeight="1">
      <c r="B370" s="116"/>
      <c r="C370" s="117"/>
      <c r="D370" s="112" t="s">
        <v>152</v>
      </c>
      <c r="E370" s="72" t="s">
        <v>129</v>
      </c>
      <c r="F370" s="121">
        <v>3700</v>
      </c>
      <c r="G370" s="76"/>
      <c r="H370" s="76">
        <f aca="true" t="shared" si="17" ref="H370:H378">F370+G370</f>
        <v>3700</v>
      </c>
      <c r="I370" s="219"/>
      <c r="J370" s="100"/>
      <c r="K370" s="100"/>
      <c r="L370" s="100"/>
    </row>
    <row r="371" spans="2:12" ht="15" customHeight="1">
      <c r="B371" s="116"/>
      <c r="C371" s="117"/>
      <c r="D371" s="112" t="s">
        <v>117</v>
      </c>
      <c r="E371" s="72" t="s">
        <v>118</v>
      </c>
      <c r="F371" s="121">
        <v>52000</v>
      </c>
      <c r="G371" s="76"/>
      <c r="H371" s="76">
        <f t="shared" si="17"/>
        <v>52000</v>
      </c>
      <c r="I371" s="219"/>
      <c r="J371" s="100"/>
      <c r="K371" s="100"/>
      <c r="L371" s="100"/>
    </row>
    <row r="372" spans="2:12" ht="15" customHeight="1">
      <c r="B372" s="116"/>
      <c r="C372" s="117"/>
      <c r="D372" s="112" t="s">
        <v>130</v>
      </c>
      <c r="E372" s="72" t="s">
        <v>131</v>
      </c>
      <c r="F372" s="121">
        <v>3936</v>
      </c>
      <c r="G372" s="76"/>
      <c r="H372" s="76">
        <f t="shared" si="17"/>
        <v>3936</v>
      </c>
      <c r="I372" s="219"/>
      <c r="J372" s="100"/>
      <c r="K372" s="100"/>
      <c r="L372" s="100"/>
    </row>
    <row r="373" spans="2:12" ht="15" customHeight="1">
      <c r="B373" s="116"/>
      <c r="C373" s="117"/>
      <c r="D373" s="112" t="s">
        <v>119</v>
      </c>
      <c r="E373" s="72" t="s">
        <v>120</v>
      </c>
      <c r="F373" s="121">
        <v>10300</v>
      </c>
      <c r="G373" s="76"/>
      <c r="H373" s="76">
        <f t="shared" si="17"/>
        <v>10300</v>
      </c>
      <c r="I373" s="219"/>
      <c r="J373" s="100"/>
      <c r="K373" s="100"/>
      <c r="L373" s="100"/>
    </row>
    <row r="374" spans="2:12" ht="15" customHeight="1">
      <c r="B374" s="116"/>
      <c r="C374" s="117"/>
      <c r="D374" s="112" t="s">
        <v>121</v>
      </c>
      <c r="E374" s="72" t="s">
        <v>122</v>
      </c>
      <c r="F374" s="121">
        <v>1500</v>
      </c>
      <c r="G374" s="76"/>
      <c r="H374" s="76">
        <f t="shared" si="17"/>
        <v>1500</v>
      </c>
      <c r="I374" s="228"/>
      <c r="J374" s="100"/>
      <c r="K374" s="100"/>
      <c r="L374" s="100"/>
    </row>
    <row r="375" spans="2:12" ht="15" customHeight="1">
      <c r="B375" s="116"/>
      <c r="C375" s="117"/>
      <c r="D375" s="117" t="s">
        <v>180</v>
      </c>
      <c r="E375" s="72" t="s">
        <v>181</v>
      </c>
      <c r="F375" s="121">
        <v>400</v>
      </c>
      <c r="G375" s="76"/>
      <c r="H375" s="76">
        <f t="shared" si="17"/>
        <v>400</v>
      </c>
      <c r="I375" s="228"/>
      <c r="J375" s="100"/>
      <c r="K375" s="100"/>
      <c r="L375" s="100"/>
    </row>
    <row r="376" spans="2:12" ht="15" customHeight="1">
      <c r="B376" s="116"/>
      <c r="C376" s="117"/>
      <c r="D376" s="112" t="s">
        <v>140</v>
      </c>
      <c r="E376" s="72" t="s">
        <v>141</v>
      </c>
      <c r="F376" s="121">
        <v>3000</v>
      </c>
      <c r="G376" s="76"/>
      <c r="H376" s="76">
        <f t="shared" si="17"/>
        <v>3000</v>
      </c>
      <c r="I376" s="211"/>
      <c r="J376" s="100"/>
      <c r="K376" s="100"/>
      <c r="L376" s="100"/>
    </row>
    <row r="377" spans="2:12" ht="15" customHeight="1">
      <c r="B377" s="116"/>
      <c r="C377" s="389" t="s">
        <v>219</v>
      </c>
      <c r="D377" s="332"/>
      <c r="E377" s="288" t="s">
        <v>220</v>
      </c>
      <c r="F377" s="289">
        <f>F378</f>
        <v>18370</v>
      </c>
      <c r="G377" s="289">
        <f>G378</f>
        <v>0</v>
      </c>
      <c r="H377" s="289">
        <f>H378</f>
        <v>18370</v>
      </c>
      <c r="I377" s="143"/>
      <c r="J377" s="100"/>
      <c r="K377" s="100"/>
      <c r="L377" s="100"/>
    </row>
    <row r="378" spans="2:12" ht="15" customHeight="1" thickBot="1">
      <c r="B378" s="263"/>
      <c r="C378" s="264"/>
      <c r="D378" s="603" t="s">
        <v>256</v>
      </c>
      <c r="E378" s="604" t="s">
        <v>257</v>
      </c>
      <c r="F378" s="265">
        <v>18370</v>
      </c>
      <c r="G378" s="451"/>
      <c r="H378" s="220">
        <f t="shared" si="17"/>
        <v>18370</v>
      </c>
      <c r="I378" s="268"/>
      <c r="J378" s="100"/>
      <c r="K378" s="100"/>
      <c r="L378" s="100"/>
    </row>
    <row r="379" spans="2:12" ht="27" customHeight="1" thickBot="1">
      <c r="B379" s="305" t="s">
        <v>193</v>
      </c>
      <c r="C379" s="306"/>
      <c r="D379" s="306"/>
      <c r="E379" s="358" t="s">
        <v>83</v>
      </c>
      <c r="F379" s="357">
        <f>F380+F383+F387+F390+F395+F397+F401</f>
        <v>1393119</v>
      </c>
      <c r="G379" s="357">
        <f>G380+G383+G387+G390+G395+G397+G401</f>
        <v>3000</v>
      </c>
      <c r="H379" s="357">
        <f>H380+H383+H387+H390+H395+H397+H401</f>
        <v>1396119</v>
      </c>
      <c r="I379" s="108"/>
      <c r="J379" s="100"/>
      <c r="K379" s="100"/>
      <c r="L379" s="100"/>
    </row>
    <row r="380" spans="2:12" ht="15" customHeight="1">
      <c r="B380" s="406"/>
      <c r="C380" s="338" t="s">
        <v>349</v>
      </c>
      <c r="D380" s="407"/>
      <c r="E380" s="284" t="s">
        <v>350</v>
      </c>
      <c r="F380" s="385">
        <f>F381+F382</f>
        <v>25000</v>
      </c>
      <c r="G380" s="385">
        <f>G381+G382</f>
        <v>0</v>
      </c>
      <c r="H380" s="385">
        <f>H381+H382</f>
        <v>25000</v>
      </c>
      <c r="I380" s="156"/>
      <c r="J380" s="100"/>
      <c r="K380" s="100"/>
      <c r="L380" s="100"/>
    </row>
    <row r="381" spans="2:12" ht="15" customHeight="1">
      <c r="B381" s="408"/>
      <c r="C381" s="409"/>
      <c r="D381" s="112" t="s">
        <v>91</v>
      </c>
      <c r="E381" s="72" t="s">
        <v>92</v>
      </c>
      <c r="F381" s="189">
        <v>9500</v>
      </c>
      <c r="G381" s="189"/>
      <c r="H381" s="76">
        <f>F381+G381</f>
        <v>9500</v>
      </c>
      <c r="I381" s="211"/>
      <c r="J381" s="100"/>
      <c r="K381" s="100"/>
      <c r="L381" s="100"/>
    </row>
    <row r="382" spans="2:12" ht="15" customHeight="1">
      <c r="B382" s="408"/>
      <c r="C382" s="409"/>
      <c r="D382" s="142">
        <v>4610</v>
      </c>
      <c r="E382" s="72" t="s">
        <v>142</v>
      </c>
      <c r="F382" s="189">
        <v>15500</v>
      </c>
      <c r="G382" s="189"/>
      <c r="H382" s="76">
        <f>F382+G382</f>
        <v>15500</v>
      </c>
      <c r="I382" s="211"/>
      <c r="J382" s="100"/>
      <c r="K382" s="100"/>
      <c r="L382" s="100"/>
    </row>
    <row r="383" spans="2:12" ht="15" customHeight="1">
      <c r="B383" s="110"/>
      <c r="C383" s="286" t="s">
        <v>195</v>
      </c>
      <c r="D383" s="287"/>
      <c r="E383" s="288" t="s">
        <v>248</v>
      </c>
      <c r="F383" s="292">
        <f>F384+F385+F386</f>
        <v>534000</v>
      </c>
      <c r="G383" s="292">
        <f>G384+G385+G386</f>
        <v>0</v>
      </c>
      <c r="H383" s="292">
        <f>H384+H385+H386</f>
        <v>534000</v>
      </c>
      <c r="I383" s="114"/>
      <c r="J383" s="100"/>
      <c r="K383" s="100"/>
      <c r="L383" s="100"/>
    </row>
    <row r="384" spans="2:12" ht="15" customHeight="1">
      <c r="B384" s="162"/>
      <c r="C384" s="82"/>
      <c r="D384" s="112" t="s">
        <v>106</v>
      </c>
      <c r="E384" s="72" t="s">
        <v>107</v>
      </c>
      <c r="F384" s="213">
        <v>37000</v>
      </c>
      <c r="G384" s="257"/>
      <c r="H384" s="76">
        <f>F384+G384</f>
        <v>37000</v>
      </c>
      <c r="I384" s="228"/>
      <c r="J384" s="100"/>
      <c r="K384" s="100"/>
      <c r="L384" s="100"/>
    </row>
    <row r="385" spans="2:12" ht="15" customHeight="1">
      <c r="B385" s="110"/>
      <c r="C385" s="111"/>
      <c r="D385" s="112" t="s">
        <v>91</v>
      </c>
      <c r="E385" s="72" t="s">
        <v>92</v>
      </c>
      <c r="F385" s="157">
        <v>404000</v>
      </c>
      <c r="G385" s="122"/>
      <c r="H385" s="76">
        <f>F385+G385</f>
        <v>404000</v>
      </c>
      <c r="I385" s="228"/>
      <c r="J385" s="100"/>
      <c r="K385" s="100"/>
      <c r="L385" s="100"/>
    </row>
    <row r="386" spans="2:12" ht="15" customHeight="1">
      <c r="B386" s="110"/>
      <c r="C386" s="111"/>
      <c r="D386" s="404">
        <v>6050</v>
      </c>
      <c r="E386" s="428" t="s">
        <v>282</v>
      </c>
      <c r="F386" s="157">
        <v>93000</v>
      </c>
      <c r="G386" s="122"/>
      <c r="H386" s="128">
        <f>F386+G386</f>
        <v>93000</v>
      </c>
      <c r="I386" s="228"/>
      <c r="J386" s="100"/>
      <c r="K386" s="100"/>
      <c r="L386" s="100"/>
    </row>
    <row r="387" spans="2:12" ht="15" customHeight="1">
      <c r="B387" s="119"/>
      <c r="C387" s="286" t="s">
        <v>196</v>
      </c>
      <c r="D387" s="287"/>
      <c r="E387" s="288" t="s">
        <v>249</v>
      </c>
      <c r="F387" s="368">
        <f>F388+F389</f>
        <v>52000</v>
      </c>
      <c r="G387" s="372">
        <f>G388+G389</f>
        <v>0</v>
      </c>
      <c r="H387" s="368">
        <f>H388+H389</f>
        <v>52000</v>
      </c>
      <c r="I387" s="114"/>
      <c r="J387" s="100"/>
      <c r="K387" s="100"/>
      <c r="L387" s="100"/>
    </row>
    <row r="388" spans="2:12" ht="24">
      <c r="B388" s="119"/>
      <c r="C388" s="163"/>
      <c r="D388" s="153">
        <v>2650</v>
      </c>
      <c r="E388" s="72" t="s">
        <v>194</v>
      </c>
      <c r="F388" s="135">
        <v>42000</v>
      </c>
      <c r="G388" s="122"/>
      <c r="H388" s="76">
        <f>F388+G388</f>
        <v>42000</v>
      </c>
      <c r="I388" s="114"/>
      <c r="J388" s="100"/>
      <c r="K388" s="100"/>
      <c r="L388" s="100"/>
    </row>
    <row r="389" spans="2:12" ht="15" customHeight="1">
      <c r="B389" s="119"/>
      <c r="C389" s="154"/>
      <c r="D389" s="112" t="s">
        <v>106</v>
      </c>
      <c r="E389" s="72" t="s">
        <v>107</v>
      </c>
      <c r="F389" s="135">
        <v>10000</v>
      </c>
      <c r="G389" s="122"/>
      <c r="H389" s="76">
        <f>F389+G389</f>
        <v>10000</v>
      </c>
      <c r="I389" s="228"/>
      <c r="J389" s="100"/>
      <c r="K389" s="100"/>
      <c r="L389" s="100"/>
    </row>
    <row r="390" spans="2:12" ht="15" customHeight="1">
      <c r="B390" s="119"/>
      <c r="C390" s="286" t="s">
        <v>197</v>
      </c>
      <c r="D390" s="287"/>
      <c r="E390" s="288" t="s">
        <v>250</v>
      </c>
      <c r="F390" s="368">
        <f>F391+F392+F393+F394</f>
        <v>293000</v>
      </c>
      <c r="G390" s="368">
        <f>G391+G392+G393+G394</f>
        <v>3000</v>
      </c>
      <c r="H390" s="368">
        <f>H391+H392+H393+H394</f>
        <v>296000</v>
      </c>
      <c r="I390" s="114"/>
      <c r="J390" s="100"/>
      <c r="K390" s="100"/>
      <c r="L390" s="100"/>
    </row>
    <row r="391" spans="2:12" ht="15" customHeight="1">
      <c r="B391" s="119"/>
      <c r="C391" s="286"/>
      <c r="D391" s="117">
        <v>4170</v>
      </c>
      <c r="E391" s="72" t="s">
        <v>132</v>
      </c>
      <c r="F391" s="121">
        <v>4000</v>
      </c>
      <c r="G391" s="121"/>
      <c r="H391" s="76">
        <f>F391+G391</f>
        <v>4000</v>
      </c>
      <c r="I391" s="211"/>
      <c r="J391" s="100"/>
      <c r="K391" s="100"/>
      <c r="L391" s="100"/>
    </row>
    <row r="392" spans="2:12" ht="15" customHeight="1">
      <c r="B392" s="116"/>
      <c r="C392" s="117"/>
      <c r="D392" s="112" t="s">
        <v>106</v>
      </c>
      <c r="E392" s="72" t="s">
        <v>107</v>
      </c>
      <c r="F392" s="121">
        <v>8000</v>
      </c>
      <c r="G392" s="76">
        <v>3000</v>
      </c>
      <c r="H392" s="76">
        <f>F392+G392</f>
        <v>11000</v>
      </c>
      <c r="I392" s="427" t="s">
        <v>541</v>
      </c>
      <c r="J392" s="100"/>
      <c r="K392" s="100"/>
      <c r="L392" s="100"/>
    </row>
    <row r="393" spans="2:12" ht="15" customHeight="1">
      <c r="B393" s="116"/>
      <c r="C393" s="117"/>
      <c r="D393" s="112" t="s">
        <v>91</v>
      </c>
      <c r="E393" s="72" t="s">
        <v>92</v>
      </c>
      <c r="F393" s="121">
        <v>31000</v>
      </c>
      <c r="G393" s="76"/>
      <c r="H393" s="76">
        <f>F393+G393</f>
        <v>31000</v>
      </c>
      <c r="I393" s="211"/>
      <c r="J393" s="100"/>
      <c r="K393" s="100"/>
      <c r="L393" s="100"/>
    </row>
    <row r="394" spans="2:12" ht="15" customHeight="1">
      <c r="B394" s="116"/>
      <c r="C394" s="117"/>
      <c r="D394" s="404">
        <v>6050</v>
      </c>
      <c r="E394" s="428" t="s">
        <v>282</v>
      </c>
      <c r="F394" s="121">
        <v>250000</v>
      </c>
      <c r="G394" s="76"/>
      <c r="H394" s="128">
        <f>F394+G394</f>
        <v>250000</v>
      </c>
      <c r="I394" s="427"/>
      <c r="J394" s="100"/>
      <c r="K394" s="100"/>
      <c r="L394" s="100"/>
    </row>
    <row r="395" spans="2:12" ht="15" customHeight="1">
      <c r="B395" s="116"/>
      <c r="C395" s="286" t="s">
        <v>198</v>
      </c>
      <c r="D395" s="380"/>
      <c r="E395" s="288" t="s">
        <v>251</v>
      </c>
      <c r="F395" s="368">
        <f>F396</f>
        <v>29000</v>
      </c>
      <c r="G395" s="372">
        <f>G396</f>
        <v>0</v>
      </c>
      <c r="H395" s="368">
        <f>H396</f>
        <v>29000</v>
      </c>
      <c r="I395" s="114"/>
      <c r="J395" s="100"/>
      <c r="K395" s="100"/>
      <c r="L395" s="100"/>
    </row>
    <row r="396" spans="2:12" ht="15" customHeight="1">
      <c r="B396" s="116"/>
      <c r="C396" s="117"/>
      <c r="D396" s="112" t="s">
        <v>91</v>
      </c>
      <c r="E396" s="72" t="s">
        <v>92</v>
      </c>
      <c r="F396" s="121">
        <v>29000</v>
      </c>
      <c r="G396" s="76"/>
      <c r="H396" s="76">
        <f>F396+G396</f>
        <v>29000</v>
      </c>
      <c r="I396" s="143"/>
      <c r="J396" s="100"/>
      <c r="K396" s="100"/>
      <c r="L396" s="100"/>
    </row>
    <row r="397" spans="2:12" ht="15" customHeight="1">
      <c r="B397" s="116"/>
      <c r="C397" s="286" t="s">
        <v>199</v>
      </c>
      <c r="D397" s="287"/>
      <c r="E397" s="288" t="s">
        <v>252</v>
      </c>
      <c r="F397" s="289">
        <f>F398+F399+F400</f>
        <v>425119</v>
      </c>
      <c r="G397" s="289">
        <f>G398+G399+G400</f>
        <v>0</v>
      </c>
      <c r="H397" s="289">
        <f>H398+H399+H400</f>
        <v>425119</v>
      </c>
      <c r="I397" s="114"/>
      <c r="J397" s="100"/>
      <c r="K397" s="100"/>
      <c r="L397" s="100"/>
    </row>
    <row r="398" spans="2:12" ht="15" customHeight="1">
      <c r="B398" s="116"/>
      <c r="C398" s="117"/>
      <c r="D398" s="112" t="s">
        <v>133</v>
      </c>
      <c r="E398" s="72" t="s">
        <v>134</v>
      </c>
      <c r="F398" s="121">
        <v>180000</v>
      </c>
      <c r="G398" s="76"/>
      <c r="H398" s="76">
        <f>F398+G398</f>
        <v>180000</v>
      </c>
      <c r="I398" s="143"/>
      <c r="J398" s="100"/>
      <c r="K398" s="100"/>
      <c r="L398" s="100"/>
    </row>
    <row r="399" spans="2:12" ht="15" customHeight="1">
      <c r="B399" s="116"/>
      <c r="C399" s="117"/>
      <c r="D399" s="112" t="s">
        <v>135</v>
      </c>
      <c r="E399" s="72" t="s">
        <v>136</v>
      </c>
      <c r="F399" s="121">
        <v>90000</v>
      </c>
      <c r="G399" s="76"/>
      <c r="H399" s="122">
        <f>F399+G399</f>
        <v>90000</v>
      </c>
      <c r="I399" s="219"/>
      <c r="J399" s="100"/>
      <c r="K399" s="100"/>
      <c r="L399" s="100"/>
    </row>
    <row r="400" spans="2:12" ht="24">
      <c r="B400" s="116"/>
      <c r="C400" s="117"/>
      <c r="D400" s="112" t="s">
        <v>94</v>
      </c>
      <c r="E400" s="72" t="s">
        <v>345</v>
      </c>
      <c r="F400" s="121">
        <v>155119</v>
      </c>
      <c r="G400" s="128"/>
      <c r="H400" s="122">
        <f>F400+G400</f>
        <v>155119</v>
      </c>
      <c r="I400" s="219"/>
      <c r="J400" s="100"/>
      <c r="K400" s="100"/>
      <c r="L400" s="100"/>
    </row>
    <row r="401" spans="2:12" ht="15" customHeight="1">
      <c r="B401" s="116"/>
      <c r="C401" s="390" t="s">
        <v>200</v>
      </c>
      <c r="D401" s="391"/>
      <c r="E401" s="392" t="s">
        <v>11</v>
      </c>
      <c r="F401" s="393">
        <f>F402</f>
        <v>35000</v>
      </c>
      <c r="G401" s="393">
        <f>G402</f>
        <v>0</v>
      </c>
      <c r="H401" s="393">
        <f>H402</f>
        <v>35000</v>
      </c>
      <c r="I401" s="114"/>
      <c r="J401" s="100"/>
      <c r="K401" s="100"/>
      <c r="L401" s="100"/>
    </row>
    <row r="402" spans="2:12" ht="15" customHeight="1" thickBot="1">
      <c r="B402" s="116"/>
      <c r="C402" s="117"/>
      <c r="D402" s="112" t="s">
        <v>106</v>
      </c>
      <c r="E402" s="72" t="s">
        <v>107</v>
      </c>
      <c r="F402" s="121">
        <v>35000</v>
      </c>
      <c r="G402" s="76"/>
      <c r="H402" s="76">
        <f>F402+G402</f>
        <v>35000</v>
      </c>
      <c r="I402" s="219"/>
      <c r="J402" s="100"/>
      <c r="K402" s="100"/>
      <c r="L402" s="100"/>
    </row>
    <row r="403" spans="2:12" ht="30" customHeight="1" thickBot="1">
      <c r="B403" s="305" t="s">
        <v>201</v>
      </c>
      <c r="C403" s="306"/>
      <c r="D403" s="308"/>
      <c r="E403" s="307" t="s">
        <v>202</v>
      </c>
      <c r="F403" s="357">
        <f>F404+F407+F409+F411+F413</f>
        <v>2292356</v>
      </c>
      <c r="G403" s="357">
        <f>G404+G407+G409+G411+G413</f>
        <v>20000.5</v>
      </c>
      <c r="H403" s="357">
        <f>H404+H407+H409+H411+H413</f>
        <v>2312356.5</v>
      </c>
      <c r="I403" s="108"/>
      <c r="J403" s="100"/>
      <c r="K403" s="100"/>
      <c r="L403" s="100"/>
    </row>
    <row r="404" spans="2:12" ht="15" customHeight="1">
      <c r="B404" s="208"/>
      <c r="C404" s="336" t="s">
        <v>203</v>
      </c>
      <c r="D404" s="381"/>
      <c r="E404" s="382" t="s">
        <v>253</v>
      </c>
      <c r="F404" s="383">
        <f>F405+F406</f>
        <v>76000</v>
      </c>
      <c r="G404" s="383">
        <f>G405+G406</f>
        <v>0</v>
      </c>
      <c r="H404" s="383">
        <f>H405+H406</f>
        <v>76000</v>
      </c>
      <c r="I404" s="156"/>
      <c r="J404" s="100"/>
      <c r="K404" s="100"/>
      <c r="L404" s="100"/>
    </row>
    <row r="405" spans="2:12" ht="45">
      <c r="B405" s="119"/>
      <c r="C405" s="120"/>
      <c r="D405" s="117" t="s">
        <v>269</v>
      </c>
      <c r="E405" s="262" t="s">
        <v>271</v>
      </c>
      <c r="F405" s="121">
        <v>26000</v>
      </c>
      <c r="G405" s="121"/>
      <c r="H405" s="76">
        <f>F405+G405</f>
        <v>26000</v>
      </c>
      <c r="I405" s="211"/>
      <c r="J405" s="100"/>
      <c r="K405" s="100"/>
      <c r="L405" s="100"/>
    </row>
    <row r="406" spans="2:12" ht="14.25">
      <c r="B406" s="119"/>
      <c r="C406" s="120"/>
      <c r="D406" s="112" t="s">
        <v>94</v>
      </c>
      <c r="E406" s="72" t="s">
        <v>287</v>
      </c>
      <c r="F406" s="121">
        <v>50000</v>
      </c>
      <c r="G406" s="121"/>
      <c r="H406" s="76">
        <f>F406+G406</f>
        <v>50000</v>
      </c>
      <c r="I406" s="427"/>
      <c r="J406" s="100"/>
      <c r="K406" s="100"/>
      <c r="L406" s="100"/>
    </row>
    <row r="407" spans="2:12" ht="15" customHeight="1">
      <c r="B407" s="119"/>
      <c r="C407" s="286" t="s">
        <v>204</v>
      </c>
      <c r="D407" s="394"/>
      <c r="E407" s="288" t="s">
        <v>254</v>
      </c>
      <c r="F407" s="368">
        <f>SUM(F408:F408)</f>
        <v>727000</v>
      </c>
      <c r="G407" s="368">
        <f>SUM(G408:G408)</f>
        <v>0</v>
      </c>
      <c r="H407" s="368">
        <f>SUM(H408:H408)</f>
        <v>727000</v>
      </c>
      <c r="I407" s="114"/>
      <c r="J407" s="100"/>
      <c r="K407" s="100"/>
      <c r="L407" s="100"/>
    </row>
    <row r="408" spans="2:12" ht="24" customHeight="1">
      <c r="B408" s="116"/>
      <c r="C408" s="117"/>
      <c r="D408" s="158">
        <v>2480</v>
      </c>
      <c r="E408" s="72" t="s">
        <v>205</v>
      </c>
      <c r="F408" s="121">
        <v>727000</v>
      </c>
      <c r="G408" s="76"/>
      <c r="H408" s="76">
        <f>F408+G408</f>
        <v>727000</v>
      </c>
      <c r="I408" s="211"/>
      <c r="J408" s="100"/>
      <c r="K408" s="100"/>
      <c r="L408" s="100"/>
    </row>
    <row r="409" spans="2:12" ht="15" customHeight="1">
      <c r="B409" s="119"/>
      <c r="C409" s="286" t="s">
        <v>206</v>
      </c>
      <c r="D409" s="394"/>
      <c r="E409" s="288" t="s">
        <v>255</v>
      </c>
      <c r="F409" s="368">
        <f>F410</f>
        <v>302000</v>
      </c>
      <c r="G409" s="372">
        <f>G410</f>
        <v>0</v>
      </c>
      <c r="H409" s="368">
        <f>H410</f>
        <v>302000</v>
      </c>
      <c r="I409" s="114"/>
      <c r="J409" s="100"/>
      <c r="K409" s="100"/>
      <c r="L409" s="100"/>
    </row>
    <row r="410" spans="2:12" ht="24" customHeight="1">
      <c r="B410" s="116"/>
      <c r="C410" s="117"/>
      <c r="D410" s="158">
        <v>2480</v>
      </c>
      <c r="E410" s="72" t="s">
        <v>205</v>
      </c>
      <c r="F410" s="121">
        <v>302000</v>
      </c>
      <c r="G410" s="76"/>
      <c r="H410" s="76">
        <f>F410+G410</f>
        <v>302000</v>
      </c>
      <c r="I410" s="114"/>
      <c r="J410" s="100"/>
      <c r="K410" s="100"/>
      <c r="L410" s="100"/>
    </row>
    <row r="411" spans="2:12" ht="15" customHeight="1">
      <c r="B411" s="119"/>
      <c r="C411" s="286" t="s">
        <v>207</v>
      </c>
      <c r="D411" s="286"/>
      <c r="E411" s="288" t="s">
        <v>272</v>
      </c>
      <c r="F411" s="368">
        <f>F412</f>
        <v>1500</v>
      </c>
      <c r="G411" s="372">
        <f>G412</f>
        <v>0</v>
      </c>
      <c r="H411" s="368">
        <f>H412</f>
        <v>1500</v>
      </c>
      <c r="I411" s="114"/>
      <c r="J411" s="100"/>
      <c r="K411" s="100"/>
      <c r="L411" s="100"/>
    </row>
    <row r="412" spans="2:12" ht="13.5" customHeight="1">
      <c r="B412" s="119"/>
      <c r="C412" s="154"/>
      <c r="D412" s="112" t="s">
        <v>133</v>
      </c>
      <c r="E412" s="72" t="s">
        <v>134</v>
      </c>
      <c r="F412" s="135">
        <v>1500</v>
      </c>
      <c r="G412" s="76"/>
      <c r="H412" s="76">
        <f>F412+G412</f>
        <v>1500</v>
      </c>
      <c r="I412" s="114"/>
      <c r="J412" s="100"/>
      <c r="K412" s="100"/>
      <c r="L412" s="100"/>
    </row>
    <row r="413" spans="2:12" ht="15" customHeight="1">
      <c r="B413" s="119"/>
      <c r="C413" s="286" t="s">
        <v>208</v>
      </c>
      <c r="D413" s="287"/>
      <c r="E413" s="288" t="s">
        <v>11</v>
      </c>
      <c r="F413" s="368">
        <f>SUM(F414:F424)</f>
        <v>1185856</v>
      </c>
      <c r="G413" s="368">
        <f>SUM(G414:G424)</f>
        <v>20000.5</v>
      </c>
      <c r="H413" s="368">
        <f>SUM(H414:H424)</f>
        <v>1205856.5</v>
      </c>
      <c r="I413" s="114"/>
      <c r="J413" s="100"/>
      <c r="K413" s="100"/>
      <c r="L413" s="100"/>
    </row>
    <row r="414" spans="2:12" ht="45">
      <c r="B414" s="119"/>
      <c r="C414" s="120"/>
      <c r="D414" s="117" t="s">
        <v>269</v>
      </c>
      <c r="E414" s="262" t="s">
        <v>271</v>
      </c>
      <c r="F414" s="121">
        <v>1500</v>
      </c>
      <c r="G414" s="255"/>
      <c r="H414" s="76">
        <f aca="true" t="shared" si="18" ref="H414:H424">F414+G414</f>
        <v>1500</v>
      </c>
      <c r="I414" s="114"/>
      <c r="J414" s="100"/>
      <c r="K414" s="100"/>
      <c r="L414" s="100"/>
    </row>
    <row r="415" spans="2:12" ht="14.25">
      <c r="B415" s="119"/>
      <c r="C415" s="120"/>
      <c r="D415" s="117">
        <v>4170</v>
      </c>
      <c r="E415" s="72" t="s">
        <v>132</v>
      </c>
      <c r="F415" s="121">
        <v>4000</v>
      </c>
      <c r="G415" s="255"/>
      <c r="H415" s="76">
        <f t="shared" si="18"/>
        <v>4000</v>
      </c>
      <c r="I415" s="211"/>
      <c r="J415" s="100"/>
      <c r="K415" s="100"/>
      <c r="L415" s="100"/>
    </row>
    <row r="416" spans="2:12" ht="23.25" customHeight="1">
      <c r="B416" s="116"/>
      <c r="C416" s="117"/>
      <c r="D416" s="112" t="s">
        <v>106</v>
      </c>
      <c r="E416" s="72" t="s">
        <v>543</v>
      </c>
      <c r="F416" s="121">
        <v>107419</v>
      </c>
      <c r="G416" s="76">
        <v>-12602.7</v>
      </c>
      <c r="H416" s="76">
        <f t="shared" si="18"/>
        <v>94816.3</v>
      </c>
      <c r="I416" s="427" t="s">
        <v>542</v>
      </c>
      <c r="J416" s="100"/>
      <c r="K416" s="100"/>
      <c r="L416" s="100"/>
    </row>
    <row r="417" spans="2:12" ht="15" customHeight="1">
      <c r="B417" s="116"/>
      <c r="C417" s="117"/>
      <c r="D417" s="112" t="s">
        <v>133</v>
      </c>
      <c r="E417" s="72" t="s">
        <v>134</v>
      </c>
      <c r="F417" s="121">
        <v>80000</v>
      </c>
      <c r="G417" s="122"/>
      <c r="H417" s="76">
        <f t="shared" si="18"/>
        <v>80000</v>
      </c>
      <c r="I417" s="219"/>
      <c r="J417" s="100"/>
      <c r="K417" s="100"/>
      <c r="L417" s="100"/>
    </row>
    <row r="418" spans="2:12" ht="24">
      <c r="B418" s="116"/>
      <c r="C418" s="117"/>
      <c r="D418" s="112" t="s">
        <v>135</v>
      </c>
      <c r="E418" s="72" t="s">
        <v>544</v>
      </c>
      <c r="F418" s="121">
        <v>58705</v>
      </c>
      <c r="G418" s="76">
        <v>32603.2</v>
      </c>
      <c r="H418" s="76">
        <f t="shared" si="18"/>
        <v>91308.2</v>
      </c>
      <c r="I418" s="211" t="s">
        <v>541</v>
      </c>
      <c r="J418" s="100"/>
      <c r="K418" s="100"/>
      <c r="L418" s="100"/>
    </row>
    <row r="419" spans="2:12" ht="22.5" customHeight="1">
      <c r="B419" s="116"/>
      <c r="C419" s="117"/>
      <c r="D419" s="112" t="s">
        <v>91</v>
      </c>
      <c r="E419" s="72" t="s">
        <v>454</v>
      </c>
      <c r="F419" s="121">
        <v>43232</v>
      </c>
      <c r="G419" s="76"/>
      <c r="H419" s="76">
        <f t="shared" si="18"/>
        <v>43232</v>
      </c>
      <c r="I419" s="211"/>
      <c r="J419" s="100"/>
      <c r="K419" s="100"/>
      <c r="L419" s="100"/>
    </row>
    <row r="420" spans="2:12" ht="15.75" customHeight="1">
      <c r="B420" s="116"/>
      <c r="C420" s="117"/>
      <c r="D420" s="142">
        <v>4370</v>
      </c>
      <c r="E420" s="72" t="s">
        <v>139</v>
      </c>
      <c r="F420" s="121">
        <v>1000</v>
      </c>
      <c r="G420" s="76"/>
      <c r="H420" s="76">
        <f t="shared" si="18"/>
        <v>1000</v>
      </c>
      <c r="I420" s="114"/>
      <c r="J420" s="100"/>
      <c r="K420" s="100"/>
      <c r="L420" s="100"/>
    </row>
    <row r="421" spans="2:12" ht="25.5">
      <c r="B421" s="116"/>
      <c r="C421" s="117"/>
      <c r="D421" s="142">
        <v>4400</v>
      </c>
      <c r="E421" s="234" t="s">
        <v>278</v>
      </c>
      <c r="F421" s="121">
        <v>6000</v>
      </c>
      <c r="G421" s="76"/>
      <c r="H421" s="76">
        <f t="shared" si="18"/>
        <v>6000</v>
      </c>
      <c r="I421" s="114"/>
      <c r="J421" s="100"/>
      <c r="K421" s="100"/>
      <c r="L421" s="100"/>
    </row>
    <row r="422" spans="2:12" ht="15.75" customHeight="1">
      <c r="B422" s="124"/>
      <c r="C422" s="132"/>
      <c r="D422" s="145">
        <v>4480</v>
      </c>
      <c r="E422" s="146" t="s">
        <v>286</v>
      </c>
      <c r="F422" s="121">
        <v>17000</v>
      </c>
      <c r="G422" s="126"/>
      <c r="H422" s="76">
        <f t="shared" si="18"/>
        <v>17000</v>
      </c>
      <c r="I422" s="219"/>
      <c r="J422" s="100"/>
      <c r="K422" s="100"/>
      <c r="L422" s="100"/>
    </row>
    <row r="423" spans="2:12" ht="16.5" customHeight="1">
      <c r="B423" s="116"/>
      <c r="C423" s="117"/>
      <c r="D423" s="112" t="s">
        <v>94</v>
      </c>
      <c r="E423" s="72" t="s">
        <v>287</v>
      </c>
      <c r="F423" s="121">
        <v>857000</v>
      </c>
      <c r="G423" s="122"/>
      <c r="H423" s="76">
        <f t="shared" si="18"/>
        <v>857000</v>
      </c>
      <c r="I423" s="427"/>
      <c r="J423" s="100"/>
      <c r="K423" s="100"/>
      <c r="L423" s="100"/>
    </row>
    <row r="424" spans="2:12" ht="24.75" thickBot="1">
      <c r="B424" s="263"/>
      <c r="C424" s="264"/>
      <c r="D424" s="450">
        <v>6060</v>
      </c>
      <c r="E424" s="267" t="s">
        <v>144</v>
      </c>
      <c r="F424" s="265">
        <v>10000</v>
      </c>
      <c r="G424" s="451"/>
      <c r="H424" s="206">
        <f t="shared" si="18"/>
        <v>10000</v>
      </c>
      <c r="I424" s="452"/>
      <c r="J424" s="100"/>
      <c r="K424" s="100"/>
      <c r="L424" s="100"/>
    </row>
    <row r="425" spans="2:12" ht="15.75" customHeight="1" thickBot="1">
      <c r="B425" s="310" t="s">
        <v>87</v>
      </c>
      <c r="C425" s="311"/>
      <c r="D425" s="311"/>
      <c r="E425" s="312" t="s">
        <v>265</v>
      </c>
      <c r="F425" s="345">
        <f>F426+F435</f>
        <v>5215000</v>
      </c>
      <c r="G425" s="345">
        <f>G426+G435</f>
        <v>0</v>
      </c>
      <c r="H425" s="345">
        <f>H426+H435</f>
        <v>5215000</v>
      </c>
      <c r="I425" s="108"/>
      <c r="J425" s="100"/>
      <c r="K425" s="100"/>
      <c r="L425" s="100"/>
    </row>
    <row r="426" spans="2:12" ht="15.75" customHeight="1">
      <c r="B426" s="188"/>
      <c r="C426" s="286" t="s">
        <v>275</v>
      </c>
      <c r="D426" s="395"/>
      <c r="E426" s="396" t="s">
        <v>274</v>
      </c>
      <c r="F426" s="385">
        <f>SUM(F427:F434)</f>
        <v>5085000</v>
      </c>
      <c r="G426" s="385">
        <f>SUM(G427:G434)</f>
        <v>0</v>
      </c>
      <c r="H426" s="385">
        <f>SUM(H427:H434)</f>
        <v>5085000</v>
      </c>
      <c r="I426" s="156"/>
      <c r="J426" s="100"/>
      <c r="K426" s="100"/>
      <c r="L426" s="100"/>
    </row>
    <row r="427" spans="2:12" ht="15.75" customHeight="1">
      <c r="B427" s="273"/>
      <c r="C427" s="286"/>
      <c r="D427" s="112" t="s">
        <v>119</v>
      </c>
      <c r="E427" s="72" t="s">
        <v>120</v>
      </c>
      <c r="F427" s="213">
        <v>3000</v>
      </c>
      <c r="G427" s="213"/>
      <c r="H427" s="76">
        <f aca="true" t="shared" si="19" ref="H427:H434">F427+G427</f>
        <v>3000</v>
      </c>
      <c r="I427" s="211"/>
      <c r="J427" s="100"/>
      <c r="K427" s="100"/>
      <c r="L427" s="100"/>
    </row>
    <row r="428" spans="2:12" ht="15.75" customHeight="1">
      <c r="B428" s="273"/>
      <c r="C428" s="286"/>
      <c r="D428" s="112" t="s">
        <v>121</v>
      </c>
      <c r="E428" s="72" t="s">
        <v>122</v>
      </c>
      <c r="F428" s="213">
        <v>360</v>
      </c>
      <c r="G428" s="213"/>
      <c r="H428" s="76">
        <f t="shared" si="19"/>
        <v>360</v>
      </c>
      <c r="I428" s="211"/>
      <c r="J428" s="100"/>
      <c r="K428" s="100"/>
      <c r="L428" s="100"/>
    </row>
    <row r="429" spans="2:12" ht="15.75" customHeight="1">
      <c r="B429" s="178"/>
      <c r="C429" s="286"/>
      <c r="D429" s="117">
        <v>4170</v>
      </c>
      <c r="E429" s="72" t="s">
        <v>132</v>
      </c>
      <c r="F429" s="189">
        <v>14640</v>
      </c>
      <c r="G429" s="257"/>
      <c r="H429" s="76">
        <f t="shared" si="19"/>
        <v>14640</v>
      </c>
      <c r="I429" s="211"/>
      <c r="J429" s="100"/>
      <c r="K429" s="100"/>
      <c r="L429" s="100"/>
    </row>
    <row r="430" spans="2:12" ht="15.75" customHeight="1">
      <c r="B430" s="273"/>
      <c r="C430" s="338"/>
      <c r="D430" s="112" t="s">
        <v>106</v>
      </c>
      <c r="E430" s="72" t="s">
        <v>107</v>
      </c>
      <c r="F430" s="213">
        <v>2000</v>
      </c>
      <c r="G430" s="413"/>
      <c r="H430" s="76">
        <f t="shared" si="19"/>
        <v>2000</v>
      </c>
      <c r="I430" s="219"/>
      <c r="J430" s="100"/>
      <c r="K430" s="100"/>
      <c r="L430" s="100"/>
    </row>
    <row r="431" spans="2:12" ht="15.75" customHeight="1">
      <c r="B431" s="178"/>
      <c r="C431" s="286"/>
      <c r="D431" s="112" t="s">
        <v>133</v>
      </c>
      <c r="E431" s="72" t="s">
        <v>354</v>
      </c>
      <c r="F431" s="189">
        <v>8000</v>
      </c>
      <c r="G431" s="189"/>
      <c r="H431" s="76">
        <f t="shared" si="19"/>
        <v>8000</v>
      </c>
      <c r="I431" s="228"/>
      <c r="J431" s="100"/>
      <c r="K431" s="100"/>
      <c r="L431" s="100"/>
    </row>
    <row r="432" spans="2:12" ht="15.75" customHeight="1">
      <c r="B432" s="232"/>
      <c r="C432" s="375"/>
      <c r="D432" s="112" t="s">
        <v>133</v>
      </c>
      <c r="E432" s="72" t="s">
        <v>355</v>
      </c>
      <c r="F432" s="412">
        <v>30000</v>
      </c>
      <c r="G432" s="412"/>
      <c r="H432" s="76">
        <f t="shared" si="19"/>
        <v>30000</v>
      </c>
      <c r="I432" s="427"/>
      <c r="J432" s="100"/>
      <c r="K432" s="100"/>
      <c r="L432" s="100"/>
    </row>
    <row r="433" spans="2:12" ht="15.75" customHeight="1">
      <c r="B433" s="178"/>
      <c r="C433" s="286"/>
      <c r="D433" s="112" t="s">
        <v>91</v>
      </c>
      <c r="E433" s="72" t="s">
        <v>92</v>
      </c>
      <c r="F433" s="189">
        <v>2000</v>
      </c>
      <c r="G433" s="257"/>
      <c r="H433" s="76">
        <f t="shared" si="19"/>
        <v>2000</v>
      </c>
      <c r="I433" s="219"/>
      <c r="J433" s="100"/>
      <c r="K433" s="100"/>
      <c r="L433" s="100"/>
    </row>
    <row r="434" spans="2:12" ht="13.5" customHeight="1">
      <c r="B434" s="232"/>
      <c r="C434" s="233"/>
      <c r="D434" s="200" t="s">
        <v>94</v>
      </c>
      <c r="E434" s="146" t="s">
        <v>95</v>
      </c>
      <c r="F434" s="147">
        <v>5025000</v>
      </c>
      <c r="G434" s="411"/>
      <c r="H434" s="76">
        <f t="shared" si="19"/>
        <v>5025000</v>
      </c>
      <c r="I434" s="219"/>
      <c r="J434" s="100"/>
      <c r="K434" s="100"/>
      <c r="L434" s="100"/>
    </row>
    <row r="435" spans="2:12" ht="14.25" customHeight="1">
      <c r="B435" s="116"/>
      <c r="C435" s="286" t="s">
        <v>209</v>
      </c>
      <c r="D435" s="394"/>
      <c r="E435" s="288" t="s">
        <v>266</v>
      </c>
      <c r="F435" s="368">
        <f>F436</f>
        <v>130000</v>
      </c>
      <c r="G435" s="372">
        <f>G436</f>
        <v>0</v>
      </c>
      <c r="H435" s="368">
        <f>H436</f>
        <v>130000</v>
      </c>
      <c r="I435" s="114"/>
      <c r="J435" s="100"/>
      <c r="K435" s="100"/>
      <c r="L435" s="100"/>
    </row>
    <row r="436" spans="2:12" ht="45">
      <c r="B436" s="116"/>
      <c r="C436" s="120"/>
      <c r="D436" s="117" t="s">
        <v>269</v>
      </c>
      <c r="E436" s="262" t="s">
        <v>271</v>
      </c>
      <c r="F436" s="121">
        <v>130000</v>
      </c>
      <c r="G436" s="255"/>
      <c r="H436" s="76">
        <f>F436+G436</f>
        <v>130000</v>
      </c>
      <c r="I436" s="211"/>
      <c r="J436" s="100"/>
      <c r="K436" s="100"/>
      <c r="L436" s="100"/>
    </row>
    <row r="437" spans="2:12" s="171" customFormat="1" ht="4.5" customHeight="1" thickBot="1">
      <c r="B437" s="164"/>
      <c r="C437" s="165"/>
      <c r="D437" s="165"/>
      <c r="E437" s="166"/>
      <c r="F437" s="167"/>
      <c r="G437" s="168"/>
      <c r="H437" s="168"/>
      <c r="I437" s="169"/>
      <c r="J437" s="170"/>
      <c r="K437" s="170"/>
      <c r="L437" s="170"/>
    </row>
    <row r="438" spans="2:12" ht="17.25" customHeight="1" thickBot="1">
      <c r="B438" s="359"/>
      <c r="C438" s="360"/>
      <c r="D438" s="361"/>
      <c r="E438" s="362" t="s">
        <v>210</v>
      </c>
      <c r="F438" s="363">
        <f>F10+F28+F45+F49+F52+F95+F104+F123+F126+F130+F246+F265+F329+F368+F379+F403+F425</f>
        <v>30492931.27</v>
      </c>
      <c r="G438" s="347">
        <f>G10+G28+G45+G49+G52+G95+G104+G123+G126+G130+G246+G265+G329+G368+G379+G403+G425</f>
        <v>245787</v>
      </c>
      <c r="H438" s="363">
        <f>H10+H28+H45+H49+H52+H95+H104+H123+H126+H130+H246+H265+H329+H368+H379+H403+H425</f>
        <v>30738718.27</v>
      </c>
      <c r="I438" s="108"/>
      <c r="J438" s="100"/>
      <c r="K438" s="100"/>
      <c r="L438" s="100"/>
    </row>
    <row r="439" spans="2:12" ht="26.25" customHeight="1">
      <c r="B439" s="172"/>
      <c r="C439" s="172"/>
      <c r="D439" s="173"/>
      <c r="E439" s="174"/>
      <c r="F439" s="175"/>
      <c r="G439" s="100"/>
      <c r="I439" s="100"/>
      <c r="J439" s="100"/>
      <c r="K439" s="100"/>
      <c r="L439" s="100"/>
    </row>
    <row r="440" spans="2:12" ht="26.25" customHeight="1">
      <c r="B440" s="172"/>
      <c r="C440" s="172"/>
      <c r="D440" s="173"/>
      <c r="E440" s="174"/>
      <c r="F440" s="175"/>
      <c r="G440" s="100"/>
      <c r="I440" s="100"/>
      <c r="J440" s="100"/>
      <c r="K440" s="100"/>
      <c r="L440" s="100"/>
    </row>
    <row r="441" spans="2:12" ht="26.25" customHeight="1">
      <c r="B441" s="172"/>
      <c r="C441" s="172"/>
      <c r="D441" s="173"/>
      <c r="E441" s="174"/>
      <c r="F441" s="175"/>
      <c r="G441" s="176"/>
      <c r="I441" s="100"/>
      <c r="J441" s="100"/>
      <c r="K441" s="100"/>
      <c r="L441" s="100"/>
    </row>
    <row r="442" spans="2:12" ht="26.25" customHeight="1">
      <c r="B442" s="172"/>
      <c r="C442" s="172"/>
      <c r="D442" s="173"/>
      <c r="E442" s="174"/>
      <c r="F442" s="175"/>
      <c r="G442" s="100"/>
      <c r="I442" s="100"/>
      <c r="J442" s="100"/>
      <c r="K442" s="100"/>
      <c r="L442" s="100"/>
    </row>
    <row r="443" spans="2:12" ht="26.25" customHeight="1">
      <c r="B443" s="172"/>
      <c r="C443" s="172"/>
      <c r="D443" s="173"/>
      <c r="E443" s="174"/>
      <c r="F443" s="175"/>
      <c r="G443" s="100"/>
      <c r="I443" s="100"/>
      <c r="J443" s="100"/>
      <c r="K443" s="100"/>
      <c r="L443" s="100"/>
    </row>
    <row r="444" spans="2:12" ht="14.25">
      <c r="B444" s="172"/>
      <c r="C444" s="172"/>
      <c r="D444" s="173"/>
      <c r="E444" s="174"/>
      <c r="F444" s="175"/>
      <c r="G444" s="100"/>
      <c r="H444" s="100"/>
      <c r="I444" s="100"/>
      <c r="J444" s="100"/>
      <c r="K444" s="100"/>
      <c r="L444" s="100"/>
    </row>
    <row r="445" spans="2:12" ht="27" customHeight="1">
      <c r="B445" s="172"/>
      <c r="C445" s="172"/>
      <c r="D445" s="173"/>
      <c r="E445" s="174"/>
      <c r="F445" s="175"/>
      <c r="G445" s="100"/>
      <c r="H445" s="100"/>
      <c r="I445" s="100"/>
      <c r="J445" s="100"/>
      <c r="K445" s="100"/>
      <c r="L445" s="100"/>
    </row>
    <row r="446" spans="2:12" ht="25.5" customHeight="1">
      <c r="B446" s="172"/>
      <c r="C446" s="172"/>
      <c r="D446" s="173"/>
      <c r="E446" s="174"/>
      <c r="F446" s="175"/>
      <c r="G446" s="100"/>
      <c r="H446" s="100"/>
      <c r="I446" s="100"/>
      <c r="J446" s="100"/>
      <c r="K446" s="100"/>
      <c r="L446" s="100"/>
    </row>
    <row r="447" spans="2:12" ht="14.25">
      <c r="B447" s="172"/>
      <c r="C447" s="172"/>
      <c r="D447" s="173"/>
      <c r="E447" s="174"/>
      <c r="F447" s="175"/>
      <c r="G447" s="100"/>
      <c r="H447" s="100"/>
      <c r="I447" s="100"/>
      <c r="J447" s="100"/>
      <c r="K447" s="100"/>
      <c r="L447" s="100"/>
    </row>
    <row r="448" spans="2:12" ht="14.25"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</row>
    <row r="449" spans="2:12" ht="14.25"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2:12" ht="14.25">
      <c r="B450" s="100"/>
      <c r="C450" s="100"/>
      <c r="D450" s="100"/>
      <c r="E450" s="100"/>
      <c r="F450" s="100"/>
      <c r="G450" s="100"/>
      <c r="I450" s="100"/>
      <c r="J450" s="100"/>
      <c r="K450" s="100"/>
      <c r="L450" s="100"/>
    </row>
    <row r="451" spans="2:12" ht="14.25">
      <c r="B451" s="100"/>
      <c r="C451" s="100"/>
      <c r="D451" s="100"/>
      <c r="E451" s="100"/>
      <c r="F451" s="100"/>
      <c r="G451" s="100"/>
      <c r="I451" s="100"/>
      <c r="J451" s="100"/>
      <c r="K451" s="100"/>
      <c r="L451" s="100"/>
    </row>
    <row r="452" spans="2:12" ht="14.25"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</row>
    <row r="453" spans="2:12" ht="14.25"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</row>
    <row r="454" spans="2:12" ht="14.25">
      <c r="B454" s="100"/>
      <c r="C454" s="100"/>
      <c r="D454" s="100"/>
      <c r="E454" s="100"/>
      <c r="F454" s="100"/>
      <c r="G454" s="100"/>
      <c r="I454" s="100"/>
      <c r="J454" s="100"/>
      <c r="K454" s="100"/>
      <c r="L454" s="100"/>
    </row>
    <row r="455" spans="2:12" ht="14.25">
      <c r="B455" s="100"/>
      <c r="C455" s="100"/>
      <c r="D455" s="100"/>
      <c r="E455" s="100"/>
      <c r="F455" s="100"/>
      <c r="G455" s="100"/>
      <c r="I455" s="100"/>
      <c r="J455" s="100"/>
      <c r="K455" s="100"/>
      <c r="L455" s="100"/>
    </row>
    <row r="456" spans="2:12" ht="14.25">
      <c r="B456" s="100"/>
      <c r="C456" s="100"/>
      <c r="D456" s="100"/>
      <c r="E456" s="100"/>
      <c r="F456" s="100"/>
      <c r="G456" s="100"/>
      <c r="H456" s="229">
        <f>H22+H23+H24+H36+H54+H55+H56+H67+H68+H69+H70+H71+H90+H100+H133+H134+H135+H136+H137+H154+H155+H156+H157+H158+H172+H173+H174+H175+H176+H192+H193+H194+H195+H196+H213+H214+H215+H216+H217+H227+H228+H229+H230+H231+H252+H253+H273+H274+H275+H278+H279+H280+H281+H282+H297+H304+H305+H306+H307+H308+H323+H324+H335+H336+H337+H338+H339+H340+H341+H342+H350+H351+H352+H353+H354+H355+H356+H357+H360+H361++H371+H372+H373+H374+H391+H415+H427+H428+H429</f>
        <v>9393597.209999999</v>
      </c>
      <c r="I456" s="100"/>
      <c r="J456" s="100"/>
      <c r="K456" s="100"/>
      <c r="L456" s="100"/>
    </row>
    <row r="457" spans="2:12" ht="14.25">
      <c r="B457" s="100"/>
      <c r="C457" s="100"/>
      <c r="D457" s="100"/>
      <c r="E457" s="100"/>
      <c r="F457" s="100"/>
      <c r="G457" s="100"/>
      <c r="H457" s="397">
        <f>H57+SUM(H66:H88)</f>
        <v>2407189</v>
      </c>
      <c r="I457" s="100"/>
      <c r="J457" s="100"/>
      <c r="K457" s="100"/>
      <c r="L457" s="100"/>
    </row>
    <row r="458" spans="2:12" ht="14.25">
      <c r="B458" s="100"/>
      <c r="C458" s="100"/>
      <c r="D458" s="100"/>
      <c r="E458" s="100"/>
      <c r="F458" s="100"/>
      <c r="G458" s="100"/>
      <c r="H458" s="429">
        <f>H18+H33+H41+H42+H44+H88+H107+H122+H332+H386+H394+H400+H406+H423+H424+H434</f>
        <v>8989269</v>
      </c>
      <c r="I458" s="100"/>
      <c r="J458" s="100"/>
      <c r="K458" s="100"/>
      <c r="L458" s="100"/>
    </row>
    <row r="459" spans="2:12" ht="14.25">
      <c r="B459" s="100"/>
      <c r="C459" s="100"/>
      <c r="D459" s="100"/>
      <c r="E459" s="100"/>
      <c r="F459" s="100"/>
      <c r="G459" s="100"/>
      <c r="I459" s="100"/>
      <c r="J459" s="100"/>
      <c r="K459" s="100"/>
      <c r="L459" s="100"/>
    </row>
    <row r="460" spans="2:12" ht="14.25">
      <c r="B460" s="100"/>
      <c r="C460" s="100"/>
      <c r="D460" s="100"/>
      <c r="E460" s="100"/>
      <c r="F460" s="100"/>
      <c r="G460" s="100"/>
      <c r="I460" s="100"/>
      <c r="J460" s="100"/>
      <c r="K460" s="100"/>
      <c r="L460" s="100"/>
    </row>
    <row r="461" spans="2:12" ht="14.25"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2:12" ht="14.25"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</row>
    <row r="463" spans="2:12" ht="14.25"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</row>
    <row r="464" spans="2:12" ht="14.25"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</row>
    <row r="465" spans="2:12" ht="14.25"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</row>
    <row r="466" spans="2:10" ht="14.25">
      <c r="B466" s="100"/>
      <c r="C466" s="100"/>
      <c r="D466" s="100"/>
      <c r="E466" s="100"/>
      <c r="F466" s="100"/>
      <c r="G466" s="100"/>
      <c r="H466" s="100"/>
      <c r="I466" s="100"/>
      <c r="J466" s="100"/>
    </row>
    <row r="467" spans="2:10" ht="14.25">
      <c r="B467" s="100"/>
      <c r="C467" s="100"/>
      <c r="D467" s="100"/>
      <c r="E467" s="100"/>
      <c r="F467" s="100"/>
      <c r="G467" s="100"/>
      <c r="I467" s="100"/>
      <c r="J467" s="100"/>
    </row>
    <row r="468" spans="2:10" ht="14.25">
      <c r="B468" s="100"/>
      <c r="C468" s="100"/>
      <c r="D468" s="100"/>
      <c r="E468" s="100"/>
      <c r="F468" s="100"/>
      <c r="G468" s="100"/>
      <c r="I468" s="100"/>
      <c r="J468" s="100"/>
    </row>
    <row r="469" spans="2:10" ht="14.25">
      <c r="B469" s="100"/>
      <c r="C469" s="100"/>
      <c r="D469" s="100"/>
      <c r="E469" s="100"/>
      <c r="F469" s="100"/>
      <c r="G469" s="100"/>
      <c r="H469" s="100"/>
      <c r="I469" s="100"/>
      <c r="J469" s="100"/>
    </row>
    <row r="470" spans="2:10" ht="14.25">
      <c r="B470" s="100"/>
      <c r="C470" s="100"/>
      <c r="D470" s="100"/>
      <c r="E470" s="100"/>
      <c r="F470" s="100"/>
      <c r="G470" s="100"/>
      <c r="H470" s="100"/>
      <c r="I470" s="100"/>
      <c r="J470" s="100"/>
    </row>
    <row r="471" spans="2:10" ht="14.25">
      <c r="B471" s="100"/>
      <c r="C471" s="100"/>
      <c r="D471" s="100"/>
      <c r="E471" s="100"/>
      <c r="F471" s="100"/>
      <c r="G471" s="100"/>
      <c r="H471" s="100"/>
      <c r="I471" s="100"/>
      <c r="J471" s="100"/>
    </row>
    <row r="472" spans="2:10" ht="14.25">
      <c r="B472" s="100"/>
      <c r="C472" s="100"/>
      <c r="D472" s="100"/>
      <c r="E472" s="100"/>
      <c r="F472" s="100"/>
      <c r="G472" s="100"/>
      <c r="H472" s="100"/>
      <c r="I472" s="100"/>
      <c r="J472" s="100"/>
    </row>
    <row r="473" spans="2:10" ht="14.25">
      <c r="B473" s="100"/>
      <c r="C473" s="100"/>
      <c r="D473" s="100"/>
      <c r="E473" s="100"/>
      <c r="F473" s="100"/>
      <c r="G473" s="100"/>
      <c r="H473" s="100"/>
      <c r="I473" s="100"/>
      <c r="J473" s="100"/>
    </row>
    <row r="474" spans="2:10" ht="14.25">
      <c r="B474" s="100"/>
      <c r="C474" s="100"/>
      <c r="D474" s="100"/>
      <c r="E474" s="100"/>
      <c r="F474" s="100"/>
      <c r="G474" s="100"/>
      <c r="H474" s="100"/>
      <c r="I474" s="100"/>
      <c r="J474" s="100"/>
    </row>
    <row r="475" spans="2:10" ht="14.25">
      <c r="B475" s="100"/>
      <c r="C475" s="100"/>
      <c r="D475" s="100"/>
      <c r="E475" s="100"/>
      <c r="F475" s="100"/>
      <c r="G475" s="100"/>
      <c r="H475" s="100"/>
      <c r="I475" s="100"/>
      <c r="J475" s="100"/>
    </row>
    <row r="476" spans="2:10" ht="14.25">
      <c r="B476" s="100"/>
      <c r="C476" s="100"/>
      <c r="D476" s="100"/>
      <c r="E476" s="100"/>
      <c r="F476" s="100"/>
      <c r="G476" s="100"/>
      <c r="H476" s="100"/>
      <c r="I476" s="100"/>
      <c r="J476" s="100"/>
    </row>
    <row r="477" spans="2:10" ht="14.25">
      <c r="B477" s="100"/>
      <c r="C477" s="100"/>
      <c r="D477" s="100"/>
      <c r="E477" s="100"/>
      <c r="F477" s="100"/>
      <c r="G477" s="100"/>
      <c r="H477" s="100"/>
      <c r="I477" s="100"/>
      <c r="J477" s="100"/>
    </row>
    <row r="478" spans="2:10" ht="14.25">
      <c r="B478" s="100"/>
      <c r="C478" s="100"/>
      <c r="D478" s="100"/>
      <c r="E478" s="100"/>
      <c r="F478" s="100"/>
      <c r="G478" s="100"/>
      <c r="H478" s="100"/>
      <c r="I478" s="100"/>
      <c r="J478" s="100"/>
    </row>
    <row r="479" spans="2:10" ht="14.25">
      <c r="B479" s="100"/>
      <c r="C479" s="100"/>
      <c r="D479" s="100"/>
      <c r="E479" s="100"/>
      <c r="F479" s="100"/>
      <c r="G479" s="100"/>
      <c r="H479" s="100"/>
      <c r="I479" s="100"/>
      <c r="J479" s="100"/>
    </row>
    <row r="480" spans="2:10" ht="14.25">
      <c r="B480" s="100"/>
      <c r="C480" s="100"/>
      <c r="D480" s="100"/>
      <c r="E480" s="100"/>
      <c r="F480" s="100"/>
      <c r="G480" s="100"/>
      <c r="H480" s="100"/>
      <c r="I480" s="100"/>
      <c r="J480" s="100"/>
    </row>
    <row r="481" spans="2:10" ht="14.25">
      <c r="B481" s="100"/>
      <c r="C481" s="100"/>
      <c r="D481" s="100"/>
      <c r="E481" s="100"/>
      <c r="F481" s="100"/>
      <c r="G481" s="100"/>
      <c r="H481" s="100"/>
      <c r="I481" s="100"/>
      <c r="J481" s="100"/>
    </row>
    <row r="482" spans="2:10" ht="14.25">
      <c r="B482" s="100"/>
      <c r="C482" s="100"/>
      <c r="D482" s="100"/>
      <c r="E482" s="100"/>
      <c r="F482" s="100"/>
      <c r="G482" s="100"/>
      <c r="H482" s="100"/>
      <c r="I482" s="100"/>
      <c r="J482" s="100"/>
    </row>
    <row r="483" spans="2:10" ht="14.25">
      <c r="B483" s="100"/>
      <c r="C483" s="100"/>
      <c r="D483" s="100"/>
      <c r="E483" s="100"/>
      <c r="F483" s="100"/>
      <c r="G483" s="100"/>
      <c r="H483" s="100"/>
      <c r="I483" s="100"/>
      <c r="J483" s="100"/>
    </row>
    <row r="484" spans="2:10" ht="14.25">
      <c r="B484" s="100"/>
      <c r="C484" s="100"/>
      <c r="D484" s="100"/>
      <c r="E484" s="100"/>
      <c r="F484" s="100"/>
      <c r="G484" s="100"/>
      <c r="H484" s="100"/>
      <c r="I484" s="100"/>
      <c r="J484" s="100"/>
    </row>
    <row r="485" spans="2:10" ht="14.25">
      <c r="B485" s="100"/>
      <c r="C485" s="100"/>
      <c r="D485" s="100"/>
      <c r="E485" s="100"/>
      <c r="F485" s="100"/>
      <c r="G485" s="100"/>
      <c r="H485" s="100"/>
      <c r="I485" s="100"/>
      <c r="J485" s="100"/>
    </row>
    <row r="486" spans="2:10" ht="14.25">
      <c r="B486" s="100"/>
      <c r="C486" s="100"/>
      <c r="D486" s="100"/>
      <c r="E486" s="100"/>
      <c r="F486" s="100"/>
      <c r="G486" s="100"/>
      <c r="H486" s="100"/>
      <c r="I486" s="100"/>
      <c r="J486" s="100"/>
    </row>
    <row r="487" spans="2:10" ht="14.25">
      <c r="B487" s="100"/>
      <c r="C487" s="100"/>
      <c r="D487" s="100"/>
      <c r="E487" s="100"/>
      <c r="F487" s="100"/>
      <c r="G487" s="100"/>
      <c r="H487" s="100"/>
      <c r="I487" s="100"/>
      <c r="J487" s="100"/>
    </row>
    <row r="488" spans="2:10" ht="14.25">
      <c r="B488" s="100"/>
      <c r="C488" s="100"/>
      <c r="D488" s="100"/>
      <c r="E488" s="100"/>
      <c r="F488" s="100"/>
      <c r="G488" s="100"/>
      <c r="H488" s="100"/>
      <c r="I488" s="100"/>
      <c r="J488" s="100"/>
    </row>
    <row r="489" spans="2:10" ht="14.25">
      <c r="B489" s="100"/>
      <c r="C489" s="100"/>
      <c r="D489" s="100"/>
      <c r="E489" s="100"/>
      <c r="F489" s="100"/>
      <c r="G489" s="100"/>
      <c r="H489" s="100"/>
      <c r="I489" s="100"/>
      <c r="J489" s="100"/>
    </row>
    <row r="490" spans="2:10" ht="14.25">
      <c r="B490" s="100"/>
      <c r="C490" s="100"/>
      <c r="D490" s="100"/>
      <c r="E490" s="100"/>
      <c r="F490" s="100"/>
      <c r="G490" s="100"/>
      <c r="H490" s="100"/>
      <c r="I490" s="100"/>
      <c r="J490" s="100"/>
    </row>
    <row r="491" spans="2:10" ht="14.25">
      <c r="B491" s="100"/>
      <c r="C491" s="100"/>
      <c r="D491" s="100"/>
      <c r="E491" s="100"/>
      <c r="F491" s="100"/>
      <c r="G491" s="100"/>
      <c r="H491" s="100"/>
      <c r="I491" s="100"/>
      <c r="J491" s="100"/>
    </row>
    <row r="492" spans="2:10" ht="14.25">
      <c r="B492" s="100"/>
      <c r="C492" s="100"/>
      <c r="D492" s="100"/>
      <c r="E492" s="100"/>
      <c r="F492" s="100"/>
      <c r="G492" s="100"/>
      <c r="H492" s="100"/>
      <c r="I492" s="100"/>
      <c r="J492" s="100"/>
    </row>
    <row r="493" spans="2:10" ht="14.25">
      <c r="B493" s="100"/>
      <c r="C493" s="100"/>
      <c r="D493" s="100"/>
      <c r="E493" s="100"/>
      <c r="F493" s="100"/>
      <c r="G493" s="100"/>
      <c r="H493" s="100"/>
      <c r="I493" s="100"/>
      <c r="J493" s="100"/>
    </row>
    <row r="494" spans="2:10" ht="14.25">
      <c r="B494" s="100"/>
      <c r="C494" s="100"/>
      <c r="D494" s="100"/>
      <c r="E494" s="100"/>
      <c r="F494" s="100"/>
      <c r="G494" s="100"/>
      <c r="H494" s="100"/>
      <c r="I494" s="100"/>
      <c r="J494" s="100"/>
    </row>
    <row r="495" spans="2:10" ht="14.25">
      <c r="B495" s="100"/>
      <c r="C495" s="100"/>
      <c r="D495" s="100"/>
      <c r="E495" s="100"/>
      <c r="F495" s="100"/>
      <c r="G495" s="100"/>
      <c r="H495" s="100"/>
      <c r="I495" s="100"/>
      <c r="J495" s="100"/>
    </row>
    <row r="496" spans="2:10" ht="14.25">
      <c r="B496" s="100"/>
      <c r="C496" s="100"/>
      <c r="D496" s="100"/>
      <c r="E496" s="100"/>
      <c r="F496" s="100"/>
      <c r="G496" s="100"/>
      <c r="I496" s="100"/>
      <c r="J496" s="100"/>
    </row>
    <row r="497" spans="2:10" ht="14.25">
      <c r="B497" s="100"/>
      <c r="C497" s="100"/>
      <c r="D497" s="100"/>
      <c r="E497" s="100"/>
      <c r="F497" s="100"/>
      <c r="G497" s="100"/>
      <c r="I497" s="100"/>
      <c r="J497" s="100"/>
    </row>
    <row r="498" spans="2:10" ht="14.25">
      <c r="B498" s="100"/>
      <c r="C498" s="100"/>
      <c r="D498" s="100"/>
      <c r="E498" s="100"/>
      <c r="F498" s="100"/>
      <c r="G498" s="100"/>
      <c r="H498" s="100"/>
      <c r="I498" s="100"/>
      <c r="J498" s="100"/>
    </row>
    <row r="499" spans="2:10" ht="14.25">
      <c r="B499" s="100"/>
      <c r="C499" s="100"/>
      <c r="D499" s="100"/>
      <c r="E499" s="100"/>
      <c r="F499" s="100"/>
      <c r="G499" s="100"/>
      <c r="H499" s="100"/>
      <c r="I499" s="100"/>
      <c r="J499" s="100"/>
    </row>
    <row r="500" spans="2:10" ht="14.25">
      <c r="B500" s="100"/>
      <c r="C500" s="100"/>
      <c r="D500" s="100"/>
      <c r="E500" s="100"/>
      <c r="F500" s="100"/>
      <c r="G500" s="100"/>
      <c r="H500" s="100"/>
      <c r="I500" s="100"/>
      <c r="J500" s="100"/>
    </row>
    <row r="501" spans="2:10" ht="14.25">
      <c r="B501" s="100"/>
      <c r="C501" s="100"/>
      <c r="D501" s="100"/>
      <c r="E501" s="100"/>
      <c r="F501" s="100"/>
      <c r="G501" s="100"/>
      <c r="H501" s="100"/>
      <c r="I501" s="100"/>
      <c r="J501" s="100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1"/>
  <sheetViews>
    <sheetView zoomScalePageLayoutView="0" workbookViewId="0" topLeftCell="A10">
      <selection activeCell="N121" sqref="N121"/>
    </sheetView>
  </sheetViews>
  <sheetFormatPr defaultColWidth="8.796875" defaultRowHeight="14.25"/>
  <cols>
    <col min="1" max="1" width="6.8984375" style="90" customWidth="1"/>
    <col min="2" max="2" width="4.59765625" style="90" bestFit="1" customWidth="1"/>
    <col min="3" max="3" width="6.5" style="90" customWidth="1"/>
    <col min="4" max="4" width="4.19921875" style="90" customWidth="1"/>
    <col min="5" max="5" width="52.59765625" style="90" customWidth="1"/>
    <col min="6" max="8" width="16.19921875" style="90" customWidth="1"/>
    <col min="9" max="9" width="0.40625" style="90" customWidth="1"/>
    <col min="10" max="16384" width="9" style="90" customWidth="1"/>
  </cols>
  <sheetData>
    <row r="1" spans="6:27" ht="14.25">
      <c r="F1" t="s">
        <v>298</v>
      </c>
      <c r="H1" s="677"/>
      <c r="I1" s="678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2:27" ht="14.25">
      <c r="B2" s="94"/>
      <c r="C2" s="94"/>
      <c r="F2" t="s">
        <v>545</v>
      </c>
      <c r="H2" s="677"/>
      <c r="I2" s="67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14.25">
      <c r="B3" s="94"/>
      <c r="F3" t="s">
        <v>469</v>
      </c>
      <c r="H3" s="677"/>
      <c r="I3" s="67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5:27" ht="11.25" customHeight="1">
      <c r="E4" s="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3:27" ht="36.75" customHeight="1">
      <c r="C5" s="801" t="s">
        <v>537</v>
      </c>
      <c r="D5" s="801"/>
      <c r="E5" s="801"/>
      <c r="F5" s="801"/>
      <c r="G5" s="801"/>
      <c r="H5" s="675"/>
      <c r="I5" s="679"/>
      <c r="J5" s="679"/>
      <c r="K5" s="679"/>
      <c r="L5" s="67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3:27" ht="17.25" customHeight="1" thickBot="1">
      <c r="C6" s="802" t="s">
        <v>518</v>
      </c>
      <c r="D6" s="802"/>
      <c r="E6" s="802"/>
      <c r="F6" s="675"/>
      <c r="G6" s="675"/>
      <c r="H6" s="675"/>
      <c r="I6" s="679"/>
      <c r="J6" s="679"/>
      <c r="K6" s="679"/>
      <c r="L6" s="67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2:27" ht="26.25" customHeight="1" thickBot="1">
      <c r="B7" s="680" t="s">
        <v>2</v>
      </c>
      <c r="C7" s="681" t="s">
        <v>3</v>
      </c>
      <c r="D7" s="97" t="s">
        <v>4</v>
      </c>
      <c r="E7" s="98" t="s">
        <v>519</v>
      </c>
      <c r="F7" s="682" t="s">
        <v>305</v>
      </c>
      <c r="G7" s="98" t="s">
        <v>6</v>
      </c>
      <c r="H7" s="683" t="s">
        <v>211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2:27" ht="16.5" customHeight="1" thickBot="1">
      <c r="B8" s="684" t="s">
        <v>8</v>
      </c>
      <c r="C8" s="685"/>
      <c r="D8" s="685"/>
      <c r="E8" s="686" t="s">
        <v>9</v>
      </c>
      <c r="F8" s="687">
        <f aca="true" t="shared" si="0" ref="F8:H9">F9</f>
        <v>473098.1</v>
      </c>
      <c r="G8" s="687">
        <f t="shared" si="0"/>
        <v>0</v>
      </c>
      <c r="H8" s="688">
        <f t="shared" si="0"/>
        <v>473098.1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2:27" ht="14.25">
      <c r="B9" s="655"/>
      <c r="C9" s="689" t="s">
        <v>259</v>
      </c>
      <c r="D9" s="690"/>
      <c r="E9" s="691" t="s">
        <v>520</v>
      </c>
      <c r="F9" s="692">
        <f t="shared" si="0"/>
        <v>473098.1</v>
      </c>
      <c r="G9" s="692">
        <f t="shared" si="0"/>
        <v>0</v>
      </c>
      <c r="H9" s="693">
        <f t="shared" si="0"/>
        <v>473098.1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2:27" ht="25.5" customHeight="1" thickBot="1">
      <c r="B10" s="694"/>
      <c r="C10" s="695"/>
      <c r="D10" s="696">
        <v>2010</v>
      </c>
      <c r="E10" s="697" t="s">
        <v>521</v>
      </c>
      <c r="F10" s="698">
        <v>473098.1</v>
      </c>
      <c r="G10" s="699"/>
      <c r="H10" s="700">
        <f>F10+G10</f>
        <v>473098.1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7" ht="16.5" customHeight="1" thickBot="1">
      <c r="B11" s="701" t="s">
        <v>115</v>
      </c>
      <c r="C11" s="702"/>
      <c r="D11" s="703"/>
      <c r="E11" s="704" t="s">
        <v>23</v>
      </c>
      <c r="F11" s="363">
        <f aca="true" t="shared" si="1" ref="F11:H12">F12</f>
        <v>66200</v>
      </c>
      <c r="G11" s="363">
        <f t="shared" si="1"/>
        <v>0</v>
      </c>
      <c r="H11" s="705">
        <f t="shared" si="1"/>
        <v>66200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2:27" ht="15.75" customHeight="1">
      <c r="B12" s="706"/>
      <c r="C12" s="707" t="s">
        <v>116</v>
      </c>
      <c r="D12" s="707"/>
      <c r="E12" s="708" t="s">
        <v>522</v>
      </c>
      <c r="F12" s="709">
        <f t="shared" si="1"/>
        <v>66200</v>
      </c>
      <c r="G12" s="709">
        <f t="shared" si="1"/>
        <v>0</v>
      </c>
      <c r="H12" s="710">
        <f t="shared" si="1"/>
        <v>66200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2:27" ht="24" customHeight="1" thickBot="1">
      <c r="B13" s="711"/>
      <c r="C13" s="711"/>
      <c r="D13" s="712" t="s">
        <v>523</v>
      </c>
      <c r="E13" s="713" t="s">
        <v>524</v>
      </c>
      <c r="F13" s="714">
        <v>66200</v>
      </c>
      <c r="G13" s="715"/>
      <c r="H13" s="716">
        <f>F13+G13</f>
        <v>66200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2:27" ht="30" customHeight="1" thickBot="1">
      <c r="B14" s="702" t="s">
        <v>146</v>
      </c>
      <c r="C14" s="703"/>
      <c r="D14" s="703"/>
      <c r="E14" s="717" t="s">
        <v>525</v>
      </c>
      <c r="F14" s="363">
        <f>F15+F17</f>
        <v>5167</v>
      </c>
      <c r="G14" s="363">
        <f>G15+G17</f>
        <v>0</v>
      </c>
      <c r="H14" s="705">
        <f>H15+H17</f>
        <v>5167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24" customHeight="1">
      <c r="B15" s="706"/>
      <c r="C15" s="707" t="s">
        <v>147</v>
      </c>
      <c r="D15" s="707"/>
      <c r="E15" s="708" t="s">
        <v>526</v>
      </c>
      <c r="F15" s="709">
        <f>F16</f>
        <v>1420</v>
      </c>
      <c r="G15" s="709">
        <f>G16</f>
        <v>0</v>
      </c>
      <c r="H15" s="710">
        <f>H16</f>
        <v>1420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24.75" customHeight="1">
      <c r="B16" s="711"/>
      <c r="C16" s="718"/>
      <c r="D16" s="712" t="s">
        <v>523</v>
      </c>
      <c r="E16" s="713" t="s">
        <v>524</v>
      </c>
      <c r="F16" s="714">
        <v>1420</v>
      </c>
      <c r="G16" s="715"/>
      <c r="H16" s="716">
        <f>F16+G16</f>
        <v>1420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41.25" customHeight="1">
      <c r="B17" s="718"/>
      <c r="C17" s="719">
        <v>75109</v>
      </c>
      <c r="D17" s="720"/>
      <c r="E17" s="721" t="s">
        <v>527</v>
      </c>
      <c r="F17" s="722">
        <f>F18</f>
        <v>3747</v>
      </c>
      <c r="G17" s="722">
        <f>G18</f>
        <v>0</v>
      </c>
      <c r="H17" s="722">
        <f>H18</f>
        <v>3747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24" customHeight="1" thickBot="1">
      <c r="B18" s="718"/>
      <c r="C18" s="718"/>
      <c r="D18" s="723" t="s">
        <v>523</v>
      </c>
      <c r="E18" s="262" t="s">
        <v>524</v>
      </c>
      <c r="F18" s="724">
        <v>3747</v>
      </c>
      <c r="G18" s="724"/>
      <c r="H18" s="725">
        <f>F18+G18</f>
        <v>3747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27" ht="16.5" thickBot="1">
      <c r="B19" s="702" t="s">
        <v>177</v>
      </c>
      <c r="C19" s="703"/>
      <c r="D19" s="703"/>
      <c r="E19" s="704" t="s">
        <v>76</v>
      </c>
      <c r="F19" s="363">
        <f>F20+F22+F24</f>
        <v>2592113</v>
      </c>
      <c r="G19" s="363">
        <f>G20+G22+G24</f>
        <v>0</v>
      </c>
      <c r="H19" s="363">
        <f>H20+H22+H24</f>
        <v>2592113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2:27" ht="26.25" customHeight="1">
      <c r="B20" s="706"/>
      <c r="C20" s="707" t="s">
        <v>178</v>
      </c>
      <c r="D20" s="707"/>
      <c r="E20" s="708" t="s">
        <v>528</v>
      </c>
      <c r="F20" s="709">
        <f>F21</f>
        <v>2540060</v>
      </c>
      <c r="G20" s="709">
        <f>G21</f>
        <v>0</v>
      </c>
      <c r="H20" s="710">
        <f>H21</f>
        <v>2540060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2:27" ht="24" customHeight="1">
      <c r="B21" s="718"/>
      <c r="C21" s="718"/>
      <c r="D21" s="723" t="s">
        <v>523</v>
      </c>
      <c r="E21" s="262" t="s">
        <v>524</v>
      </c>
      <c r="F21" s="724">
        <v>2540060</v>
      </c>
      <c r="G21" s="725"/>
      <c r="H21" s="725">
        <f>F21+G21</f>
        <v>2540060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30" customHeight="1">
      <c r="B22" s="726"/>
      <c r="C22" s="727" t="s">
        <v>182</v>
      </c>
      <c r="D22" s="727"/>
      <c r="E22" s="728" t="s">
        <v>529</v>
      </c>
      <c r="F22" s="729">
        <f>F23</f>
        <v>7000</v>
      </c>
      <c r="G22" s="729">
        <f>G23</f>
        <v>0</v>
      </c>
      <c r="H22" s="722">
        <f>H23</f>
        <v>7000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24" customHeight="1">
      <c r="B23" s="718"/>
      <c r="C23" s="718"/>
      <c r="D23" s="723" t="s">
        <v>523</v>
      </c>
      <c r="E23" s="262" t="s">
        <v>524</v>
      </c>
      <c r="F23" s="724">
        <v>7000</v>
      </c>
      <c r="G23" s="725"/>
      <c r="H23" s="725">
        <f>F23+G23</f>
        <v>7000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24" customHeight="1">
      <c r="B24" s="718"/>
      <c r="C24" s="727" t="s">
        <v>189</v>
      </c>
      <c r="D24" s="723"/>
      <c r="E24" s="730" t="s">
        <v>520</v>
      </c>
      <c r="F24" s="722">
        <f>F25</f>
        <v>45053</v>
      </c>
      <c r="G24" s="722">
        <f>G25</f>
        <v>0</v>
      </c>
      <c r="H24" s="722">
        <f>H25</f>
        <v>45053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24" customHeight="1">
      <c r="B25" s="718"/>
      <c r="C25" s="718"/>
      <c r="D25" s="723" t="s">
        <v>523</v>
      </c>
      <c r="E25" s="262" t="s">
        <v>524</v>
      </c>
      <c r="F25" s="731">
        <v>45053</v>
      </c>
      <c r="G25" s="725"/>
      <c r="H25" s="725">
        <f>F25+G25</f>
        <v>45053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2:27" ht="7.5" customHeight="1" thickBot="1">
      <c r="B26" s="732"/>
      <c r="C26" s="732"/>
      <c r="D26" s="732"/>
      <c r="E26" s="733"/>
      <c r="F26" s="734"/>
      <c r="G26" s="735"/>
      <c r="H26" s="735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6.5" thickBot="1">
      <c r="B27" s="736"/>
      <c r="C27" s="736"/>
      <c r="D27" s="737"/>
      <c r="E27" s="738" t="s">
        <v>530</v>
      </c>
      <c r="F27" s="739">
        <f>F8+F11+F14+F19</f>
        <v>3136578.1</v>
      </c>
      <c r="G27" s="740">
        <f>G8+G11+G14+G19</f>
        <v>0</v>
      </c>
      <c r="H27" s="740">
        <f>H8+H11+H14+H19</f>
        <v>3136578.1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2:27" ht="15.75">
      <c r="B28" s="736"/>
      <c r="C28" s="736"/>
      <c r="D28" s="736"/>
      <c r="E28" s="741"/>
      <c r="F28" s="742"/>
      <c r="G28" s="743"/>
      <c r="H28" s="743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2:27" ht="15.75">
      <c r="B29" s="736"/>
      <c r="C29" s="736"/>
      <c r="D29" s="736"/>
      <c r="E29" s="741"/>
      <c r="F29" s="742"/>
      <c r="G29" s="743"/>
      <c r="H29" s="743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2:27" ht="11.25" customHeight="1">
      <c r="B30" s="736"/>
      <c r="C30" s="736"/>
      <c r="D30" s="736"/>
      <c r="E30" s="741"/>
      <c r="F30" s="742"/>
      <c r="G30" s="743"/>
      <c r="H30" s="743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8.75" customHeight="1" thickBot="1">
      <c r="B31" s="732"/>
      <c r="C31" s="802" t="s">
        <v>531</v>
      </c>
      <c r="D31" s="802"/>
      <c r="E31" s="802"/>
      <c r="F31" s="734"/>
      <c r="G31" s="100"/>
      <c r="H31" s="744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24" customHeight="1" thickBot="1">
      <c r="B32" s="745" t="s">
        <v>2</v>
      </c>
      <c r="C32" s="746" t="s">
        <v>3</v>
      </c>
      <c r="D32" s="747" t="s">
        <v>4</v>
      </c>
      <c r="E32" s="748" t="s">
        <v>519</v>
      </c>
      <c r="F32" s="749" t="s">
        <v>305</v>
      </c>
      <c r="G32" s="748" t="s">
        <v>6</v>
      </c>
      <c r="H32" s="750" t="s">
        <v>211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27" ht="14.25" customHeight="1" thickBot="1">
      <c r="B33" s="702" t="s">
        <v>8</v>
      </c>
      <c r="C33" s="311"/>
      <c r="D33" s="311"/>
      <c r="E33" s="751" t="s">
        <v>9</v>
      </c>
      <c r="F33" s="687">
        <f>F34</f>
        <v>473098.1</v>
      </c>
      <c r="G33" s="687">
        <f>G34</f>
        <v>0</v>
      </c>
      <c r="H33" s="752">
        <f>H34</f>
        <v>473098.1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14.25" customHeight="1">
      <c r="B34" s="753"/>
      <c r="C34" s="689" t="s">
        <v>259</v>
      </c>
      <c r="D34" s="719"/>
      <c r="E34" s="691" t="s">
        <v>520</v>
      </c>
      <c r="F34" s="692">
        <f>SUM(F35:F40)</f>
        <v>473098.1</v>
      </c>
      <c r="G34" s="692">
        <f>SUM(G35:G40)</f>
        <v>0</v>
      </c>
      <c r="H34" s="693">
        <f>SUM(H35:H40)</f>
        <v>473098.1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2:27" ht="14.25" customHeight="1">
      <c r="B35" s="754"/>
      <c r="C35" s="117"/>
      <c r="D35" s="755">
        <v>4010</v>
      </c>
      <c r="E35" s="72" t="s">
        <v>330</v>
      </c>
      <c r="F35" s="756">
        <v>6105.43</v>
      </c>
      <c r="G35" s="121"/>
      <c r="H35" s="725">
        <f aca="true" t="shared" si="2" ref="H35:H40">F35+G35</f>
        <v>6105.43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2:27" ht="14.25" customHeight="1">
      <c r="B36" s="754"/>
      <c r="C36" s="117"/>
      <c r="D36" s="755">
        <v>4110</v>
      </c>
      <c r="E36" s="72" t="s">
        <v>332</v>
      </c>
      <c r="F36" s="756">
        <v>1045</v>
      </c>
      <c r="G36" s="121"/>
      <c r="H36" s="725">
        <f t="shared" si="2"/>
        <v>1045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2:27" ht="14.25" customHeight="1">
      <c r="B37" s="754"/>
      <c r="C37" s="117"/>
      <c r="D37" s="755">
        <v>4120</v>
      </c>
      <c r="E37" s="72" t="s">
        <v>532</v>
      </c>
      <c r="F37" s="756">
        <v>150</v>
      </c>
      <c r="G37" s="121"/>
      <c r="H37" s="725">
        <f t="shared" si="2"/>
        <v>150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27" ht="14.25" customHeight="1">
      <c r="B38" s="757"/>
      <c r="C38" s="117"/>
      <c r="D38" s="755">
        <v>4210</v>
      </c>
      <c r="E38" s="72" t="s">
        <v>107</v>
      </c>
      <c r="F38" s="758">
        <v>300</v>
      </c>
      <c r="G38" s="121"/>
      <c r="H38" s="725">
        <f t="shared" si="2"/>
        <v>300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4.25" customHeight="1">
      <c r="B39" s="754"/>
      <c r="C39" s="117"/>
      <c r="D39" s="112" t="s">
        <v>91</v>
      </c>
      <c r="E39" s="72" t="s">
        <v>92</v>
      </c>
      <c r="F39" s="759">
        <v>1676</v>
      </c>
      <c r="G39" s="121"/>
      <c r="H39" s="725">
        <f t="shared" si="2"/>
        <v>1676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2:27" ht="14.25" customHeight="1" thickBot="1">
      <c r="B40" s="757"/>
      <c r="C40" s="130"/>
      <c r="D40" s="200" t="s">
        <v>98</v>
      </c>
      <c r="E40" s="146" t="s">
        <v>99</v>
      </c>
      <c r="F40" s="758">
        <v>463821.67</v>
      </c>
      <c r="G40" s="152"/>
      <c r="H40" s="725">
        <f t="shared" si="2"/>
        <v>463821.67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ht="16.5" thickBot="1">
      <c r="B41" s="702" t="s">
        <v>115</v>
      </c>
      <c r="C41" s="703"/>
      <c r="D41" s="703"/>
      <c r="E41" s="704" t="s">
        <v>23</v>
      </c>
      <c r="F41" s="363">
        <f>F42</f>
        <v>66200</v>
      </c>
      <c r="G41" s="363">
        <f>G42</f>
        <v>0</v>
      </c>
      <c r="H41" s="705">
        <f>H42</f>
        <v>66200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ht="14.25">
      <c r="B42" s="706"/>
      <c r="C42" s="707" t="s">
        <v>116</v>
      </c>
      <c r="D42" s="707"/>
      <c r="E42" s="760" t="s">
        <v>522</v>
      </c>
      <c r="F42" s="709">
        <f>SUM(F43:F45)</f>
        <v>66200</v>
      </c>
      <c r="G42" s="709">
        <f>SUM(G43:G45)</f>
        <v>0</v>
      </c>
      <c r="H42" s="710">
        <f>SUM(H43:H45)</f>
        <v>66200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2:27" ht="13.5" customHeight="1">
      <c r="B43" s="755"/>
      <c r="C43" s="755"/>
      <c r="D43" s="755">
        <v>4010</v>
      </c>
      <c r="E43" s="72" t="s">
        <v>330</v>
      </c>
      <c r="F43" s="724">
        <v>55200</v>
      </c>
      <c r="G43" s="430"/>
      <c r="H43" s="725">
        <f>F43+G43</f>
        <v>55200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2:27" ht="13.5" customHeight="1">
      <c r="B44" s="755"/>
      <c r="C44" s="755"/>
      <c r="D44" s="755">
        <v>4110</v>
      </c>
      <c r="E44" s="72" t="s">
        <v>332</v>
      </c>
      <c r="F44" s="724">
        <v>9600</v>
      </c>
      <c r="G44" s="430"/>
      <c r="H44" s="716">
        <f>F44+G44</f>
        <v>9600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3.5" customHeight="1" thickBot="1">
      <c r="B45" s="761"/>
      <c r="C45" s="761"/>
      <c r="D45" s="761">
        <v>4120</v>
      </c>
      <c r="E45" s="40" t="s">
        <v>532</v>
      </c>
      <c r="F45" s="714">
        <v>1400</v>
      </c>
      <c r="G45" s="762"/>
      <c r="H45" s="716">
        <f>F45+G45</f>
        <v>1400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30.75" customHeight="1" thickBot="1">
      <c r="B46" s="702" t="s">
        <v>146</v>
      </c>
      <c r="C46" s="703"/>
      <c r="D46" s="703"/>
      <c r="E46" s="717" t="s">
        <v>525</v>
      </c>
      <c r="F46" s="363">
        <f>F47+F49</f>
        <v>5167</v>
      </c>
      <c r="G46" s="363">
        <f>G47+G49</f>
        <v>0</v>
      </c>
      <c r="H46" s="705">
        <f>H47+H49</f>
        <v>5167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25.5">
      <c r="B47" s="706"/>
      <c r="C47" s="707" t="s">
        <v>147</v>
      </c>
      <c r="D47" s="707"/>
      <c r="E47" s="708" t="s">
        <v>526</v>
      </c>
      <c r="F47" s="709">
        <f>SUM(F48:F48)</f>
        <v>1420</v>
      </c>
      <c r="G47" s="709">
        <f>SUM(G48:G48)</f>
        <v>0</v>
      </c>
      <c r="H47" s="710">
        <f>SUM(H48:H48)</f>
        <v>1420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5.75" customHeight="1">
      <c r="B48" s="755"/>
      <c r="C48" s="755"/>
      <c r="D48" s="755">
        <v>4300</v>
      </c>
      <c r="E48" s="72" t="s">
        <v>92</v>
      </c>
      <c r="F48" s="724">
        <v>1420</v>
      </c>
      <c r="G48" s="430"/>
      <c r="H48" s="725">
        <f>F48+G48</f>
        <v>1420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38.25">
      <c r="B49" s="755"/>
      <c r="C49" s="719">
        <v>75109</v>
      </c>
      <c r="D49" s="720"/>
      <c r="E49" s="721" t="s">
        <v>527</v>
      </c>
      <c r="F49" s="722">
        <f>SUM(F50:F54)</f>
        <v>3747</v>
      </c>
      <c r="G49" s="722">
        <f>SUM(G50:G54)</f>
        <v>0</v>
      </c>
      <c r="H49" s="722">
        <f>SUM(H50:H54)</f>
        <v>3747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5.75" customHeight="1">
      <c r="B50" s="755"/>
      <c r="C50" s="763"/>
      <c r="D50" s="112" t="s">
        <v>110</v>
      </c>
      <c r="E50" s="72" t="s">
        <v>111</v>
      </c>
      <c r="F50" s="731">
        <v>2190</v>
      </c>
      <c r="G50" s="731"/>
      <c r="H50" s="725">
        <f>F50+G50</f>
        <v>2190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.75" customHeight="1">
      <c r="B51" s="755"/>
      <c r="C51" s="763"/>
      <c r="D51" s="755">
        <v>4170</v>
      </c>
      <c r="E51" s="72" t="s">
        <v>132</v>
      </c>
      <c r="F51" s="731">
        <v>300</v>
      </c>
      <c r="G51" s="731"/>
      <c r="H51" s="725">
        <f>F51+G51</f>
        <v>300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5.75" customHeight="1">
      <c r="B52" s="755"/>
      <c r="C52" s="755"/>
      <c r="D52" s="112" t="s">
        <v>106</v>
      </c>
      <c r="E52" s="72" t="s">
        <v>107</v>
      </c>
      <c r="F52" s="764">
        <v>797</v>
      </c>
      <c r="G52" s="764"/>
      <c r="H52" s="725">
        <f>F52+G52</f>
        <v>797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5.75" customHeight="1">
      <c r="B53" s="755"/>
      <c r="C53" s="755"/>
      <c r="D53" s="112" t="s">
        <v>91</v>
      </c>
      <c r="E53" s="72" t="s">
        <v>92</v>
      </c>
      <c r="F53" s="764">
        <v>300</v>
      </c>
      <c r="G53" s="764"/>
      <c r="H53" s="725">
        <f>F53+G53</f>
        <v>300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5.75" customHeight="1" thickBot="1">
      <c r="B54" s="761"/>
      <c r="C54" s="761"/>
      <c r="D54" s="136" t="s">
        <v>124</v>
      </c>
      <c r="E54" s="40" t="s">
        <v>125</v>
      </c>
      <c r="F54" s="765">
        <v>160</v>
      </c>
      <c r="G54" s="765"/>
      <c r="H54" s="716">
        <f>F54+G54</f>
        <v>160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6.5" thickBot="1">
      <c r="B55" s="702" t="s">
        <v>177</v>
      </c>
      <c r="C55" s="703"/>
      <c r="D55" s="703"/>
      <c r="E55" s="704" t="s">
        <v>76</v>
      </c>
      <c r="F55" s="363">
        <f>F56+F71+F73</f>
        <v>2592113</v>
      </c>
      <c r="G55" s="363">
        <f>G56+G71+G73</f>
        <v>0</v>
      </c>
      <c r="H55" s="705">
        <f>H56+H71+H73</f>
        <v>2592113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30.75" customHeight="1">
      <c r="B56" s="706"/>
      <c r="C56" s="707" t="s">
        <v>178</v>
      </c>
      <c r="D56" s="707"/>
      <c r="E56" s="760" t="s">
        <v>528</v>
      </c>
      <c r="F56" s="709">
        <f>SUM(F57:F70)</f>
        <v>2540060</v>
      </c>
      <c r="G56" s="709">
        <f>SUM(G57:G70)</f>
        <v>0</v>
      </c>
      <c r="H56" s="710">
        <f>SUM(H57:H70)</f>
        <v>2540060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3.5" customHeight="1">
      <c r="B57" s="755"/>
      <c r="C57" s="755"/>
      <c r="D57" s="755">
        <v>3110</v>
      </c>
      <c r="E57" s="72" t="s">
        <v>329</v>
      </c>
      <c r="F57" s="118">
        <v>2404710</v>
      </c>
      <c r="G57" s="122">
        <v>-20000</v>
      </c>
      <c r="H57" s="725">
        <f aca="true" t="shared" si="3" ref="H57:H70">F57+G57</f>
        <v>2384710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3.5" customHeight="1">
      <c r="B58" s="755"/>
      <c r="C58" s="755"/>
      <c r="D58" s="755">
        <v>4010</v>
      </c>
      <c r="E58" s="72" t="s">
        <v>330</v>
      </c>
      <c r="F58" s="118">
        <v>52500</v>
      </c>
      <c r="G58" s="122"/>
      <c r="H58" s="716">
        <f t="shared" si="3"/>
        <v>52500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3.5" customHeight="1">
      <c r="B59" s="755"/>
      <c r="C59" s="755"/>
      <c r="D59" s="755">
        <v>4040</v>
      </c>
      <c r="E59" s="72" t="s">
        <v>131</v>
      </c>
      <c r="F59" s="118">
        <v>3397</v>
      </c>
      <c r="G59" s="122"/>
      <c r="H59" s="725">
        <f t="shared" si="3"/>
        <v>3397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3.5" customHeight="1">
      <c r="B60" s="755"/>
      <c r="C60" s="755"/>
      <c r="D60" s="755">
        <v>4110</v>
      </c>
      <c r="E60" s="72" t="s">
        <v>332</v>
      </c>
      <c r="F60" s="118">
        <v>61000</v>
      </c>
      <c r="G60" s="122">
        <v>20000</v>
      </c>
      <c r="H60" s="725">
        <f t="shared" si="3"/>
        <v>81000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3.5" customHeight="1">
      <c r="B61" s="755"/>
      <c r="C61" s="755"/>
      <c r="D61" s="755">
        <v>4120</v>
      </c>
      <c r="E61" s="72" t="s">
        <v>532</v>
      </c>
      <c r="F61" s="118">
        <v>1550</v>
      </c>
      <c r="G61" s="122"/>
      <c r="H61" s="725">
        <f t="shared" si="3"/>
        <v>1550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3.5" customHeight="1">
      <c r="B62" s="755"/>
      <c r="C62" s="755"/>
      <c r="D62" s="755">
        <v>4170</v>
      </c>
      <c r="E62" s="72" t="s">
        <v>132</v>
      </c>
      <c r="F62" s="118">
        <v>1000</v>
      </c>
      <c r="G62" s="122"/>
      <c r="H62" s="725">
        <f t="shared" si="3"/>
        <v>1000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3.5" customHeight="1">
      <c r="B63" s="755"/>
      <c r="C63" s="755"/>
      <c r="D63" s="755">
        <v>4210</v>
      </c>
      <c r="E63" s="72" t="s">
        <v>107</v>
      </c>
      <c r="F63" s="118">
        <v>2200</v>
      </c>
      <c r="G63" s="122"/>
      <c r="H63" s="716">
        <f t="shared" si="3"/>
        <v>2200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3.5" customHeight="1">
      <c r="B64" s="755"/>
      <c r="C64" s="755"/>
      <c r="D64" s="755">
        <v>4260</v>
      </c>
      <c r="E64" s="72" t="s">
        <v>134</v>
      </c>
      <c r="F64" s="118">
        <v>600</v>
      </c>
      <c r="G64" s="122"/>
      <c r="H64" s="716">
        <f t="shared" si="3"/>
        <v>600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3.5" customHeight="1">
      <c r="B65" s="755"/>
      <c r="C65" s="755"/>
      <c r="D65" s="755">
        <v>4270</v>
      </c>
      <c r="E65" s="72" t="s">
        <v>136</v>
      </c>
      <c r="F65" s="121">
        <v>300</v>
      </c>
      <c r="G65" s="122"/>
      <c r="H65" s="766">
        <f t="shared" si="3"/>
        <v>300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3.5" customHeight="1">
      <c r="B66" s="755"/>
      <c r="C66" s="755"/>
      <c r="D66" s="117" t="s">
        <v>180</v>
      </c>
      <c r="E66" s="72" t="s">
        <v>181</v>
      </c>
      <c r="F66" s="121">
        <v>550</v>
      </c>
      <c r="G66" s="122"/>
      <c r="H66" s="766">
        <f t="shared" si="3"/>
        <v>550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3.5" customHeight="1">
      <c r="B67" s="755"/>
      <c r="C67" s="755"/>
      <c r="D67" s="755">
        <v>4300</v>
      </c>
      <c r="E67" s="72" t="s">
        <v>92</v>
      </c>
      <c r="F67" s="118">
        <v>10000</v>
      </c>
      <c r="G67" s="122"/>
      <c r="H67" s="716">
        <f t="shared" si="3"/>
        <v>10000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3.5" customHeight="1">
      <c r="B68" s="755"/>
      <c r="C68" s="755"/>
      <c r="D68" s="755">
        <v>4410</v>
      </c>
      <c r="E68" s="72" t="s">
        <v>125</v>
      </c>
      <c r="F68" s="118">
        <v>500</v>
      </c>
      <c r="G68" s="122"/>
      <c r="H68" s="716">
        <f t="shared" si="3"/>
        <v>500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3.5" customHeight="1">
      <c r="B69" s="755"/>
      <c r="C69" s="755"/>
      <c r="D69" s="755">
        <v>4430</v>
      </c>
      <c r="E69" s="72" t="s">
        <v>99</v>
      </c>
      <c r="F69" s="118">
        <v>150</v>
      </c>
      <c r="G69" s="122"/>
      <c r="H69" s="725">
        <f t="shared" si="3"/>
        <v>150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3.5" customHeight="1">
      <c r="B70" s="767"/>
      <c r="C70" s="767"/>
      <c r="D70" s="767">
        <v>4700</v>
      </c>
      <c r="E70" s="146" t="s">
        <v>143</v>
      </c>
      <c r="F70" s="768">
        <v>1603</v>
      </c>
      <c r="G70" s="438"/>
      <c r="H70" s="769">
        <f t="shared" si="3"/>
        <v>1603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42" customHeight="1">
      <c r="B71" s="726"/>
      <c r="C71" s="727" t="s">
        <v>182</v>
      </c>
      <c r="D71" s="727"/>
      <c r="E71" s="770" t="s">
        <v>529</v>
      </c>
      <c r="F71" s="729">
        <f>F72</f>
        <v>7000</v>
      </c>
      <c r="G71" s="729">
        <f>G72</f>
        <v>0</v>
      </c>
      <c r="H71" s="722">
        <f>H72</f>
        <v>7000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4.25" customHeight="1">
      <c r="B72" s="755"/>
      <c r="C72" s="755"/>
      <c r="D72" s="755">
        <v>4130</v>
      </c>
      <c r="E72" s="72" t="s">
        <v>533</v>
      </c>
      <c r="F72" s="724">
        <v>7000</v>
      </c>
      <c r="G72" s="76"/>
      <c r="H72" s="725">
        <f>F72+G72</f>
        <v>7000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4.25" customHeight="1">
      <c r="B73" s="755"/>
      <c r="C73" s="727" t="s">
        <v>189</v>
      </c>
      <c r="D73" s="723"/>
      <c r="E73" s="691" t="s">
        <v>520</v>
      </c>
      <c r="F73" s="722">
        <f>F74</f>
        <v>45053</v>
      </c>
      <c r="G73" s="722">
        <f>G74</f>
        <v>0</v>
      </c>
      <c r="H73" s="722">
        <f>H74</f>
        <v>45053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4.25" customHeight="1">
      <c r="B74" s="755"/>
      <c r="C74" s="755"/>
      <c r="D74" s="755">
        <v>3110</v>
      </c>
      <c r="E74" s="72" t="s">
        <v>329</v>
      </c>
      <c r="F74" s="731">
        <v>45053</v>
      </c>
      <c r="G74" s="76"/>
      <c r="H74" s="725">
        <f>F74+G74</f>
        <v>45053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7.5" customHeight="1" thickBot="1">
      <c r="B75" s="771"/>
      <c r="C75" s="771"/>
      <c r="D75" s="771"/>
      <c r="E75" s="733"/>
      <c r="F75" s="734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6.5" thickBot="1">
      <c r="B76" s="772"/>
      <c r="C76" s="772"/>
      <c r="D76" s="773"/>
      <c r="E76" s="774" t="s">
        <v>530</v>
      </c>
      <c r="F76" s="775">
        <f>F33+F41+F46+F55</f>
        <v>3136578.1</v>
      </c>
      <c r="G76" s="775">
        <f>G33+G41+G46+G55</f>
        <v>0</v>
      </c>
      <c r="H76" s="775">
        <f>H33+H41+H46+H55</f>
        <v>3136578.1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5.75">
      <c r="B77" s="772"/>
      <c r="C77" s="772"/>
      <c r="D77" s="773"/>
      <c r="E77" s="741"/>
      <c r="F77" s="776"/>
      <c r="G77" s="776"/>
      <c r="H77" s="776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5.75">
      <c r="B78" s="772"/>
      <c r="C78" s="772"/>
      <c r="D78" s="773"/>
      <c r="E78" s="741"/>
      <c r="F78" s="776"/>
      <c r="G78" s="776"/>
      <c r="H78" s="776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5.75" customHeight="1">
      <c r="B79" s="801" t="s">
        <v>534</v>
      </c>
      <c r="C79" s="801"/>
      <c r="D79" s="801"/>
      <c r="E79" s="801"/>
      <c r="F79" s="801"/>
      <c r="G79" s="801"/>
      <c r="H79" s="801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5" thickBot="1">
      <c r="B80" s="777"/>
      <c r="C80" s="777"/>
      <c r="D80" s="777"/>
      <c r="E80" s="778"/>
      <c r="F80" s="175"/>
      <c r="G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5.75">
      <c r="B81" s="745" t="s">
        <v>2</v>
      </c>
      <c r="C81" s="746" t="s">
        <v>3</v>
      </c>
      <c r="D81" s="747" t="s">
        <v>4</v>
      </c>
      <c r="E81" s="748" t="s">
        <v>519</v>
      </c>
      <c r="F81" s="749" t="s">
        <v>305</v>
      </c>
      <c r="G81" s="748" t="s">
        <v>6</v>
      </c>
      <c r="H81" s="750" t="s">
        <v>211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24">
      <c r="B82" s="779" t="s">
        <v>177</v>
      </c>
      <c r="C82" s="779" t="s">
        <v>178</v>
      </c>
      <c r="D82" s="779" t="s">
        <v>535</v>
      </c>
      <c r="E82" s="151" t="s">
        <v>536</v>
      </c>
      <c r="F82" s="780">
        <v>38400</v>
      </c>
      <c r="G82" s="430"/>
      <c r="H82" s="781">
        <f>F82+G82</f>
        <v>38400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9:27" ht="14.25"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9:27" ht="14.25"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9:27" ht="14.25"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9:27" ht="14.25"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9:27" ht="14.25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9:27" ht="14.25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9:27" ht="14.25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9:27" ht="14.25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9:27" ht="14.25"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9:27" ht="14.25"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9:27" ht="14.25"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9:27" ht="14.25"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1:8" ht="14.25">
      <c r="A95" s="100"/>
      <c r="B95" s="100"/>
      <c r="C95" s="100"/>
      <c r="D95" s="100"/>
      <c r="E95" s="100"/>
      <c r="F95" s="100"/>
      <c r="G95" s="100"/>
      <c r="H95" s="100"/>
    </row>
    <row r="96" spans="1:8" ht="14.25">
      <c r="A96" s="100"/>
      <c r="B96" s="100"/>
      <c r="C96" s="100"/>
      <c r="D96" s="100"/>
      <c r="E96" s="100"/>
      <c r="F96" s="100"/>
      <c r="G96" s="100"/>
      <c r="H96" s="100"/>
    </row>
    <row r="97" spans="1:8" ht="14.25">
      <c r="A97" s="100"/>
      <c r="B97" s="100"/>
      <c r="C97" s="100"/>
      <c r="D97" s="100"/>
      <c r="E97" s="100"/>
      <c r="F97" s="100"/>
      <c r="G97" s="100"/>
      <c r="H97" s="100"/>
    </row>
    <row r="98" spans="1:8" ht="14.25">
      <c r="A98" s="100"/>
      <c r="B98" s="100"/>
      <c r="C98" s="100"/>
      <c r="D98" s="100"/>
      <c r="E98" s="100"/>
      <c r="F98" s="100"/>
      <c r="G98" s="100"/>
      <c r="H98" s="100"/>
    </row>
    <row r="99" spans="1:8" ht="14.25">
      <c r="A99" s="100"/>
      <c r="B99" s="100"/>
      <c r="C99" s="100"/>
      <c r="D99" s="100"/>
      <c r="E99" s="100"/>
      <c r="F99" s="100"/>
      <c r="G99" s="100"/>
      <c r="H99" s="100"/>
    </row>
    <row r="100" spans="1:8" ht="14.25">
      <c r="A100" s="100"/>
      <c r="B100" s="100"/>
      <c r="C100" s="100"/>
      <c r="D100" s="100"/>
      <c r="E100" s="100"/>
      <c r="F100" s="100"/>
      <c r="G100" s="100"/>
      <c r="H100" s="100"/>
    </row>
    <row r="101" spans="1:8" ht="14.25">
      <c r="A101" s="100"/>
      <c r="B101" s="100"/>
      <c r="C101" s="100"/>
      <c r="D101" s="100"/>
      <c r="E101" s="100"/>
      <c r="F101" s="100"/>
      <c r="G101" s="100"/>
      <c r="H101" s="100"/>
    </row>
    <row r="102" spans="1:8" ht="14.25">
      <c r="A102" s="100"/>
      <c r="B102" s="100"/>
      <c r="C102" s="100"/>
      <c r="D102" s="100"/>
      <c r="E102" s="100"/>
      <c r="F102" s="100"/>
      <c r="G102" s="100"/>
      <c r="H102" s="100"/>
    </row>
    <row r="103" spans="1:8" ht="14.25">
      <c r="A103" s="100"/>
      <c r="B103" s="100"/>
      <c r="C103" s="100"/>
      <c r="D103" s="100"/>
      <c r="E103" s="100"/>
      <c r="F103" s="100"/>
      <c r="G103" s="100"/>
      <c r="H103" s="100"/>
    </row>
    <row r="104" spans="1:8" ht="14.25">
      <c r="A104" s="100"/>
      <c r="B104" s="100"/>
      <c r="C104" s="100"/>
      <c r="D104" s="100"/>
      <c r="E104" s="100"/>
      <c r="F104" s="100"/>
      <c r="G104" s="100"/>
      <c r="H104" s="100"/>
    </row>
    <row r="105" spans="1:8" ht="14.25">
      <c r="A105" s="100"/>
      <c r="B105" s="100"/>
      <c r="C105" s="100"/>
      <c r="D105" s="100"/>
      <c r="E105" s="100"/>
      <c r="F105" s="100"/>
      <c r="G105" s="100"/>
      <c r="H105" s="100"/>
    </row>
    <row r="106" spans="1:8" ht="14.25">
      <c r="A106" s="100"/>
      <c r="B106" s="100"/>
      <c r="C106" s="100"/>
      <c r="D106" s="100"/>
      <c r="E106" s="100"/>
      <c r="F106" s="100"/>
      <c r="G106" s="100"/>
      <c r="H106" s="100"/>
    </row>
    <row r="107" spans="1:8" ht="14.25">
      <c r="A107" s="100"/>
      <c r="B107" s="100"/>
      <c r="C107" s="100"/>
      <c r="D107" s="100"/>
      <c r="E107" s="100"/>
      <c r="F107" s="100"/>
      <c r="G107" s="100"/>
      <c r="H107" s="100"/>
    </row>
    <row r="108" spans="1:8" ht="14.25">
      <c r="A108" s="100"/>
      <c r="B108" s="100"/>
      <c r="C108" s="100"/>
      <c r="D108" s="100"/>
      <c r="E108" s="100"/>
      <c r="F108" s="100"/>
      <c r="G108" s="100"/>
      <c r="H108" s="100"/>
    </row>
    <row r="109" spans="1:8" ht="14.25">
      <c r="A109" s="100"/>
      <c r="B109" s="100"/>
      <c r="C109" s="100"/>
      <c r="D109" s="100"/>
      <c r="E109" s="100"/>
      <c r="F109" s="100"/>
      <c r="G109" s="100"/>
      <c r="H109" s="100"/>
    </row>
    <row r="110" spans="1:8" ht="14.25">
      <c r="A110" s="100"/>
      <c r="B110" s="100"/>
      <c r="C110" s="100"/>
      <c r="D110" s="100"/>
      <c r="E110" s="100"/>
      <c r="F110" s="100"/>
      <c r="G110" s="100"/>
      <c r="H110" s="100"/>
    </row>
    <row r="111" spans="1:8" ht="14.25">
      <c r="A111" s="100"/>
      <c r="B111" s="100"/>
      <c r="C111" s="100"/>
      <c r="D111" s="100"/>
      <c r="E111" s="100"/>
      <c r="F111" s="100"/>
      <c r="G111" s="100"/>
      <c r="H111" s="100"/>
    </row>
    <row r="112" spans="1:8" ht="14.25">
      <c r="A112" s="100"/>
      <c r="B112" s="100"/>
      <c r="C112" s="100"/>
      <c r="D112" s="100"/>
      <c r="E112" s="100"/>
      <c r="F112" s="100"/>
      <c r="G112" s="100"/>
      <c r="H112" s="100"/>
    </row>
    <row r="113" spans="1:8" ht="14.25">
      <c r="A113" s="100"/>
      <c r="B113" s="100"/>
      <c r="C113" s="100"/>
      <c r="D113" s="100"/>
      <c r="E113" s="100"/>
      <c r="F113" s="100"/>
      <c r="G113" s="100"/>
      <c r="H113" s="100"/>
    </row>
    <row r="114" spans="1:8" ht="14.25">
      <c r="A114" s="100"/>
      <c r="B114" s="100"/>
      <c r="C114" s="100"/>
      <c r="D114" s="100"/>
      <c r="E114" s="100"/>
      <c r="F114" s="100"/>
      <c r="G114" s="100"/>
      <c r="H114" s="100"/>
    </row>
    <row r="115" spans="1:8" ht="14.25">
      <c r="A115" s="100"/>
      <c r="B115" s="100"/>
      <c r="C115" s="100"/>
      <c r="D115" s="100"/>
      <c r="E115" s="100"/>
      <c r="F115" s="100"/>
      <c r="G115" s="100"/>
      <c r="H115" s="100"/>
    </row>
    <row r="116" spans="1:8" ht="14.25">
      <c r="A116" s="100"/>
      <c r="B116" s="100"/>
      <c r="C116" s="100"/>
      <c r="D116" s="100"/>
      <c r="E116" s="100"/>
      <c r="F116" s="100"/>
      <c r="G116" s="100"/>
      <c r="H116" s="100"/>
    </row>
    <row r="117" spans="1:8" ht="14.25">
      <c r="A117" s="100"/>
      <c r="B117" s="100"/>
      <c r="C117" s="100"/>
      <c r="D117" s="100"/>
      <c r="E117" s="100"/>
      <c r="F117" s="100"/>
      <c r="G117" s="100"/>
      <c r="H117" s="100"/>
    </row>
    <row r="118" spans="1:8" ht="14.25">
      <c r="A118" s="100"/>
      <c r="B118" s="100"/>
      <c r="C118" s="100"/>
      <c r="D118" s="100"/>
      <c r="E118" s="100"/>
      <c r="F118" s="100"/>
      <c r="G118" s="100"/>
      <c r="H118" s="100"/>
    </row>
    <row r="119" spans="1:8" ht="14.25">
      <c r="A119" s="100"/>
      <c r="B119" s="100"/>
      <c r="C119" s="100"/>
      <c r="D119" s="100"/>
      <c r="E119" s="100"/>
      <c r="F119" s="100"/>
      <c r="G119" s="100"/>
      <c r="H119" s="100"/>
    </row>
    <row r="120" spans="1:8" ht="14.25">
      <c r="A120" s="100"/>
      <c r="B120" s="100"/>
      <c r="C120" s="100"/>
      <c r="D120" s="100"/>
      <c r="E120" s="100"/>
      <c r="F120" s="100"/>
      <c r="G120" s="100"/>
      <c r="H120" s="100"/>
    </row>
    <row r="121" spans="1:8" ht="14.25">
      <c r="A121" s="100"/>
      <c r="B121" s="100"/>
      <c r="C121" s="100"/>
      <c r="D121" s="100"/>
      <c r="E121" s="100"/>
      <c r="F121" s="100"/>
      <c r="G121" s="100"/>
      <c r="H121" s="100"/>
    </row>
    <row r="122" spans="1:8" ht="14.25">
      <c r="A122" s="100"/>
      <c r="B122" s="100"/>
      <c r="C122" s="100"/>
      <c r="D122" s="100"/>
      <c r="E122" s="100"/>
      <c r="F122" s="100"/>
      <c r="G122" s="100"/>
      <c r="H122" s="100"/>
    </row>
    <row r="123" spans="1:8" ht="14.25">
      <c r="A123" s="100"/>
      <c r="B123" s="100"/>
      <c r="C123" s="100"/>
      <c r="D123" s="100"/>
      <c r="E123" s="100"/>
      <c r="F123" s="100"/>
      <c r="G123" s="100"/>
      <c r="H123" s="100"/>
    </row>
    <row r="124" spans="1:8" ht="14.25">
      <c r="A124" s="100"/>
      <c r="B124" s="100"/>
      <c r="C124" s="100"/>
      <c r="D124" s="100"/>
      <c r="E124" s="100"/>
      <c r="F124" s="100"/>
      <c r="G124" s="100"/>
      <c r="H124" s="100"/>
    </row>
    <row r="125" spans="1:8" ht="14.25">
      <c r="A125" s="100"/>
      <c r="B125" s="100"/>
      <c r="C125" s="100"/>
      <c r="D125" s="100"/>
      <c r="E125" s="100"/>
      <c r="F125" s="100"/>
      <c r="G125" s="100"/>
      <c r="H125" s="100"/>
    </row>
    <row r="126" spans="1:8" ht="14.25">
      <c r="A126" s="100"/>
      <c r="B126" s="100"/>
      <c r="C126" s="100"/>
      <c r="D126" s="100"/>
      <c r="E126" s="100"/>
      <c r="F126" s="100"/>
      <c r="G126" s="100"/>
      <c r="H126" s="100"/>
    </row>
    <row r="127" spans="1:8" ht="14.25">
      <c r="A127" s="100"/>
      <c r="B127" s="100"/>
      <c r="C127" s="100"/>
      <c r="D127" s="100"/>
      <c r="E127" s="100"/>
      <c r="F127" s="100"/>
      <c r="G127" s="100"/>
      <c r="H127" s="100"/>
    </row>
    <row r="128" spans="1:8" ht="14.25">
      <c r="A128" s="100"/>
      <c r="B128" s="100"/>
      <c r="C128" s="100"/>
      <c r="D128" s="100"/>
      <c r="E128" s="100"/>
      <c r="F128" s="100"/>
      <c r="G128" s="100"/>
      <c r="H128" s="100"/>
    </row>
    <row r="129" spans="1:8" ht="14.25">
      <c r="A129" s="100"/>
      <c r="B129" s="100"/>
      <c r="C129" s="100"/>
      <c r="D129" s="100"/>
      <c r="E129" s="100"/>
      <c r="F129" s="100"/>
      <c r="G129" s="100"/>
      <c r="H129" s="100"/>
    </row>
    <row r="130" spans="1:8" ht="14.25">
      <c r="A130" s="100"/>
      <c r="B130" s="100"/>
      <c r="C130" s="100"/>
      <c r="D130" s="100"/>
      <c r="E130" s="100"/>
      <c r="F130" s="100"/>
      <c r="G130" s="100"/>
      <c r="H130" s="100"/>
    </row>
    <row r="131" spans="1:8" ht="14.25">
      <c r="A131" s="100"/>
      <c r="B131" s="100"/>
      <c r="C131" s="100"/>
      <c r="D131" s="100"/>
      <c r="E131" s="100"/>
      <c r="F131" s="100"/>
      <c r="G131" s="100"/>
      <c r="H131" s="100"/>
    </row>
    <row r="132" spans="1:8" ht="14.25">
      <c r="A132" s="100"/>
      <c r="B132" s="100"/>
      <c r="C132" s="100"/>
      <c r="D132" s="100"/>
      <c r="E132" s="100"/>
      <c r="F132" s="100"/>
      <c r="G132" s="100"/>
      <c r="H132" s="100"/>
    </row>
    <row r="133" spans="1:8" ht="14.25">
      <c r="A133" s="100"/>
      <c r="B133" s="100"/>
      <c r="C133" s="100"/>
      <c r="D133" s="100"/>
      <c r="E133" s="100"/>
      <c r="F133" s="100"/>
      <c r="G133" s="100"/>
      <c r="H133" s="100"/>
    </row>
    <row r="134" spans="1:8" ht="14.25">
      <c r="A134" s="100"/>
      <c r="B134" s="100"/>
      <c r="C134" s="100"/>
      <c r="D134" s="100"/>
      <c r="E134" s="100"/>
      <c r="F134" s="100"/>
      <c r="G134" s="100"/>
      <c r="H134" s="100"/>
    </row>
    <row r="135" spans="1:8" ht="14.25">
      <c r="A135" s="100"/>
      <c r="B135" s="100"/>
      <c r="C135" s="100"/>
      <c r="D135" s="100"/>
      <c r="E135" s="100"/>
      <c r="F135" s="100"/>
      <c r="G135" s="100"/>
      <c r="H135" s="100"/>
    </row>
    <row r="136" spans="1:8" ht="14.25">
      <c r="A136" s="100"/>
      <c r="B136" s="100"/>
      <c r="C136" s="100"/>
      <c r="D136" s="100"/>
      <c r="E136" s="100"/>
      <c r="F136" s="100"/>
      <c r="G136" s="100"/>
      <c r="H136" s="100"/>
    </row>
    <row r="137" spans="1:8" ht="14.25">
      <c r="A137" s="100"/>
      <c r="B137" s="100"/>
      <c r="C137" s="100"/>
      <c r="D137" s="100"/>
      <c r="E137" s="100"/>
      <c r="F137" s="100"/>
      <c r="G137" s="100"/>
      <c r="H137" s="100"/>
    </row>
    <row r="138" spans="1:8" ht="14.25">
      <c r="A138" s="100"/>
      <c r="B138" s="100"/>
      <c r="C138" s="100"/>
      <c r="D138" s="100"/>
      <c r="E138" s="100"/>
      <c r="F138" s="100"/>
      <c r="G138" s="100"/>
      <c r="H138" s="100"/>
    </row>
    <row r="139" spans="1:8" ht="14.25">
      <c r="A139" s="100"/>
      <c r="B139" s="100"/>
      <c r="C139" s="100"/>
      <c r="D139" s="100"/>
      <c r="E139" s="100"/>
      <c r="F139" s="100"/>
      <c r="G139" s="100"/>
      <c r="H139" s="100"/>
    </row>
    <row r="140" spans="1:8" ht="14.25">
      <c r="A140" s="100"/>
      <c r="B140" s="100"/>
      <c r="C140" s="100"/>
      <c r="D140" s="100"/>
      <c r="E140" s="100"/>
      <c r="F140" s="100"/>
      <c r="G140" s="100"/>
      <c r="H140" s="100"/>
    </row>
    <row r="141" spans="1:8" ht="14.25">
      <c r="A141" s="100"/>
      <c r="B141" s="100"/>
      <c r="C141" s="100"/>
      <c r="D141" s="100"/>
      <c r="E141" s="100"/>
      <c r="F141" s="100"/>
      <c r="G141" s="100"/>
      <c r="H141" s="100"/>
    </row>
    <row r="142" spans="1:8" ht="14.25">
      <c r="A142" s="100"/>
      <c r="B142" s="100"/>
      <c r="C142" s="100"/>
      <c r="D142" s="100"/>
      <c r="E142" s="100"/>
      <c r="F142" s="100"/>
      <c r="G142" s="100"/>
      <c r="H142" s="100"/>
    </row>
    <row r="143" spans="1:8" ht="14.25">
      <c r="A143" s="100"/>
      <c r="B143" s="100"/>
      <c r="C143" s="100"/>
      <c r="D143" s="100"/>
      <c r="E143" s="100"/>
      <c r="F143" s="100"/>
      <c r="G143" s="100"/>
      <c r="H143" s="100"/>
    </row>
    <row r="144" spans="1:8" ht="14.25">
      <c r="A144" s="100"/>
      <c r="B144" s="100"/>
      <c r="C144" s="100"/>
      <c r="D144" s="100"/>
      <c r="E144" s="100"/>
      <c r="F144" s="100"/>
      <c r="G144" s="100"/>
      <c r="H144" s="100"/>
    </row>
    <row r="145" spans="1:8" ht="14.25">
      <c r="A145" s="100"/>
      <c r="B145" s="100"/>
      <c r="C145" s="100"/>
      <c r="D145" s="100"/>
      <c r="E145" s="100"/>
      <c r="F145" s="100"/>
      <c r="G145" s="100"/>
      <c r="H145" s="100"/>
    </row>
    <row r="146" spans="1:8" ht="14.25">
      <c r="A146" s="100"/>
      <c r="B146" s="100"/>
      <c r="C146" s="100"/>
      <c r="D146" s="100"/>
      <c r="E146" s="100"/>
      <c r="F146" s="100"/>
      <c r="G146" s="100"/>
      <c r="H146" s="100"/>
    </row>
    <row r="147" spans="1:8" ht="14.25">
      <c r="A147" s="100"/>
      <c r="B147" s="100"/>
      <c r="C147" s="100"/>
      <c r="D147" s="100"/>
      <c r="E147" s="100"/>
      <c r="F147" s="100"/>
      <c r="G147" s="100"/>
      <c r="H147" s="100"/>
    </row>
    <row r="148" spans="1:8" ht="14.25">
      <c r="A148" s="100"/>
      <c r="B148" s="100"/>
      <c r="C148" s="100"/>
      <c r="D148" s="100"/>
      <c r="E148" s="100"/>
      <c r="F148" s="100"/>
      <c r="G148" s="100"/>
      <c r="H148" s="100"/>
    </row>
    <row r="149" spans="1:8" ht="14.25">
      <c r="A149" s="100"/>
      <c r="B149" s="100"/>
      <c r="C149" s="100"/>
      <c r="D149" s="100"/>
      <c r="E149" s="100"/>
      <c r="F149" s="100"/>
      <c r="G149" s="100"/>
      <c r="H149" s="100"/>
    </row>
    <row r="150" spans="1:8" ht="14.25">
      <c r="A150" s="100"/>
      <c r="B150" s="100"/>
      <c r="C150" s="100"/>
      <c r="D150" s="100"/>
      <c r="E150" s="100"/>
      <c r="F150" s="100"/>
      <c r="G150" s="100"/>
      <c r="H150" s="100"/>
    </row>
    <row r="151" spans="1:8" ht="14.25">
      <c r="A151" s="100"/>
      <c r="B151" s="100"/>
      <c r="C151" s="100"/>
      <c r="D151" s="100"/>
      <c r="E151" s="100"/>
      <c r="F151" s="100"/>
      <c r="G151" s="100"/>
      <c r="H151" s="100"/>
    </row>
    <row r="152" spans="1:8" ht="14.25">
      <c r="A152" s="100"/>
      <c r="B152" s="100"/>
      <c r="C152" s="100"/>
      <c r="D152" s="100"/>
      <c r="E152" s="100"/>
      <c r="F152" s="100"/>
      <c r="G152" s="100"/>
      <c r="H152" s="100"/>
    </row>
    <row r="153" spans="1:8" ht="14.25">
      <c r="A153" s="100"/>
      <c r="B153" s="100"/>
      <c r="C153" s="100"/>
      <c r="D153" s="100"/>
      <c r="E153" s="100"/>
      <c r="F153" s="100"/>
      <c r="G153" s="100"/>
      <c r="H153" s="100"/>
    </row>
    <row r="154" spans="1:8" ht="14.25">
      <c r="A154" s="100"/>
      <c r="B154" s="100"/>
      <c r="C154" s="100"/>
      <c r="D154" s="100"/>
      <c r="E154" s="100"/>
      <c r="F154" s="100"/>
      <c r="G154" s="100"/>
      <c r="H154" s="100"/>
    </row>
    <row r="155" spans="1:8" ht="14.25">
      <c r="A155" s="100"/>
      <c r="B155" s="100"/>
      <c r="C155" s="100"/>
      <c r="D155" s="100"/>
      <c r="E155" s="100"/>
      <c r="F155" s="100"/>
      <c r="G155" s="100"/>
      <c r="H155" s="100"/>
    </row>
    <row r="156" spans="1:8" ht="14.25">
      <c r="A156" s="100"/>
      <c r="B156" s="100"/>
      <c r="C156" s="100"/>
      <c r="D156" s="100"/>
      <c r="E156" s="100"/>
      <c r="F156" s="100"/>
      <c r="G156" s="100"/>
      <c r="H156" s="100"/>
    </row>
    <row r="157" spans="1:8" ht="14.25">
      <c r="A157" s="100"/>
      <c r="B157" s="100"/>
      <c r="C157" s="100"/>
      <c r="D157" s="100"/>
      <c r="E157" s="100"/>
      <c r="F157" s="100"/>
      <c r="G157" s="100"/>
      <c r="H157" s="100"/>
    </row>
    <row r="158" spans="1:8" ht="14.25">
      <c r="A158" s="100"/>
      <c r="B158" s="100"/>
      <c r="C158" s="100"/>
      <c r="D158" s="100"/>
      <c r="E158" s="100"/>
      <c r="F158" s="100"/>
      <c r="G158" s="100"/>
      <c r="H158" s="100"/>
    </row>
    <row r="159" spans="1:8" ht="14.25">
      <c r="A159" s="100"/>
      <c r="B159" s="100"/>
      <c r="C159" s="100"/>
      <c r="D159" s="100"/>
      <c r="E159" s="100"/>
      <c r="F159" s="100"/>
      <c r="G159" s="100"/>
      <c r="H159" s="100"/>
    </row>
    <row r="160" spans="1:8" ht="14.25">
      <c r="A160" s="100"/>
      <c r="B160" s="100"/>
      <c r="C160" s="100"/>
      <c r="D160" s="100"/>
      <c r="E160" s="100"/>
      <c r="F160" s="100"/>
      <c r="G160" s="100"/>
      <c r="H160" s="100"/>
    </row>
    <row r="161" spans="1:8" ht="14.25">
      <c r="A161" s="100"/>
      <c r="B161" s="100"/>
      <c r="C161" s="100"/>
      <c r="D161" s="100"/>
      <c r="E161" s="100"/>
      <c r="F161" s="100"/>
      <c r="G161" s="100"/>
      <c r="H161" s="100"/>
    </row>
    <row r="162" spans="1:8" ht="14.25">
      <c r="A162" s="100"/>
      <c r="B162" s="100"/>
      <c r="C162" s="100"/>
      <c r="D162" s="100"/>
      <c r="E162" s="100"/>
      <c r="F162" s="100"/>
      <c r="G162" s="100"/>
      <c r="H162" s="100"/>
    </row>
    <row r="163" spans="1:8" ht="14.25">
      <c r="A163" s="100"/>
      <c r="B163" s="100"/>
      <c r="C163" s="100"/>
      <c r="D163" s="100"/>
      <c r="E163" s="100"/>
      <c r="F163" s="100"/>
      <c r="G163" s="100"/>
      <c r="H163" s="100"/>
    </row>
    <row r="164" spans="1:8" ht="14.25">
      <c r="A164" s="100"/>
      <c r="B164" s="100"/>
      <c r="C164" s="100"/>
      <c r="D164" s="100"/>
      <c r="E164" s="100"/>
      <c r="F164" s="100"/>
      <c r="G164" s="100"/>
      <c r="H164" s="100"/>
    </row>
    <row r="165" spans="1:8" ht="14.25">
      <c r="A165" s="100"/>
      <c r="B165" s="100"/>
      <c r="C165" s="100"/>
      <c r="D165" s="100"/>
      <c r="E165" s="100"/>
      <c r="F165" s="100"/>
      <c r="G165" s="100"/>
      <c r="H165" s="100"/>
    </row>
    <row r="166" spans="1:8" ht="14.25">
      <c r="A166" s="100"/>
      <c r="B166" s="100"/>
      <c r="C166" s="100"/>
      <c r="D166" s="100"/>
      <c r="E166" s="100"/>
      <c r="F166" s="100"/>
      <c r="G166" s="100"/>
      <c r="H166" s="100"/>
    </row>
    <row r="167" spans="1:8" ht="14.25">
      <c r="A167" s="100"/>
      <c r="B167" s="100"/>
      <c r="C167" s="100"/>
      <c r="D167" s="100"/>
      <c r="E167" s="100"/>
      <c r="F167" s="100"/>
      <c r="G167" s="100"/>
      <c r="H167" s="100"/>
    </row>
    <row r="168" spans="1:8" ht="14.25">
      <c r="A168" s="100"/>
      <c r="B168" s="100"/>
      <c r="C168" s="100"/>
      <c r="D168" s="100"/>
      <c r="E168" s="100"/>
      <c r="F168" s="100"/>
      <c r="G168" s="100"/>
      <c r="H168" s="100"/>
    </row>
    <row r="169" spans="1:8" ht="14.25">
      <c r="A169" s="100"/>
      <c r="B169" s="100"/>
      <c r="C169" s="100"/>
      <c r="D169" s="100"/>
      <c r="E169" s="100"/>
      <c r="F169" s="100"/>
      <c r="G169" s="100"/>
      <c r="H169" s="100"/>
    </row>
    <row r="170" spans="1:8" ht="14.25">
      <c r="A170" s="100"/>
      <c r="B170" s="100"/>
      <c r="C170" s="100"/>
      <c r="D170" s="100"/>
      <c r="E170" s="100"/>
      <c r="F170" s="100"/>
      <c r="G170" s="100"/>
      <c r="H170" s="100"/>
    </row>
    <row r="171" spans="1:8" ht="14.25">
      <c r="A171" s="100"/>
      <c r="B171" s="100"/>
      <c r="C171" s="100"/>
      <c r="D171" s="100"/>
      <c r="E171" s="100"/>
      <c r="F171" s="100"/>
      <c r="G171" s="100"/>
      <c r="H171" s="100"/>
    </row>
    <row r="172" spans="1:8" ht="14.25">
      <c r="A172" s="100"/>
      <c r="B172" s="100"/>
      <c r="C172" s="100"/>
      <c r="D172" s="100"/>
      <c r="E172" s="100"/>
      <c r="F172" s="100"/>
      <c r="G172" s="100"/>
      <c r="H172" s="100"/>
    </row>
    <row r="173" spans="1:8" ht="14.25">
      <c r="A173" s="100"/>
      <c r="B173" s="100"/>
      <c r="C173" s="100"/>
      <c r="D173" s="100"/>
      <c r="E173" s="100"/>
      <c r="F173" s="100"/>
      <c r="G173" s="100"/>
      <c r="H173" s="100"/>
    </row>
    <row r="174" spans="1:8" ht="14.25">
      <c r="A174" s="100"/>
      <c r="B174" s="100"/>
      <c r="C174" s="100"/>
      <c r="D174" s="100"/>
      <c r="E174" s="100"/>
      <c r="F174" s="100"/>
      <c r="G174" s="100"/>
      <c r="H174" s="100"/>
    </row>
    <row r="175" spans="1:8" ht="14.25">
      <c r="A175" s="100"/>
      <c r="B175" s="100"/>
      <c r="C175" s="100"/>
      <c r="D175" s="100"/>
      <c r="E175" s="100"/>
      <c r="F175" s="100"/>
      <c r="G175" s="100"/>
      <c r="H175" s="100"/>
    </row>
    <row r="176" spans="1:8" ht="14.25">
      <c r="A176" s="100"/>
      <c r="B176" s="100"/>
      <c r="C176" s="100"/>
      <c r="D176" s="100"/>
      <c r="E176" s="100"/>
      <c r="F176" s="100"/>
      <c r="G176" s="100"/>
      <c r="H176" s="100"/>
    </row>
    <row r="177" spans="1:8" ht="14.25">
      <c r="A177" s="100"/>
      <c r="B177" s="100"/>
      <c r="C177" s="100"/>
      <c r="D177" s="100"/>
      <c r="E177" s="100"/>
      <c r="F177" s="100"/>
      <c r="G177" s="100"/>
      <c r="H177" s="100"/>
    </row>
    <row r="178" spans="1:8" ht="14.25">
      <c r="A178" s="100"/>
      <c r="B178" s="100"/>
      <c r="C178" s="100"/>
      <c r="D178" s="100"/>
      <c r="E178" s="100"/>
      <c r="F178" s="100"/>
      <c r="G178" s="100"/>
      <c r="H178" s="100"/>
    </row>
    <row r="179" spans="1:8" ht="14.25">
      <c r="A179" s="100"/>
      <c r="B179" s="100"/>
      <c r="C179" s="100"/>
      <c r="D179" s="100"/>
      <c r="E179" s="100"/>
      <c r="F179" s="100"/>
      <c r="G179" s="100"/>
      <c r="H179" s="100"/>
    </row>
    <row r="180" spans="1:8" ht="14.25">
      <c r="A180" s="100"/>
      <c r="B180" s="100"/>
      <c r="C180" s="100"/>
      <c r="D180" s="100"/>
      <c r="E180" s="100"/>
      <c r="F180" s="100"/>
      <c r="G180" s="100"/>
      <c r="H180" s="100"/>
    </row>
    <row r="181" spans="1:8" ht="14.25">
      <c r="A181" s="100"/>
      <c r="B181" s="100"/>
      <c r="C181" s="100"/>
      <c r="D181" s="100"/>
      <c r="E181" s="100"/>
      <c r="F181" s="100"/>
      <c r="G181" s="100"/>
      <c r="H181" s="100"/>
    </row>
    <row r="182" spans="1:8" ht="14.25">
      <c r="A182" s="100"/>
      <c r="B182" s="100"/>
      <c r="C182" s="100"/>
      <c r="D182" s="100"/>
      <c r="E182" s="100"/>
      <c r="F182" s="100"/>
      <c r="G182" s="100"/>
      <c r="H182" s="100"/>
    </row>
    <row r="183" spans="1:8" ht="14.25">
      <c r="A183" s="100"/>
      <c r="B183" s="100"/>
      <c r="C183" s="100"/>
      <c r="D183" s="100"/>
      <c r="E183" s="100"/>
      <c r="F183" s="100"/>
      <c r="G183" s="100"/>
      <c r="H183" s="100"/>
    </row>
    <row r="184" spans="1:8" ht="14.25">
      <c r="A184" s="100"/>
      <c r="B184" s="100"/>
      <c r="C184" s="100"/>
      <c r="D184" s="100"/>
      <c r="E184" s="100"/>
      <c r="F184" s="100"/>
      <c r="G184" s="100"/>
      <c r="H184" s="100"/>
    </row>
    <row r="185" spans="1:8" ht="14.25">
      <c r="A185" s="100"/>
      <c r="B185" s="100"/>
      <c r="C185" s="100"/>
      <c r="D185" s="100"/>
      <c r="E185" s="100"/>
      <c r="F185" s="100"/>
      <c r="G185" s="100"/>
      <c r="H185" s="100"/>
    </row>
    <row r="186" spans="1:8" ht="14.25">
      <c r="A186" s="100"/>
      <c r="B186" s="100"/>
      <c r="C186" s="100"/>
      <c r="D186" s="100"/>
      <c r="E186" s="100"/>
      <c r="F186" s="100"/>
      <c r="G186" s="100"/>
      <c r="H186" s="100"/>
    </row>
    <row r="187" spans="1:8" ht="14.25">
      <c r="A187" s="100"/>
      <c r="B187" s="100"/>
      <c r="C187" s="100"/>
      <c r="D187" s="100"/>
      <c r="E187" s="100"/>
      <c r="F187" s="100"/>
      <c r="G187" s="100"/>
      <c r="H187" s="100"/>
    </row>
    <row r="188" spans="1:8" ht="14.25">
      <c r="A188" s="100"/>
      <c r="B188" s="100"/>
      <c r="C188" s="100"/>
      <c r="D188" s="100"/>
      <c r="E188" s="100"/>
      <c r="F188" s="100"/>
      <c r="G188" s="100"/>
      <c r="H188" s="100"/>
    </row>
    <row r="189" spans="1:8" ht="14.25">
      <c r="A189" s="100"/>
      <c r="B189" s="100"/>
      <c r="C189" s="100"/>
      <c r="D189" s="100"/>
      <c r="E189" s="100"/>
      <c r="F189" s="100"/>
      <c r="G189" s="100"/>
      <c r="H189" s="100"/>
    </row>
    <row r="190" spans="1:8" ht="14.25">
      <c r="A190" s="100"/>
      <c r="B190" s="100"/>
      <c r="C190" s="100"/>
      <c r="D190" s="100"/>
      <c r="E190" s="100"/>
      <c r="F190" s="100"/>
      <c r="G190" s="100"/>
      <c r="H190" s="100"/>
    </row>
    <row r="191" spans="1:8" ht="14.25">
      <c r="A191" s="100"/>
      <c r="B191" s="100"/>
      <c r="C191" s="100"/>
      <c r="D191" s="100"/>
      <c r="E191" s="100"/>
      <c r="F191" s="100"/>
      <c r="G191" s="100"/>
      <c r="H191" s="100"/>
    </row>
    <row r="192" spans="1:8" ht="14.25">
      <c r="A192" s="100"/>
      <c r="B192" s="100"/>
      <c r="C192" s="100"/>
      <c r="D192" s="100"/>
      <c r="E192" s="100"/>
      <c r="F192" s="100"/>
      <c r="G192" s="100"/>
      <c r="H192" s="100"/>
    </row>
    <row r="193" spans="1:8" ht="14.25">
      <c r="A193" s="100"/>
      <c r="B193" s="100"/>
      <c r="C193" s="100"/>
      <c r="D193" s="100"/>
      <c r="E193" s="100"/>
      <c r="F193" s="100"/>
      <c r="G193" s="100"/>
      <c r="H193" s="100"/>
    </row>
    <row r="194" spans="1:8" ht="14.25">
      <c r="A194" s="100"/>
      <c r="B194" s="100"/>
      <c r="C194" s="100"/>
      <c r="D194" s="100"/>
      <c r="E194" s="100"/>
      <c r="F194" s="100"/>
      <c r="G194" s="100"/>
      <c r="H194" s="100"/>
    </row>
    <row r="195" spans="1:8" ht="14.25">
      <c r="A195" s="100"/>
      <c r="B195" s="100"/>
      <c r="C195" s="100"/>
      <c r="D195" s="100"/>
      <c r="E195" s="100"/>
      <c r="F195" s="100"/>
      <c r="G195" s="100"/>
      <c r="H195" s="100"/>
    </row>
    <row r="196" spans="1:8" ht="14.25">
      <c r="A196" s="100"/>
      <c r="B196" s="100"/>
      <c r="C196" s="100"/>
      <c r="D196" s="100"/>
      <c r="E196" s="100"/>
      <c r="F196" s="100"/>
      <c r="G196" s="100"/>
      <c r="H196" s="100"/>
    </row>
    <row r="197" spans="1:8" ht="14.25">
      <c r="A197" s="100"/>
      <c r="B197" s="100"/>
      <c r="C197" s="100"/>
      <c r="D197" s="100"/>
      <c r="E197" s="100"/>
      <c r="F197" s="100"/>
      <c r="G197" s="100"/>
      <c r="H197" s="100"/>
    </row>
    <row r="198" spans="1:8" ht="14.25">
      <c r="A198" s="100"/>
      <c r="B198" s="100"/>
      <c r="C198" s="100"/>
      <c r="D198" s="100"/>
      <c r="E198" s="100"/>
      <c r="F198" s="100"/>
      <c r="G198" s="100"/>
      <c r="H198" s="100"/>
    </row>
    <row r="199" spans="1:8" ht="14.25">
      <c r="A199" s="100"/>
      <c r="B199" s="100"/>
      <c r="C199" s="100"/>
      <c r="D199" s="100"/>
      <c r="E199" s="100"/>
      <c r="F199" s="100"/>
      <c r="G199" s="100"/>
      <c r="H199" s="100"/>
    </row>
    <row r="200" spans="1:8" ht="14.25">
      <c r="A200" s="100"/>
      <c r="B200" s="100"/>
      <c r="C200" s="100"/>
      <c r="D200" s="100"/>
      <c r="E200" s="100"/>
      <c r="F200" s="100"/>
      <c r="G200" s="100"/>
      <c r="H200" s="100"/>
    </row>
    <row r="201" spans="1:8" ht="14.25">
      <c r="A201" s="100"/>
      <c r="B201" s="100"/>
      <c r="C201" s="100"/>
      <c r="D201" s="100"/>
      <c r="E201" s="100"/>
      <c r="F201" s="100"/>
      <c r="G201" s="100"/>
      <c r="H201" s="100"/>
    </row>
    <row r="202" spans="1:8" ht="14.25">
      <c r="A202" s="100"/>
      <c r="B202" s="100"/>
      <c r="C202" s="100"/>
      <c r="D202" s="100"/>
      <c r="E202" s="100"/>
      <c r="F202" s="100"/>
      <c r="G202" s="100"/>
      <c r="H202" s="100"/>
    </row>
    <row r="203" spans="1:8" ht="14.25">
      <c r="A203" s="100"/>
      <c r="B203" s="100"/>
      <c r="C203" s="100"/>
      <c r="D203" s="100"/>
      <c r="E203" s="100"/>
      <c r="F203" s="100"/>
      <c r="G203" s="100"/>
      <c r="H203" s="100"/>
    </row>
    <row r="204" spans="1:8" ht="14.25">
      <c r="A204" s="100"/>
      <c r="B204" s="100"/>
      <c r="C204" s="100"/>
      <c r="D204" s="100"/>
      <c r="E204" s="100"/>
      <c r="F204" s="100"/>
      <c r="G204" s="100"/>
      <c r="H204" s="100"/>
    </row>
    <row r="205" spans="1:8" ht="14.25">
      <c r="A205" s="100"/>
      <c r="B205" s="100"/>
      <c r="C205" s="100"/>
      <c r="D205" s="100"/>
      <c r="E205" s="100"/>
      <c r="F205" s="100"/>
      <c r="G205" s="100"/>
      <c r="H205" s="100"/>
    </row>
    <row r="206" spans="1:8" ht="14.25">
      <c r="A206" s="100"/>
      <c r="B206" s="100"/>
      <c r="C206" s="100"/>
      <c r="D206" s="100"/>
      <c r="E206" s="100"/>
      <c r="F206" s="100"/>
      <c r="G206" s="100"/>
      <c r="H206" s="100"/>
    </row>
    <row r="207" spans="1:8" ht="14.25">
      <c r="A207" s="100"/>
      <c r="B207" s="100"/>
      <c r="C207" s="100"/>
      <c r="D207" s="100"/>
      <c r="E207" s="100"/>
      <c r="F207" s="100"/>
      <c r="G207" s="100"/>
      <c r="H207" s="100"/>
    </row>
    <row r="208" spans="1:8" ht="14.25">
      <c r="A208" s="100"/>
      <c r="B208" s="100"/>
      <c r="C208" s="100"/>
      <c r="D208" s="100"/>
      <c r="E208" s="100"/>
      <c r="F208" s="100"/>
      <c r="G208" s="100"/>
      <c r="H208" s="100"/>
    </row>
    <row r="209" spans="1:8" ht="14.25">
      <c r="A209" s="100"/>
      <c r="B209" s="100"/>
      <c r="C209" s="100"/>
      <c r="D209" s="100"/>
      <c r="E209" s="100"/>
      <c r="F209" s="100"/>
      <c r="G209" s="100"/>
      <c r="H209" s="100"/>
    </row>
    <row r="210" spans="1:8" ht="14.25">
      <c r="A210" s="100"/>
      <c r="B210" s="100"/>
      <c r="C210" s="100"/>
      <c r="D210" s="100"/>
      <c r="E210" s="100"/>
      <c r="F210" s="100"/>
      <c r="G210" s="100"/>
      <c r="H210" s="100"/>
    </row>
    <row r="211" spans="1:8" ht="14.25">
      <c r="A211" s="100"/>
      <c r="B211" s="100"/>
      <c r="C211" s="100"/>
      <c r="D211" s="100"/>
      <c r="E211" s="100"/>
      <c r="F211" s="100"/>
      <c r="G211" s="100"/>
      <c r="H211" s="100"/>
    </row>
    <row r="212" spans="1:8" ht="14.25">
      <c r="A212" s="100"/>
      <c r="B212" s="100"/>
      <c r="C212" s="100"/>
      <c r="D212" s="100"/>
      <c r="E212" s="100"/>
      <c r="F212" s="100"/>
      <c r="G212" s="100"/>
      <c r="H212" s="100"/>
    </row>
    <row r="213" spans="1:8" ht="14.25">
      <c r="A213" s="100"/>
      <c r="B213" s="100"/>
      <c r="C213" s="100"/>
      <c r="D213" s="100"/>
      <c r="E213" s="100"/>
      <c r="F213" s="100"/>
      <c r="G213" s="100"/>
      <c r="H213" s="100"/>
    </row>
    <row r="214" spans="1:8" ht="14.25">
      <c r="A214" s="100"/>
      <c r="B214" s="100"/>
      <c r="C214" s="100"/>
      <c r="D214" s="100"/>
      <c r="E214" s="100"/>
      <c r="F214" s="100"/>
      <c r="G214" s="100"/>
      <c r="H214" s="100"/>
    </row>
    <row r="215" spans="1:8" ht="14.25">
      <c r="A215" s="100"/>
      <c r="B215" s="100"/>
      <c r="C215" s="100"/>
      <c r="D215" s="100"/>
      <c r="E215" s="100"/>
      <c r="F215" s="100"/>
      <c r="G215" s="100"/>
      <c r="H215" s="100"/>
    </row>
    <row r="216" spans="1:8" ht="14.25">
      <c r="A216" s="100"/>
      <c r="B216" s="100"/>
      <c r="C216" s="100"/>
      <c r="D216" s="100"/>
      <c r="E216" s="100"/>
      <c r="F216" s="100"/>
      <c r="G216" s="100"/>
      <c r="H216" s="100"/>
    </row>
    <row r="217" spans="1:8" ht="14.25">
      <c r="A217" s="100"/>
      <c r="B217" s="100"/>
      <c r="C217" s="100"/>
      <c r="D217" s="100"/>
      <c r="E217" s="100"/>
      <c r="F217" s="100"/>
      <c r="G217" s="100"/>
      <c r="H217" s="100"/>
    </row>
    <row r="218" spans="1:8" ht="14.25">
      <c r="A218" s="100"/>
      <c r="B218" s="100"/>
      <c r="C218" s="100"/>
      <c r="D218" s="100"/>
      <c r="E218" s="100"/>
      <c r="F218" s="100"/>
      <c r="G218" s="100"/>
      <c r="H218" s="100"/>
    </row>
    <row r="219" spans="1:8" ht="14.25">
      <c r="A219" s="100"/>
      <c r="B219" s="100"/>
      <c r="C219" s="100"/>
      <c r="D219" s="100"/>
      <c r="E219" s="100"/>
      <c r="F219" s="100"/>
      <c r="G219" s="100"/>
      <c r="H219" s="100"/>
    </row>
    <row r="220" spans="1:8" ht="14.25">
      <c r="A220" s="100"/>
      <c r="B220" s="100"/>
      <c r="C220" s="100"/>
      <c r="D220" s="100"/>
      <c r="E220" s="100"/>
      <c r="F220" s="100"/>
      <c r="G220" s="100"/>
      <c r="H220" s="100"/>
    </row>
    <row r="221" spans="1:8" ht="14.25">
      <c r="A221" s="100"/>
      <c r="B221" s="100"/>
      <c r="C221" s="100"/>
      <c r="D221" s="100"/>
      <c r="E221" s="100"/>
      <c r="F221" s="100"/>
      <c r="G221" s="100"/>
      <c r="H221" s="100"/>
    </row>
    <row r="222" spans="1:8" ht="14.25">
      <c r="A222" s="100"/>
      <c r="B222" s="100"/>
      <c r="C222" s="100"/>
      <c r="D222" s="100"/>
      <c r="E222" s="100"/>
      <c r="F222" s="100"/>
      <c r="G222" s="100"/>
      <c r="H222" s="100"/>
    </row>
    <row r="223" spans="1:8" ht="14.25">
      <c r="A223" s="100"/>
      <c r="B223" s="100"/>
      <c r="C223" s="100"/>
      <c r="D223" s="100"/>
      <c r="E223" s="100"/>
      <c r="F223" s="100"/>
      <c r="G223" s="100"/>
      <c r="H223" s="100"/>
    </row>
    <row r="224" spans="1:8" ht="14.25">
      <c r="A224" s="100"/>
      <c r="B224" s="100"/>
      <c r="C224" s="100"/>
      <c r="D224" s="100"/>
      <c r="E224" s="100"/>
      <c r="F224" s="100"/>
      <c r="G224" s="100"/>
      <c r="H224" s="100"/>
    </row>
    <row r="225" spans="1:8" ht="14.25">
      <c r="A225" s="100"/>
      <c r="B225" s="100"/>
      <c r="C225" s="100"/>
      <c r="D225" s="100"/>
      <c r="E225" s="100"/>
      <c r="F225" s="100"/>
      <c r="G225" s="100"/>
      <c r="H225" s="100"/>
    </row>
    <row r="226" spans="1:8" ht="14.25">
      <c r="A226" s="100"/>
      <c r="B226" s="100"/>
      <c r="C226" s="100"/>
      <c r="D226" s="100"/>
      <c r="E226" s="100"/>
      <c r="F226" s="100"/>
      <c r="G226" s="100"/>
      <c r="H226" s="100"/>
    </row>
    <row r="227" spans="1:8" ht="14.25">
      <c r="A227" s="100"/>
      <c r="B227" s="100"/>
      <c r="C227" s="100"/>
      <c r="D227" s="100"/>
      <c r="E227" s="100"/>
      <c r="F227" s="100"/>
      <c r="G227" s="100"/>
      <c r="H227" s="100"/>
    </row>
    <row r="228" spans="1:8" ht="14.25">
      <c r="A228" s="100"/>
      <c r="B228" s="100"/>
      <c r="C228" s="100"/>
      <c r="D228" s="100"/>
      <c r="E228" s="100"/>
      <c r="F228" s="100"/>
      <c r="G228" s="100"/>
      <c r="H228" s="100"/>
    </row>
    <row r="229" spans="1:8" ht="14.25">
      <c r="A229" s="100"/>
      <c r="B229" s="100"/>
      <c r="C229" s="100"/>
      <c r="D229" s="100"/>
      <c r="E229" s="100"/>
      <c r="F229" s="100"/>
      <c r="G229" s="100"/>
      <c r="H229" s="100"/>
    </row>
    <row r="230" spans="1:8" ht="14.25">
      <c r="A230" s="100"/>
      <c r="B230" s="100"/>
      <c r="C230" s="100"/>
      <c r="D230" s="100"/>
      <c r="E230" s="100"/>
      <c r="F230" s="100"/>
      <c r="G230" s="100"/>
      <c r="H230" s="100"/>
    </row>
    <row r="231" spans="1:8" ht="14.25">
      <c r="A231" s="100"/>
      <c r="B231" s="100"/>
      <c r="C231" s="100"/>
      <c r="D231" s="100"/>
      <c r="E231" s="100"/>
      <c r="F231" s="100"/>
      <c r="G231" s="100"/>
      <c r="H231" s="100"/>
    </row>
    <row r="232" spans="1:8" ht="14.25">
      <c r="A232" s="100"/>
      <c r="B232" s="100"/>
      <c r="C232" s="100"/>
      <c r="D232" s="100"/>
      <c r="E232" s="100"/>
      <c r="F232" s="100"/>
      <c r="G232" s="100"/>
      <c r="H232" s="100"/>
    </row>
    <row r="233" spans="1:8" ht="14.25">
      <c r="A233" s="100"/>
      <c r="B233" s="100"/>
      <c r="C233" s="100"/>
      <c r="D233" s="100"/>
      <c r="E233" s="100"/>
      <c r="F233" s="100"/>
      <c r="G233" s="100"/>
      <c r="H233" s="100"/>
    </row>
    <row r="234" spans="1:8" ht="14.25">
      <c r="A234" s="100"/>
      <c r="B234" s="100"/>
      <c r="C234" s="100"/>
      <c r="D234" s="100"/>
      <c r="E234" s="100"/>
      <c r="F234" s="100"/>
      <c r="G234" s="100"/>
      <c r="H234" s="100"/>
    </row>
    <row r="235" spans="1:8" ht="14.25">
      <c r="A235" s="100"/>
      <c r="B235" s="100"/>
      <c r="C235" s="100"/>
      <c r="D235" s="100"/>
      <c r="E235" s="100"/>
      <c r="F235" s="100"/>
      <c r="G235" s="100"/>
      <c r="H235" s="100"/>
    </row>
    <row r="236" spans="1:8" ht="14.25">
      <c r="A236" s="100"/>
      <c r="B236" s="100"/>
      <c r="C236" s="100"/>
      <c r="D236" s="100"/>
      <c r="E236" s="100"/>
      <c r="F236" s="100"/>
      <c r="G236" s="100"/>
      <c r="H236" s="100"/>
    </row>
    <row r="237" spans="1:8" ht="14.25">
      <c r="A237" s="100"/>
      <c r="B237" s="100"/>
      <c r="C237" s="100"/>
      <c r="D237" s="100"/>
      <c r="E237" s="100"/>
      <c r="F237" s="100"/>
      <c r="G237" s="100"/>
      <c r="H237" s="100"/>
    </row>
    <row r="238" spans="1:8" ht="14.25">
      <c r="A238" s="100"/>
      <c r="B238" s="100"/>
      <c r="C238" s="100"/>
      <c r="D238" s="100"/>
      <c r="E238" s="100"/>
      <c r="F238" s="100"/>
      <c r="G238" s="100"/>
      <c r="H238" s="100"/>
    </row>
    <row r="239" spans="1:8" ht="14.25">
      <c r="A239" s="100"/>
      <c r="B239" s="100"/>
      <c r="C239" s="100"/>
      <c r="D239" s="100"/>
      <c r="E239" s="100"/>
      <c r="F239" s="100"/>
      <c r="G239" s="100"/>
      <c r="H239" s="100"/>
    </row>
    <row r="240" spans="1:8" ht="14.25">
      <c r="A240" s="100"/>
      <c r="B240" s="100"/>
      <c r="C240" s="100"/>
      <c r="D240" s="100"/>
      <c r="E240" s="100"/>
      <c r="F240" s="100"/>
      <c r="G240" s="100"/>
      <c r="H240" s="100"/>
    </row>
    <row r="241" spans="1:8" ht="14.25">
      <c r="A241" s="100"/>
      <c r="B241" s="100"/>
      <c r="C241" s="100"/>
      <c r="D241" s="100"/>
      <c r="E241" s="100"/>
      <c r="F241" s="100"/>
      <c r="G241" s="100"/>
      <c r="H241" s="100"/>
    </row>
    <row r="242" spans="1:8" ht="14.25">
      <c r="A242" s="100"/>
      <c r="B242" s="100"/>
      <c r="C242" s="100"/>
      <c r="D242" s="100"/>
      <c r="E242" s="100"/>
      <c r="F242" s="100"/>
      <c r="G242" s="100"/>
      <c r="H242" s="100"/>
    </row>
    <row r="243" spans="1:8" ht="14.25">
      <c r="A243" s="100"/>
      <c r="B243" s="100"/>
      <c r="C243" s="100"/>
      <c r="D243" s="100"/>
      <c r="E243" s="100"/>
      <c r="F243" s="100"/>
      <c r="G243" s="100"/>
      <c r="H243" s="100"/>
    </row>
    <row r="244" spans="1:8" ht="14.25">
      <c r="A244" s="100"/>
      <c r="B244" s="100"/>
      <c r="C244" s="100"/>
      <c r="D244" s="100"/>
      <c r="E244" s="100"/>
      <c r="F244" s="100"/>
      <c r="G244" s="100"/>
      <c r="H244" s="100"/>
    </row>
    <row r="245" spans="1:8" ht="14.25">
      <c r="A245" s="100"/>
      <c r="B245" s="100"/>
      <c r="C245" s="100"/>
      <c r="D245" s="100"/>
      <c r="E245" s="100"/>
      <c r="F245" s="100"/>
      <c r="G245" s="100"/>
      <c r="H245" s="100"/>
    </row>
    <row r="246" spans="1:8" ht="14.25">
      <c r="A246" s="100"/>
      <c r="B246" s="100"/>
      <c r="C246" s="100"/>
      <c r="D246" s="100"/>
      <c r="E246" s="100"/>
      <c r="F246" s="100"/>
      <c r="G246" s="100"/>
      <c r="H246" s="100"/>
    </row>
    <row r="247" spans="1:8" ht="14.25">
      <c r="A247" s="100"/>
      <c r="B247" s="100"/>
      <c r="C247" s="100"/>
      <c r="D247" s="100"/>
      <c r="E247" s="100"/>
      <c r="F247" s="100"/>
      <c r="G247" s="100"/>
      <c r="H247" s="100"/>
    </row>
    <row r="248" spans="1:8" ht="14.25">
      <c r="A248" s="100"/>
      <c r="B248" s="100"/>
      <c r="C248" s="100"/>
      <c r="D248" s="100"/>
      <c r="E248" s="100"/>
      <c r="F248" s="100"/>
      <c r="G248" s="100"/>
      <c r="H248" s="100"/>
    </row>
    <row r="249" spans="1:8" ht="14.25">
      <c r="A249" s="100"/>
      <c r="B249" s="100"/>
      <c r="C249" s="100"/>
      <c r="D249" s="100"/>
      <c r="E249" s="100"/>
      <c r="F249" s="100"/>
      <c r="G249" s="100"/>
      <c r="H249" s="100"/>
    </row>
    <row r="250" spans="1:8" ht="14.25">
      <c r="A250" s="100"/>
      <c r="B250" s="100"/>
      <c r="C250" s="100"/>
      <c r="D250" s="100"/>
      <c r="E250" s="100"/>
      <c r="F250" s="100"/>
      <c r="G250" s="100"/>
      <c r="H250" s="100"/>
    </row>
    <row r="251" spans="1:8" ht="14.25">
      <c r="A251" s="100"/>
      <c r="B251" s="100"/>
      <c r="C251" s="100"/>
      <c r="D251" s="100"/>
      <c r="E251" s="100"/>
      <c r="F251" s="100"/>
      <c r="G251" s="100"/>
      <c r="H251" s="100"/>
    </row>
    <row r="252" spans="1:8" ht="14.25">
      <c r="A252" s="100"/>
      <c r="B252" s="100"/>
      <c r="C252" s="100"/>
      <c r="D252" s="100"/>
      <c r="E252" s="100"/>
      <c r="F252" s="100"/>
      <c r="G252" s="100"/>
      <c r="H252" s="100"/>
    </row>
    <row r="253" spans="1:8" ht="14.25">
      <c r="A253" s="100"/>
      <c r="B253" s="100"/>
      <c r="C253" s="100"/>
      <c r="D253" s="100"/>
      <c r="E253" s="100"/>
      <c r="F253" s="100"/>
      <c r="G253" s="100"/>
      <c r="H253" s="100"/>
    </row>
    <row r="254" spans="1:8" ht="14.25">
      <c r="A254" s="100"/>
      <c r="B254" s="100"/>
      <c r="C254" s="100"/>
      <c r="D254" s="100"/>
      <c r="E254" s="100"/>
      <c r="F254" s="100"/>
      <c r="G254" s="100"/>
      <c r="H254" s="100"/>
    </row>
    <row r="255" spans="1:8" ht="14.25">
      <c r="A255" s="100"/>
      <c r="B255" s="100"/>
      <c r="C255" s="100"/>
      <c r="D255" s="100"/>
      <c r="E255" s="100"/>
      <c r="F255" s="100"/>
      <c r="G255" s="100"/>
      <c r="H255" s="100"/>
    </row>
    <row r="256" spans="1:8" ht="14.25">
      <c r="A256" s="100"/>
      <c r="B256" s="100"/>
      <c r="C256" s="100"/>
      <c r="D256" s="100"/>
      <c r="E256" s="100"/>
      <c r="F256" s="100"/>
      <c r="G256" s="100"/>
      <c r="H256" s="100"/>
    </row>
    <row r="257" spans="1:8" ht="14.25">
      <c r="A257" s="100"/>
      <c r="B257" s="100"/>
      <c r="C257" s="100"/>
      <c r="D257" s="100"/>
      <c r="E257" s="100"/>
      <c r="F257" s="100"/>
      <c r="G257" s="100"/>
      <c r="H257" s="100"/>
    </row>
    <row r="258" spans="1:8" ht="14.25">
      <c r="A258" s="100"/>
      <c r="B258" s="100"/>
      <c r="C258" s="100"/>
      <c r="D258" s="100"/>
      <c r="E258" s="100"/>
      <c r="F258" s="100"/>
      <c r="G258" s="100"/>
      <c r="H258" s="100"/>
    </row>
    <row r="259" spans="1:8" ht="14.25">
      <c r="A259" s="100"/>
      <c r="B259" s="100"/>
      <c r="C259" s="100"/>
      <c r="D259" s="100"/>
      <c r="E259" s="100"/>
      <c r="F259" s="100"/>
      <c r="G259" s="100"/>
      <c r="H259" s="100"/>
    </row>
    <row r="260" spans="1:8" ht="14.25">
      <c r="A260" s="100"/>
      <c r="B260" s="100"/>
      <c r="C260" s="100"/>
      <c r="D260" s="100"/>
      <c r="E260" s="100"/>
      <c r="F260" s="100"/>
      <c r="G260" s="100"/>
      <c r="H260" s="100"/>
    </row>
    <row r="261" spans="1:8" ht="14.25">
      <c r="A261" s="100"/>
      <c r="B261" s="100"/>
      <c r="C261" s="100"/>
      <c r="D261" s="100"/>
      <c r="E261" s="100"/>
      <c r="F261" s="100"/>
      <c r="G261" s="100"/>
      <c r="H261" s="100"/>
    </row>
    <row r="262" spans="1:8" ht="14.25">
      <c r="A262" s="100"/>
      <c r="B262" s="100"/>
      <c r="C262" s="100"/>
      <c r="D262" s="100"/>
      <c r="E262" s="100"/>
      <c r="F262" s="100"/>
      <c r="G262" s="100"/>
      <c r="H262" s="100"/>
    </row>
    <row r="263" spans="1:8" ht="14.25">
      <c r="A263" s="100"/>
      <c r="B263" s="100"/>
      <c r="C263" s="100"/>
      <c r="D263" s="100"/>
      <c r="E263" s="100"/>
      <c r="F263" s="100"/>
      <c r="G263" s="100"/>
      <c r="H263" s="100"/>
    </row>
    <row r="264" spans="1:8" ht="14.25">
      <c r="A264" s="100"/>
      <c r="B264" s="100"/>
      <c r="C264" s="100"/>
      <c r="D264" s="100"/>
      <c r="E264" s="100"/>
      <c r="F264" s="100"/>
      <c r="G264" s="100"/>
      <c r="H264" s="100"/>
    </row>
    <row r="265" spans="1:8" ht="14.25">
      <c r="A265" s="100"/>
      <c r="B265" s="100"/>
      <c r="C265" s="100"/>
      <c r="D265" s="100"/>
      <c r="E265" s="100"/>
      <c r="F265" s="100"/>
      <c r="G265" s="100"/>
      <c r="H265" s="100"/>
    </row>
    <row r="266" spans="1:8" ht="14.25">
      <c r="A266" s="100"/>
      <c r="B266" s="100"/>
      <c r="C266" s="100"/>
      <c r="D266" s="100"/>
      <c r="E266" s="100"/>
      <c r="F266" s="100"/>
      <c r="G266" s="100"/>
      <c r="H266" s="100"/>
    </row>
    <row r="267" spans="1:8" ht="14.25">
      <c r="A267" s="100"/>
      <c r="B267" s="100"/>
      <c r="C267" s="100"/>
      <c r="D267" s="100"/>
      <c r="E267" s="100"/>
      <c r="F267" s="100"/>
      <c r="G267" s="100"/>
      <c r="H267" s="100"/>
    </row>
    <row r="268" spans="1:8" ht="14.25">
      <c r="A268" s="100"/>
      <c r="B268" s="100"/>
      <c r="C268" s="100"/>
      <c r="D268" s="100"/>
      <c r="E268" s="100"/>
      <c r="F268" s="100"/>
      <c r="G268" s="100"/>
      <c r="H268" s="100"/>
    </row>
    <row r="269" spans="1:8" ht="14.25">
      <c r="A269" s="100"/>
      <c r="B269" s="100"/>
      <c r="C269" s="100"/>
      <c r="D269" s="100"/>
      <c r="E269" s="100"/>
      <c r="F269" s="100"/>
      <c r="G269" s="100"/>
      <c r="H269" s="100"/>
    </row>
    <row r="270" spans="1:8" ht="14.25">
      <c r="A270" s="100"/>
      <c r="B270" s="100"/>
      <c r="C270" s="100"/>
      <c r="D270" s="100"/>
      <c r="E270" s="100"/>
      <c r="F270" s="100"/>
      <c r="G270" s="100"/>
      <c r="H270" s="100"/>
    </row>
    <row r="271" spans="1:8" ht="14.25">
      <c r="A271" s="100"/>
      <c r="B271" s="100"/>
      <c r="C271" s="100"/>
      <c r="D271" s="100"/>
      <c r="E271" s="100"/>
      <c r="F271" s="100"/>
      <c r="G271" s="100"/>
      <c r="H271" s="100"/>
    </row>
    <row r="272" spans="1:8" ht="14.25">
      <c r="A272" s="100"/>
      <c r="B272" s="100"/>
      <c r="C272" s="100"/>
      <c r="D272" s="100"/>
      <c r="E272" s="100"/>
      <c r="F272" s="100"/>
      <c r="G272" s="100"/>
      <c r="H272" s="100"/>
    </row>
    <row r="273" spans="1:8" ht="14.25">
      <c r="A273" s="100"/>
      <c r="B273" s="100"/>
      <c r="C273" s="100"/>
      <c r="D273" s="100"/>
      <c r="E273" s="100"/>
      <c r="F273" s="100"/>
      <c r="G273" s="100"/>
      <c r="H273" s="100"/>
    </row>
    <row r="274" spans="1:8" ht="14.25">
      <c r="A274" s="100"/>
      <c r="B274" s="100"/>
      <c r="C274" s="100"/>
      <c r="D274" s="100"/>
      <c r="E274" s="100"/>
      <c r="F274" s="100"/>
      <c r="G274" s="100"/>
      <c r="H274" s="100"/>
    </row>
    <row r="275" spans="1:8" ht="14.25">
      <c r="A275" s="100"/>
      <c r="B275" s="100"/>
      <c r="C275" s="100"/>
      <c r="D275" s="100"/>
      <c r="E275" s="100"/>
      <c r="F275" s="100"/>
      <c r="G275" s="100"/>
      <c r="H275" s="100"/>
    </row>
    <row r="276" spans="1:8" ht="14.25">
      <c r="A276" s="100"/>
      <c r="B276" s="100"/>
      <c r="C276" s="100"/>
      <c r="D276" s="100"/>
      <c r="E276" s="100"/>
      <c r="F276" s="100"/>
      <c r="G276" s="100"/>
      <c r="H276" s="100"/>
    </row>
    <row r="277" spans="1:8" ht="14.25">
      <c r="A277" s="100"/>
      <c r="B277" s="100"/>
      <c r="C277" s="100"/>
      <c r="D277" s="100"/>
      <c r="E277" s="100"/>
      <c r="F277" s="100"/>
      <c r="G277" s="100"/>
      <c r="H277" s="100"/>
    </row>
    <row r="278" spans="1:8" ht="14.25">
      <c r="A278" s="100"/>
      <c r="B278" s="100"/>
      <c r="C278" s="100"/>
      <c r="D278" s="100"/>
      <c r="E278" s="100"/>
      <c r="F278" s="100"/>
      <c r="G278" s="100"/>
      <c r="H278" s="100"/>
    </row>
    <row r="279" spans="1:8" ht="14.25">
      <c r="A279" s="100"/>
      <c r="B279" s="100"/>
      <c r="C279" s="100"/>
      <c r="D279" s="100"/>
      <c r="E279" s="100"/>
      <c r="F279" s="100"/>
      <c r="G279" s="100"/>
      <c r="H279" s="100"/>
    </row>
    <row r="280" spans="1:8" ht="14.25">
      <c r="A280" s="100"/>
      <c r="B280" s="100"/>
      <c r="C280" s="100"/>
      <c r="D280" s="100"/>
      <c r="E280" s="100"/>
      <c r="F280" s="100"/>
      <c r="G280" s="100"/>
      <c r="H280" s="100"/>
    </row>
    <row r="281" spans="1:8" ht="14.25">
      <c r="A281" s="100"/>
      <c r="B281" s="100"/>
      <c r="C281" s="100"/>
      <c r="D281" s="100"/>
      <c r="E281" s="100"/>
      <c r="F281" s="100"/>
      <c r="G281" s="100"/>
      <c r="H281" s="100"/>
    </row>
    <row r="282" spans="1:8" ht="14.25">
      <c r="A282" s="100"/>
      <c r="B282" s="100"/>
      <c r="C282" s="100"/>
      <c r="D282" s="100"/>
      <c r="E282" s="100"/>
      <c r="F282" s="100"/>
      <c r="G282" s="100"/>
      <c r="H282" s="100"/>
    </row>
    <row r="283" spans="1:8" ht="14.25">
      <c r="A283" s="100"/>
      <c r="B283" s="100"/>
      <c r="C283" s="100"/>
      <c r="D283" s="100"/>
      <c r="E283" s="100"/>
      <c r="F283" s="100"/>
      <c r="G283" s="100"/>
      <c r="H283" s="100"/>
    </row>
    <row r="284" spans="1:8" ht="14.25">
      <c r="A284" s="100"/>
      <c r="B284" s="100"/>
      <c r="C284" s="100"/>
      <c r="D284" s="100"/>
      <c r="E284" s="100"/>
      <c r="F284" s="100"/>
      <c r="G284" s="100"/>
      <c r="H284" s="100"/>
    </row>
    <row r="285" spans="1:8" ht="14.25">
      <c r="A285" s="100"/>
      <c r="B285" s="100"/>
      <c r="C285" s="100"/>
      <c r="D285" s="100"/>
      <c r="E285" s="100"/>
      <c r="F285" s="100"/>
      <c r="G285" s="100"/>
      <c r="H285" s="100"/>
    </row>
    <row r="286" spans="1:8" ht="14.25">
      <c r="A286" s="100"/>
      <c r="B286" s="100"/>
      <c r="C286" s="100"/>
      <c r="D286" s="100"/>
      <c r="E286" s="100"/>
      <c r="F286" s="100"/>
      <c r="G286" s="100"/>
      <c r="H286" s="100"/>
    </row>
    <row r="287" spans="1:8" ht="14.25">
      <c r="A287" s="100"/>
      <c r="B287" s="100"/>
      <c r="C287" s="100"/>
      <c r="D287" s="100"/>
      <c r="E287" s="100"/>
      <c r="F287" s="100"/>
      <c r="G287" s="100"/>
      <c r="H287" s="100"/>
    </row>
    <row r="288" spans="1:8" ht="14.25">
      <c r="A288" s="100"/>
      <c r="B288" s="100"/>
      <c r="C288" s="100"/>
      <c r="D288" s="100"/>
      <c r="E288" s="100"/>
      <c r="F288" s="100"/>
      <c r="G288" s="100"/>
      <c r="H288" s="100"/>
    </row>
    <row r="289" spans="1:8" ht="14.25">
      <c r="A289" s="100"/>
      <c r="B289" s="100"/>
      <c r="C289" s="100"/>
      <c r="D289" s="100"/>
      <c r="E289" s="100"/>
      <c r="F289" s="100"/>
      <c r="G289" s="100"/>
      <c r="H289" s="100"/>
    </row>
    <row r="290" spans="1:8" ht="14.25">
      <c r="A290" s="100"/>
      <c r="B290" s="100"/>
      <c r="C290" s="100"/>
      <c r="D290" s="100"/>
      <c r="E290" s="100"/>
      <c r="F290" s="100"/>
      <c r="G290" s="100"/>
      <c r="H290" s="100"/>
    </row>
    <row r="291" spans="1:8" ht="14.25">
      <c r="A291" s="100"/>
      <c r="B291" s="100"/>
      <c r="C291" s="100"/>
      <c r="D291" s="100"/>
      <c r="E291" s="100"/>
      <c r="F291" s="100"/>
      <c r="G291" s="100"/>
      <c r="H291" s="100"/>
    </row>
    <row r="292" spans="1:8" ht="14.25">
      <c r="A292" s="100"/>
      <c r="B292" s="100"/>
      <c r="C292" s="100"/>
      <c r="D292" s="100"/>
      <c r="E292" s="100"/>
      <c r="F292" s="100"/>
      <c r="G292" s="100"/>
      <c r="H292" s="100"/>
    </row>
    <row r="293" spans="1:8" ht="14.25">
      <c r="A293" s="100"/>
      <c r="B293" s="100"/>
      <c r="C293" s="100"/>
      <c r="D293" s="100"/>
      <c r="E293" s="100"/>
      <c r="F293" s="100"/>
      <c r="G293" s="100"/>
      <c r="H293" s="100"/>
    </row>
    <row r="294" spans="1:8" ht="14.25">
      <c r="A294" s="100"/>
      <c r="B294" s="100"/>
      <c r="C294" s="100"/>
      <c r="D294" s="100"/>
      <c r="E294" s="100"/>
      <c r="F294" s="100"/>
      <c r="G294" s="100"/>
      <c r="H294" s="100"/>
    </row>
    <row r="295" spans="1:8" ht="14.25">
      <c r="A295" s="100"/>
      <c r="B295" s="100"/>
      <c r="C295" s="100"/>
      <c r="D295" s="100"/>
      <c r="E295" s="100"/>
      <c r="F295" s="100"/>
      <c r="G295" s="100"/>
      <c r="H295" s="100"/>
    </row>
    <row r="296" spans="1:8" ht="14.25">
      <c r="A296" s="100"/>
      <c r="B296" s="100"/>
      <c r="C296" s="100"/>
      <c r="D296" s="100"/>
      <c r="E296" s="100"/>
      <c r="F296" s="100"/>
      <c r="G296" s="100"/>
      <c r="H296" s="100"/>
    </row>
    <row r="297" spans="1:8" ht="14.25">
      <c r="A297" s="100"/>
      <c r="B297" s="100"/>
      <c r="C297" s="100"/>
      <c r="D297" s="100"/>
      <c r="E297" s="100"/>
      <c r="F297" s="100"/>
      <c r="G297" s="100"/>
      <c r="H297" s="100"/>
    </row>
    <row r="298" spans="1:8" ht="14.25">
      <c r="A298" s="100"/>
      <c r="B298" s="100"/>
      <c r="C298" s="100"/>
      <c r="D298" s="100"/>
      <c r="E298" s="100"/>
      <c r="F298" s="100"/>
      <c r="G298" s="100"/>
      <c r="H298" s="100"/>
    </row>
    <row r="299" spans="1:8" ht="14.25">
      <c r="A299" s="100"/>
      <c r="B299" s="100"/>
      <c r="C299" s="100"/>
      <c r="D299" s="100"/>
      <c r="E299" s="100"/>
      <c r="F299" s="100"/>
      <c r="G299" s="100"/>
      <c r="H299" s="100"/>
    </row>
    <row r="300" spans="1:8" ht="14.25">
      <c r="A300" s="100"/>
      <c r="B300" s="100"/>
      <c r="C300" s="100"/>
      <c r="D300" s="100"/>
      <c r="E300" s="100"/>
      <c r="F300" s="100"/>
      <c r="G300" s="100"/>
      <c r="H300" s="100"/>
    </row>
    <row r="301" spans="1:8" ht="14.25">
      <c r="A301" s="100"/>
      <c r="B301" s="100"/>
      <c r="C301" s="100"/>
      <c r="D301" s="100"/>
      <c r="E301" s="100"/>
      <c r="F301" s="100"/>
      <c r="G301" s="100"/>
      <c r="H301" s="100"/>
    </row>
    <row r="302" spans="1:8" ht="14.25">
      <c r="A302" s="100"/>
      <c r="B302" s="100"/>
      <c r="C302" s="100"/>
      <c r="D302" s="100"/>
      <c r="E302" s="100"/>
      <c r="F302" s="100"/>
      <c r="G302" s="100"/>
      <c r="H302" s="100"/>
    </row>
    <row r="303" spans="1:8" ht="14.25">
      <c r="A303" s="100"/>
      <c r="B303" s="100"/>
      <c r="C303" s="100"/>
      <c r="D303" s="100"/>
      <c r="E303" s="100"/>
      <c r="F303" s="100"/>
      <c r="G303" s="100"/>
      <c r="H303" s="100"/>
    </row>
    <row r="304" spans="1:8" ht="14.25">
      <c r="A304" s="100"/>
      <c r="B304" s="100"/>
      <c r="C304" s="100"/>
      <c r="D304" s="100"/>
      <c r="E304" s="100"/>
      <c r="F304" s="100"/>
      <c r="G304" s="100"/>
      <c r="H304" s="100"/>
    </row>
    <row r="305" spans="1:8" ht="14.25">
      <c r="A305" s="100"/>
      <c r="B305" s="100"/>
      <c r="C305" s="100"/>
      <c r="D305" s="100"/>
      <c r="E305" s="100"/>
      <c r="F305" s="100"/>
      <c r="G305" s="100"/>
      <c r="H305" s="100"/>
    </row>
    <row r="306" spans="1:8" ht="14.25">
      <c r="A306" s="100"/>
      <c r="B306" s="100"/>
      <c r="C306" s="100"/>
      <c r="D306" s="100"/>
      <c r="E306" s="100"/>
      <c r="F306" s="100"/>
      <c r="G306" s="100"/>
      <c r="H306" s="100"/>
    </row>
    <row r="307" spans="1:8" ht="14.25">
      <c r="A307" s="100"/>
      <c r="B307" s="100"/>
      <c r="C307" s="100"/>
      <c r="D307" s="100"/>
      <c r="E307" s="100"/>
      <c r="F307" s="100"/>
      <c r="G307" s="100"/>
      <c r="H307" s="100"/>
    </row>
    <row r="308" spans="1:8" ht="14.25">
      <c r="A308" s="100"/>
      <c r="B308" s="100"/>
      <c r="C308" s="100"/>
      <c r="D308" s="100"/>
      <c r="E308" s="100"/>
      <c r="F308" s="100"/>
      <c r="G308" s="100"/>
      <c r="H308" s="100"/>
    </row>
    <row r="309" spans="1:8" ht="14.25">
      <c r="A309" s="100"/>
      <c r="B309" s="100"/>
      <c r="C309" s="100"/>
      <c r="D309" s="100"/>
      <c r="E309" s="100"/>
      <c r="F309" s="100"/>
      <c r="G309" s="100"/>
      <c r="H309" s="100"/>
    </row>
    <row r="310" spans="1:8" ht="14.25">
      <c r="A310" s="100"/>
      <c r="B310" s="100"/>
      <c r="C310" s="100"/>
      <c r="D310" s="100"/>
      <c r="E310" s="100"/>
      <c r="F310" s="100"/>
      <c r="G310" s="100"/>
      <c r="H310" s="100"/>
    </row>
    <row r="311" spans="1:8" ht="14.25">
      <c r="A311" s="100"/>
      <c r="B311" s="100"/>
      <c r="C311" s="100"/>
      <c r="D311" s="100"/>
      <c r="E311" s="100"/>
      <c r="F311" s="100"/>
      <c r="G311" s="100"/>
      <c r="H311" s="100"/>
    </row>
    <row r="312" spans="1:8" ht="14.25">
      <c r="A312" s="100"/>
      <c r="B312" s="100"/>
      <c r="C312" s="100"/>
      <c r="D312" s="100"/>
      <c r="E312" s="100"/>
      <c r="F312" s="100"/>
      <c r="G312" s="100"/>
      <c r="H312" s="100"/>
    </row>
    <row r="313" spans="1:8" ht="14.25">
      <c r="A313" s="100"/>
      <c r="B313" s="100"/>
      <c r="C313" s="100"/>
      <c r="D313" s="100"/>
      <c r="E313" s="100"/>
      <c r="F313" s="100"/>
      <c r="G313" s="100"/>
      <c r="H313" s="100"/>
    </row>
    <row r="314" spans="1:8" ht="14.25">
      <c r="A314" s="100"/>
      <c r="B314" s="100"/>
      <c r="C314" s="100"/>
      <c r="D314" s="100"/>
      <c r="E314" s="100"/>
      <c r="F314" s="100"/>
      <c r="G314" s="100"/>
      <c r="H314" s="100"/>
    </row>
    <row r="315" spans="1:8" ht="14.25">
      <c r="A315" s="100"/>
      <c r="B315" s="100"/>
      <c r="C315" s="100"/>
      <c r="D315" s="100"/>
      <c r="E315" s="100"/>
      <c r="F315" s="100"/>
      <c r="G315" s="100"/>
      <c r="H315" s="100"/>
    </row>
    <row r="316" spans="1:8" ht="14.25">
      <c r="A316" s="100"/>
      <c r="B316" s="100"/>
      <c r="C316" s="100"/>
      <c r="D316" s="100"/>
      <c r="E316" s="100"/>
      <c r="F316" s="100"/>
      <c r="G316" s="100"/>
      <c r="H316" s="100"/>
    </row>
    <row r="317" spans="1:8" ht="14.25">
      <c r="A317" s="100"/>
      <c r="B317" s="100"/>
      <c r="C317" s="100"/>
      <c r="D317" s="100"/>
      <c r="E317" s="100"/>
      <c r="F317" s="100"/>
      <c r="G317" s="100"/>
      <c r="H317" s="100"/>
    </row>
    <row r="318" spans="1:8" ht="14.25">
      <c r="A318" s="100"/>
      <c r="B318" s="100"/>
      <c r="C318" s="100"/>
      <c r="D318" s="100"/>
      <c r="E318" s="100"/>
      <c r="F318" s="100"/>
      <c r="G318" s="100"/>
      <c r="H318" s="100"/>
    </row>
    <row r="319" spans="1:8" ht="14.25">
      <c r="A319" s="100"/>
      <c r="B319" s="100"/>
      <c r="C319" s="100"/>
      <c r="D319" s="100"/>
      <c r="E319" s="100"/>
      <c r="F319" s="100"/>
      <c r="G319" s="100"/>
      <c r="H319" s="100"/>
    </row>
    <row r="320" spans="1:8" ht="14.25">
      <c r="A320" s="100"/>
      <c r="B320" s="100"/>
      <c r="C320" s="100"/>
      <c r="D320" s="100"/>
      <c r="E320" s="100"/>
      <c r="F320" s="100"/>
      <c r="G320" s="100"/>
      <c r="H320" s="100"/>
    </row>
    <row r="321" spans="1:8" ht="14.25">
      <c r="A321" s="100"/>
      <c r="B321" s="100"/>
      <c r="C321" s="100"/>
      <c r="D321" s="100"/>
      <c r="E321" s="100"/>
      <c r="F321" s="100"/>
      <c r="G321" s="100"/>
      <c r="H321" s="100"/>
    </row>
    <row r="322" spans="1:8" ht="14.25">
      <c r="A322" s="100"/>
      <c r="B322" s="100"/>
      <c r="C322" s="100"/>
      <c r="D322" s="100"/>
      <c r="E322" s="100"/>
      <c r="F322" s="100"/>
      <c r="G322" s="100"/>
      <c r="H322" s="100"/>
    </row>
    <row r="323" spans="1:8" ht="14.25">
      <c r="A323" s="100"/>
      <c r="B323" s="100"/>
      <c r="C323" s="100"/>
      <c r="D323" s="100"/>
      <c r="E323" s="100"/>
      <c r="F323" s="100"/>
      <c r="G323" s="100"/>
      <c r="H323" s="100"/>
    </row>
    <row r="324" spans="1:8" ht="14.25">
      <c r="A324" s="100"/>
      <c r="B324" s="100"/>
      <c r="C324" s="100"/>
      <c r="D324" s="100"/>
      <c r="E324" s="100"/>
      <c r="F324" s="100"/>
      <c r="G324" s="100"/>
      <c r="H324" s="100"/>
    </row>
    <row r="325" spans="1:8" ht="14.25">
      <c r="A325" s="100"/>
      <c r="B325" s="100"/>
      <c r="C325" s="100"/>
      <c r="D325" s="100"/>
      <c r="E325" s="100"/>
      <c r="F325" s="100"/>
      <c r="G325" s="100"/>
      <c r="H325" s="100"/>
    </row>
    <row r="326" spans="1:8" ht="14.25">
      <c r="A326" s="100"/>
      <c r="B326" s="100"/>
      <c r="C326" s="100"/>
      <c r="D326" s="100"/>
      <c r="E326" s="100"/>
      <c r="F326" s="100"/>
      <c r="G326" s="100"/>
      <c r="H326" s="100"/>
    </row>
    <row r="327" spans="1:8" ht="14.25">
      <c r="A327" s="100"/>
      <c r="B327" s="100"/>
      <c r="C327" s="100"/>
      <c r="D327" s="100"/>
      <c r="E327" s="100"/>
      <c r="F327" s="100"/>
      <c r="G327" s="100"/>
      <c r="H327" s="100"/>
    </row>
    <row r="328" spans="1:8" ht="14.25">
      <c r="A328" s="100"/>
      <c r="B328" s="100"/>
      <c r="C328" s="100"/>
      <c r="D328" s="100"/>
      <c r="E328" s="100"/>
      <c r="F328" s="100"/>
      <c r="G328" s="100"/>
      <c r="H328" s="100"/>
    </row>
    <row r="329" spans="1:8" ht="14.25">
      <c r="A329" s="100"/>
      <c r="B329" s="100"/>
      <c r="C329" s="100"/>
      <c r="D329" s="100"/>
      <c r="E329" s="100"/>
      <c r="F329" s="100"/>
      <c r="G329" s="100"/>
      <c r="H329" s="100"/>
    </row>
    <row r="330" spans="1:8" ht="14.25">
      <c r="A330" s="100"/>
      <c r="B330" s="100"/>
      <c r="C330" s="100"/>
      <c r="D330" s="100"/>
      <c r="E330" s="100"/>
      <c r="F330" s="100"/>
      <c r="G330" s="100"/>
      <c r="H330" s="100"/>
    </row>
    <row r="331" spans="1:8" ht="14.25">
      <c r="A331" s="100"/>
      <c r="B331" s="100"/>
      <c r="C331" s="100"/>
      <c r="D331" s="100"/>
      <c r="E331" s="100"/>
      <c r="F331" s="100"/>
      <c r="G331" s="100"/>
      <c r="H331" s="100"/>
    </row>
    <row r="332" spans="1:8" ht="14.25">
      <c r="A332" s="100"/>
      <c r="B332" s="100"/>
      <c r="C332" s="100"/>
      <c r="D332" s="100"/>
      <c r="E332" s="100"/>
      <c r="F332" s="100"/>
      <c r="G332" s="100"/>
      <c r="H332" s="100"/>
    </row>
    <row r="333" spans="1:8" ht="14.25">
      <c r="A333" s="100"/>
      <c r="B333" s="100"/>
      <c r="C333" s="100"/>
      <c r="D333" s="100"/>
      <c r="E333" s="100"/>
      <c r="F333" s="100"/>
      <c r="G333" s="100"/>
      <c r="H333" s="100"/>
    </row>
    <row r="334" spans="1:8" ht="14.25">
      <c r="A334" s="100"/>
      <c r="B334" s="100"/>
      <c r="C334" s="100"/>
      <c r="D334" s="100"/>
      <c r="E334" s="100"/>
      <c r="F334" s="100"/>
      <c r="G334" s="100"/>
      <c r="H334" s="100"/>
    </row>
    <row r="335" spans="1:8" ht="14.25">
      <c r="A335" s="100"/>
      <c r="B335" s="100"/>
      <c r="C335" s="100"/>
      <c r="D335" s="100"/>
      <c r="E335" s="100"/>
      <c r="F335" s="100"/>
      <c r="G335" s="100"/>
      <c r="H335" s="100"/>
    </row>
    <row r="336" spans="1:8" ht="14.25">
      <c r="A336" s="100"/>
      <c r="B336" s="100"/>
      <c r="C336" s="100"/>
      <c r="D336" s="100"/>
      <c r="E336" s="100"/>
      <c r="F336" s="100"/>
      <c r="G336" s="100"/>
      <c r="H336" s="100"/>
    </row>
    <row r="337" spans="1:8" ht="14.25">
      <c r="A337" s="100"/>
      <c r="B337" s="100"/>
      <c r="C337" s="100"/>
      <c r="D337" s="100"/>
      <c r="E337" s="100"/>
      <c r="F337" s="100"/>
      <c r="G337" s="100"/>
      <c r="H337" s="100"/>
    </row>
    <row r="338" spans="1:8" ht="14.25">
      <c r="A338" s="100"/>
      <c r="B338" s="100"/>
      <c r="C338" s="100"/>
      <c r="D338" s="100"/>
      <c r="E338" s="100"/>
      <c r="F338" s="100"/>
      <c r="G338" s="100"/>
      <c r="H338" s="100"/>
    </row>
    <row r="339" spans="1:8" ht="14.25">
      <c r="A339" s="100"/>
      <c r="B339" s="100"/>
      <c r="C339" s="100"/>
      <c r="D339" s="100"/>
      <c r="E339" s="100"/>
      <c r="F339" s="100"/>
      <c r="G339" s="100"/>
      <c r="H339" s="100"/>
    </row>
    <row r="340" spans="1:8" ht="14.25">
      <c r="A340" s="100"/>
      <c r="B340" s="100"/>
      <c r="C340" s="100"/>
      <c r="D340" s="100"/>
      <c r="E340" s="100"/>
      <c r="F340" s="100"/>
      <c r="G340" s="100"/>
      <c r="H340" s="100"/>
    </row>
    <row r="341" spans="1:8" ht="14.25">
      <c r="A341" s="100"/>
      <c r="B341" s="100"/>
      <c r="C341" s="100"/>
      <c r="D341" s="100"/>
      <c r="E341" s="100"/>
      <c r="F341" s="100"/>
      <c r="G341" s="100"/>
      <c r="H341" s="100"/>
    </row>
    <row r="342" spans="1:8" ht="14.25">
      <c r="A342" s="100"/>
      <c r="B342" s="100"/>
      <c r="C342" s="100"/>
      <c r="D342" s="100"/>
      <c r="E342" s="100"/>
      <c r="F342" s="100"/>
      <c r="G342" s="100"/>
      <c r="H342" s="100"/>
    </row>
    <row r="343" spans="1:8" ht="14.25">
      <c r="A343" s="100"/>
      <c r="B343" s="100"/>
      <c r="C343" s="100"/>
      <c r="D343" s="100"/>
      <c r="E343" s="100"/>
      <c r="F343" s="100"/>
      <c r="G343" s="100"/>
      <c r="H343" s="100"/>
    </row>
    <row r="344" spans="1:8" ht="14.25">
      <c r="A344" s="100"/>
      <c r="B344" s="100"/>
      <c r="C344" s="100"/>
      <c r="D344" s="100"/>
      <c r="E344" s="100"/>
      <c r="F344" s="100"/>
      <c r="G344" s="100"/>
      <c r="H344" s="100"/>
    </row>
    <row r="345" spans="1:8" ht="14.25">
      <c r="A345" s="100"/>
      <c r="B345" s="100"/>
      <c r="C345" s="100"/>
      <c r="D345" s="100"/>
      <c r="E345" s="100"/>
      <c r="F345" s="100"/>
      <c r="G345" s="100"/>
      <c r="H345" s="100"/>
    </row>
    <row r="346" spans="1:8" ht="14.25">
      <c r="A346" s="100"/>
      <c r="B346" s="100"/>
      <c r="C346" s="100"/>
      <c r="D346" s="100"/>
      <c r="E346" s="100"/>
      <c r="F346" s="100"/>
      <c r="G346" s="100"/>
      <c r="H346" s="100"/>
    </row>
    <row r="347" spans="1:8" ht="14.25">
      <c r="A347" s="100"/>
      <c r="B347" s="100"/>
      <c r="C347" s="100"/>
      <c r="D347" s="100"/>
      <c r="E347" s="100"/>
      <c r="F347" s="100"/>
      <c r="G347" s="100"/>
      <c r="H347" s="100"/>
    </row>
    <row r="348" spans="1:8" ht="14.25">
      <c r="A348" s="100"/>
      <c r="B348" s="100"/>
      <c r="C348" s="100"/>
      <c r="D348" s="100"/>
      <c r="E348" s="100"/>
      <c r="F348" s="100"/>
      <c r="G348" s="100"/>
      <c r="H348" s="100"/>
    </row>
    <row r="349" spans="1:8" ht="14.25">
      <c r="A349" s="100"/>
      <c r="B349" s="100"/>
      <c r="C349" s="100"/>
      <c r="D349" s="100"/>
      <c r="E349" s="100"/>
      <c r="F349" s="100"/>
      <c r="G349" s="100"/>
      <c r="H349" s="100"/>
    </row>
    <row r="350" spans="1:8" ht="14.25">
      <c r="A350" s="100"/>
      <c r="B350" s="100"/>
      <c r="C350" s="100"/>
      <c r="D350" s="100"/>
      <c r="E350" s="100"/>
      <c r="F350" s="100"/>
      <c r="G350" s="100"/>
      <c r="H350" s="100"/>
    </row>
    <row r="351" spans="1:8" ht="14.25">
      <c r="A351" s="100"/>
      <c r="B351" s="100"/>
      <c r="C351" s="100"/>
      <c r="D351" s="100"/>
      <c r="E351" s="100"/>
      <c r="F351" s="100"/>
      <c r="G351" s="100"/>
      <c r="H351" s="100"/>
    </row>
    <row r="352" spans="1:8" ht="14.25">
      <c r="A352" s="100"/>
      <c r="B352" s="100"/>
      <c r="C352" s="100"/>
      <c r="D352" s="100"/>
      <c r="E352" s="100"/>
      <c r="F352" s="100"/>
      <c r="G352" s="100"/>
      <c r="H352" s="100"/>
    </row>
    <row r="353" spans="1:8" ht="14.25">
      <c r="A353" s="100"/>
      <c r="B353" s="100"/>
      <c r="C353" s="100"/>
      <c r="D353" s="100"/>
      <c r="E353" s="100"/>
      <c r="F353" s="100"/>
      <c r="G353" s="100"/>
      <c r="H353" s="100"/>
    </row>
    <row r="354" spans="1:8" ht="14.25">
      <c r="A354" s="100"/>
      <c r="B354" s="100"/>
      <c r="C354" s="100"/>
      <c r="D354" s="100"/>
      <c r="E354" s="100"/>
      <c r="F354" s="100"/>
      <c r="G354" s="100"/>
      <c r="H354" s="100"/>
    </row>
    <row r="355" spans="1:8" ht="14.25">
      <c r="A355" s="100"/>
      <c r="B355" s="100"/>
      <c r="C355" s="100"/>
      <c r="D355" s="100"/>
      <c r="E355" s="100"/>
      <c r="F355" s="100"/>
      <c r="G355" s="100"/>
      <c r="H355" s="100"/>
    </row>
    <row r="356" spans="1:8" ht="14.25">
      <c r="A356" s="100"/>
      <c r="B356" s="100"/>
      <c r="C356" s="100"/>
      <c r="D356" s="100"/>
      <c r="E356" s="100"/>
      <c r="F356" s="100"/>
      <c r="G356" s="100"/>
      <c r="H356" s="100"/>
    </row>
    <row r="357" spans="1:8" ht="14.25">
      <c r="A357" s="100"/>
      <c r="B357" s="100"/>
      <c r="C357" s="100"/>
      <c r="D357" s="100"/>
      <c r="E357" s="100"/>
      <c r="F357" s="100"/>
      <c r="G357" s="100"/>
      <c r="H357" s="100"/>
    </row>
    <row r="358" spans="1:8" ht="14.25">
      <c r="A358" s="100"/>
      <c r="B358" s="100"/>
      <c r="C358" s="100"/>
      <c r="D358" s="100"/>
      <c r="E358" s="100"/>
      <c r="F358" s="100"/>
      <c r="G358" s="100"/>
      <c r="H358" s="100"/>
    </row>
    <row r="359" spans="1:8" ht="14.25">
      <c r="A359" s="100"/>
      <c r="B359" s="100"/>
      <c r="C359" s="100"/>
      <c r="D359" s="100"/>
      <c r="E359" s="100"/>
      <c r="F359" s="100"/>
      <c r="G359" s="100"/>
      <c r="H359" s="100"/>
    </row>
    <row r="360" spans="1:8" ht="14.25">
      <c r="A360" s="100"/>
      <c r="B360" s="100"/>
      <c r="C360" s="100"/>
      <c r="D360" s="100"/>
      <c r="E360" s="100"/>
      <c r="F360" s="100"/>
      <c r="G360" s="100"/>
      <c r="H360" s="100"/>
    </row>
    <row r="361" spans="1:8" ht="14.25">
      <c r="A361" s="100"/>
      <c r="B361" s="100"/>
      <c r="C361" s="100"/>
      <c r="D361" s="100"/>
      <c r="E361" s="100"/>
      <c r="F361" s="100"/>
      <c r="G361" s="100"/>
      <c r="H361" s="100"/>
    </row>
    <row r="362" spans="1:8" ht="14.25">
      <c r="A362" s="100"/>
      <c r="B362" s="100"/>
      <c r="C362" s="100"/>
      <c r="D362" s="100"/>
      <c r="E362" s="100"/>
      <c r="F362" s="100"/>
      <c r="G362" s="100"/>
      <c r="H362" s="100"/>
    </row>
    <row r="363" spans="1:8" ht="14.25">
      <c r="A363" s="100"/>
      <c r="B363" s="100"/>
      <c r="C363" s="100"/>
      <c r="D363" s="100"/>
      <c r="E363" s="100"/>
      <c r="F363" s="100"/>
      <c r="G363" s="100"/>
      <c r="H363" s="100"/>
    </row>
    <row r="364" spans="1:8" ht="14.25">
      <c r="A364" s="100"/>
      <c r="B364" s="100"/>
      <c r="C364" s="100"/>
      <c r="D364" s="100"/>
      <c r="E364" s="100"/>
      <c r="F364" s="100"/>
      <c r="G364" s="100"/>
      <c r="H364" s="100"/>
    </row>
    <row r="365" spans="1:8" ht="14.25">
      <c r="A365" s="100"/>
      <c r="B365" s="100"/>
      <c r="C365" s="100"/>
      <c r="D365" s="100"/>
      <c r="E365" s="100"/>
      <c r="F365" s="100"/>
      <c r="G365" s="100"/>
      <c r="H365" s="100"/>
    </row>
    <row r="366" spans="1:8" ht="14.25">
      <c r="A366" s="100"/>
      <c r="B366" s="100"/>
      <c r="C366" s="100"/>
      <c r="D366" s="100"/>
      <c r="E366" s="100"/>
      <c r="F366" s="100"/>
      <c r="G366" s="100"/>
      <c r="H366" s="100"/>
    </row>
    <row r="367" spans="1:8" ht="14.25">
      <c r="A367" s="100"/>
      <c r="B367" s="100"/>
      <c r="C367" s="100"/>
      <c r="D367" s="100"/>
      <c r="E367" s="100"/>
      <c r="F367" s="100"/>
      <c r="G367" s="100"/>
      <c r="H367" s="100"/>
    </row>
    <row r="368" spans="1:8" ht="14.25">
      <c r="A368" s="100"/>
      <c r="B368" s="100"/>
      <c r="C368" s="100"/>
      <c r="D368" s="100"/>
      <c r="E368" s="100"/>
      <c r="F368" s="100"/>
      <c r="G368" s="100"/>
      <c r="H368" s="100"/>
    </row>
    <row r="369" spans="1:8" ht="14.25">
      <c r="A369" s="100"/>
      <c r="B369" s="100"/>
      <c r="C369" s="100"/>
      <c r="D369" s="100"/>
      <c r="E369" s="100"/>
      <c r="F369" s="100"/>
      <c r="G369" s="100"/>
      <c r="H369" s="100"/>
    </row>
    <row r="370" spans="1:8" ht="14.25">
      <c r="A370" s="100"/>
      <c r="B370" s="100"/>
      <c r="C370" s="100"/>
      <c r="D370" s="100"/>
      <c r="E370" s="100"/>
      <c r="F370" s="100"/>
      <c r="G370" s="100"/>
      <c r="H370" s="100"/>
    </row>
    <row r="371" spans="1:8" ht="14.25">
      <c r="A371" s="100"/>
      <c r="B371" s="100"/>
      <c r="C371" s="100"/>
      <c r="D371" s="100"/>
      <c r="E371" s="100"/>
      <c r="F371" s="100"/>
      <c r="G371" s="100"/>
      <c r="H371" s="100"/>
    </row>
    <row r="372" spans="1:8" ht="14.25">
      <c r="A372" s="100"/>
      <c r="B372" s="100"/>
      <c r="C372" s="100"/>
      <c r="D372" s="100"/>
      <c r="E372" s="100"/>
      <c r="F372" s="100"/>
      <c r="G372" s="100"/>
      <c r="H372" s="100"/>
    </row>
    <row r="373" spans="1:8" ht="14.25">
      <c r="A373" s="100"/>
      <c r="B373" s="100"/>
      <c r="C373" s="100"/>
      <c r="D373" s="100"/>
      <c r="E373" s="100"/>
      <c r="F373" s="100"/>
      <c r="G373" s="100"/>
      <c r="H373" s="100"/>
    </row>
    <row r="374" spans="1:8" ht="14.25">
      <c r="A374" s="100"/>
      <c r="B374" s="100"/>
      <c r="C374" s="100"/>
      <c r="D374" s="100"/>
      <c r="E374" s="100"/>
      <c r="F374" s="100"/>
      <c r="G374" s="100"/>
      <c r="H374" s="100"/>
    </row>
    <row r="375" spans="1:8" ht="14.25">
      <c r="A375" s="100"/>
      <c r="B375" s="100"/>
      <c r="C375" s="100"/>
      <c r="D375" s="100"/>
      <c r="E375" s="100"/>
      <c r="F375" s="100"/>
      <c r="G375" s="100"/>
      <c r="H375" s="100"/>
    </row>
    <row r="376" spans="1:8" ht="14.25">
      <c r="A376" s="100"/>
      <c r="B376" s="100"/>
      <c r="C376" s="100"/>
      <c r="D376" s="100"/>
      <c r="E376" s="100"/>
      <c r="F376" s="100"/>
      <c r="G376" s="100"/>
      <c r="H376" s="100"/>
    </row>
    <row r="377" spans="1:8" ht="14.25">
      <c r="A377" s="100"/>
      <c r="B377" s="100"/>
      <c r="C377" s="100"/>
      <c r="D377" s="100"/>
      <c r="E377" s="100"/>
      <c r="F377" s="100"/>
      <c r="G377" s="100"/>
      <c r="H377" s="100"/>
    </row>
    <row r="378" spans="1:8" ht="14.25">
      <c r="A378" s="100"/>
      <c r="B378" s="100"/>
      <c r="C378" s="100"/>
      <c r="D378" s="100"/>
      <c r="E378" s="100"/>
      <c r="F378" s="100"/>
      <c r="G378" s="100"/>
      <c r="H378" s="100"/>
    </row>
    <row r="379" spans="1:8" ht="14.25">
      <c r="A379" s="100"/>
      <c r="B379" s="100"/>
      <c r="C379" s="100"/>
      <c r="D379" s="100"/>
      <c r="E379" s="100"/>
      <c r="F379" s="100"/>
      <c r="G379" s="100"/>
      <c r="H379" s="100"/>
    </row>
    <row r="380" spans="1:8" ht="14.25">
      <c r="A380" s="100"/>
      <c r="B380" s="100"/>
      <c r="C380" s="100"/>
      <c r="D380" s="100"/>
      <c r="E380" s="100"/>
      <c r="F380" s="100"/>
      <c r="G380" s="100"/>
      <c r="H380" s="100"/>
    </row>
    <row r="381" spans="1:8" ht="14.25">
      <c r="A381" s="100"/>
      <c r="B381" s="100"/>
      <c r="C381" s="100"/>
      <c r="D381" s="100"/>
      <c r="E381" s="100"/>
      <c r="F381" s="100"/>
      <c r="G381" s="100"/>
      <c r="H381" s="100"/>
    </row>
    <row r="382" spans="1:8" ht="14.25">
      <c r="A382" s="100"/>
      <c r="B382" s="100"/>
      <c r="C382" s="100"/>
      <c r="D382" s="100"/>
      <c r="E382" s="100"/>
      <c r="F382" s="100"/>
      <c r="G382" s="100"/>
      <c r="H382" s="100"/>
    </row>
    <row r="383" spans="1:8" ht="14.25">
      <c r="A383" s="100"/>
      <c r="B383" s="100"/>
      <c r="C383" s="100"/>
      <c r="D383" s="100"/>
      <c r="E383" s="100"/>
      <c r="F383" s="100"/>
      <c r="G383" s="100"/>
      <c r="H383" s="100"/>
    </row>
    <row r="384" spans="1:8" ht="14.25">
      <c r="A384" s="100"/>
      <c r="B384" s="100"/>
      <c r="C384" s="100"/>
      <c r="D384" s="100"/>
      <c r="E384" s="100"/>
      <c r="F384" s="100"/>
      <c r="G384" s="100"/>
      <c r="H384" s="100"/>
    </row>
    <row r="385" spans="1:8" ht="14.25">
      <c r="A385" s="100"/>
      <c r="B385" s="100"/>
      <c r="C385" s="100"/>
      <c r="D385" s="100"/>
      <c r="E385" s="100"/>
      <c r="F385" s="100"/>
      <c r="G385" s="100"/>
      <c r="H385" s="100"/>
    </row>
    <row r="386" spans="1:8" ht="14.25">
      <c r="A386" s="100"/>
      <c r="B386" s="100"/>
      <c r="C386" s="100"/>
      <c r="D386" s="100"/>
      <c r="E386" s="100"/>
      <c r="F386" s="100"/>
      <c r="G386" s="100"/>
      <c r="H386" s="100"/>
    </row>
    <row r="387" spans="1:8" ht="14.25">
      <c r="A387" s="100"/>
      <c r="B387" s="100"/>
      <c r="C387" s="100"/>
      <c r="D387" s="100"/>
      <c r="E387" s="100"/>
      <c r="F387" s="100"/>
      <c r="G387" s="100"/>
      <c r="H387" s="100"/>
    </row>
    <row r="388" spans="1:8" ht="14.25">
      <c r="A388" s="100"/>
      <c r="B388" s="100"/>
      <c r="C388" s="100"/>
      <c r="D388" s="100"/>
      <c r="E388" s="100"/>
      <c r="F388" s="100"/>
      <c r="G388" s="100"/>
      <c r="H388" s="100"/>
    </row>
    <row r="389" spans="1:8" ht="14.25">
      <c r="A389" s="100"/>
      <c r="B389" s="100"/>
      <c r="C389" s="100"/>
      <c r="D389" s="100"/>
      <c r="E389" s="100"/>
      <c r="F389" s="100"/>
      <c r="G389" s="100"/>
      <c r="H389" s="100"/>
    </row>
    <row r="390" spans="1:8" ht="14.25">
      <c r="A390" s="100"/>
      <c r="B390" s="100"/>
      <c r="C390" s="100"/>
      <c r="D390" s="100"/>
      <c r="E390" s="100"/>
      <c r="F390" s="100"/>
      <c r="G390" s="100"/>
      <c r="H390" s="100"/>
    </row>
    <row r="391" spans="1:8" ht="14.25">
      <c r="A391" s="100"/>
      <c r="B391" s="100"/>
      <c r="C391" s="100"/>
      <c r="D391" s="100"/>
      <c r="E391" s="100"/>
      <c r="F391" s="100"/>
      <c r="G391" s="100"/>
      <c r="H391" s="100"/>
    </row>
    <row r="392" spans="1:8" ht="14.25">
      <c r="A392" s="100"/>
      <c r="B392" s="100"/>
      <c r="C392" s="100"/>
      <c r="D392" s="100"/>
      <c r="E392" s="100"/>
      <c r="F392" s="100"/>
      <c r="G392" s="100"/>
      <c r="H392" s="100"/>
    </row>
    <row r="393" spans="1:8" ht="14.25">
      <c r="A393" s="100"/>
      <c r="B393" s="100"/>
      <c r="C393" s="100"/>
      <c r="D393" s="100"/>
      <c r="E393" s="100"/>
      <c r="F393" s="100"/>
      <c r="G393" s="100"/>
      <c r="H393" s="100"/>
    </row>
    <row r="394" spans="1:8" ht="14.25">
      <c r="A394" s="100"/>
      <c r="B394" s="100"/>
      <c r="C394" s="100"/>
      <c r="D394" s="100"/>
      <c r="E394" s="100"/>
      <c r="F394" s="100"/>
      <c r="G394" s="100"/>
      <c r="H394" s="100"/>
    </row>
    <row r="395" spans="1:8" ht="14.25">
      <c r="A395" s="100"/>
      <c r="B395" s="100"/>
      <c r="C395" s="100"/>
      <c r="D395" s="100"/>
      <c r="E395" s="100"/>
      <c r="F395" s="100"/>
      <c r="G395" s="100"/>
      <c r="H395" s="100"/>
    </row>
    <row r="396" spans="1:8" ht="14.25">
      <c r="A396" s="100"/>
      <c r="B396" s="100"/>
      <c r="C396" s="100"/>
      <c r="D396" s="100"/>
      <c r="E396" s="100"/>
      <c r="F396" s="100"/>
      <c r="G396" s="100"/>
      <c r="H396" s="100"/>
    </row>
    <row r="397" spans="1:8" ht="14.25">
      <c r="A397" s="100"/>
      <c r="B397" s="100"/>
      <c r="C397" s="100"/>
      <c r="D397" s="100"/>
      <c r="E397" s="100"/>
      <c r="F397" s="100"/>
      <c r="G397" s="100"/>
      <c r="H397" s="100"/>
    </row>
    <row r="398" spans="1:8" ht="14.25">
      <c r="A398" s="100"/>
      <c r="B398" s="100"/>
      <c r="C398" s="100"/>
      <c r="D398" s="100"/>
      <c r="E398" s="100"/>
      <c r="F398" s="100"/>
      <c r="G398" s="100"/>
      <c r="H398" s="100"/>
    </row>
    <row r="399" spans="1:8" ht="14.25">
      <c r="A399" s="100"/>
      <c r="B399" s="100"/>
      <c r="C399" s="100"/>
      <c r="D399" s="100"/>
      <c r="E399" s="100"/>
      <c r="F399" s="100"/>
      <c r="G399" s="100"/>
      <c r="H399" s="100"/>
    </row>
    <row r="400" spans="1:8" ht="14.25">
      <c r="A400" s="100"/>
      <c r="B400" s="100"/>
      <c r="C400" s="100"/>
      <c r="D400" s="100"/>
      <c r="E400" s="100"/>
      <c r="F400" s="100"/>
      <c r="G400" s="100"/>
      <c r="H400" s="100"/>
    </row>
    <row r="401" spans="1:8" ht="14.25">
      <c r="A401" s="100"/>
      <c r="B401" s="100"/>
      <c r="C401" s="100"/>
      <c r="D401" s="100"/>
      <c r="E401" s="100"/>
      <c r="F401" s="100"/>
      <c r="G401" s="100"/>
      <c r="H401" s="100"/>
    </row>
    <row r="402" spans="1:8" ht="14.25">
      <c r="A402" s="100"/>
      <c r="B402" s="100"/>
      <c r="C402" s="100"/>
      <c r="D402" s="100"/>
      <c r="E402" s="100"/>
      <c r="F402" s="100"/>
      <c r="G402" s="100"/>
      <c r="H402" s="100"/>
    </row>
    <row r="403" spans="1:8" ht="14.25">
      <c r="A403" s="100"/>
      <c r="B403" s="100"/>
      <c r="C403" s="100"/>
      <c r="D403" s="100"/>
      <c r="E403" s="100"/>
      <c r="F403" s="100"/>
      <c r="G403" s="100"/>
      <c r="H403" s="100"/>
    </row>
    <row r="404" spans="1:8" ht="14.25">
      <c r="A404" s="100"/>
      <c r="B404" s="100"/>
      <c r="C404" s="100"/>
      <c r="D404" s="100"/>
      <c r="E404" s="100"/>
      <c r="F404" s="100"/>
      <c r="G404" s="100"/>
      <c r="H404" s="100"/>
    </row>
    <row r="405" spans="1:8" ht="14.25">
      <c r="A405" s="100"/>
      <c r="B405" s="100"/>
      <c r="C405" s="100"/>
      <c r="D405" s="100"/>
      <c r="E405" s="100"/>
      <c r="F405" s="100"/>
      <c r="G405" s="100"/>
      <c r="H405" s="100"/>
    </row>
    <row r="406" spans="1:8" ht="14.25">
      <c r="A406" s="100"/>
      <c r="B406" s="100"/>
      <c r="C406" s="100"/>
      <c r="D406" s="100"/>
      <c r="E406" s="100"/>
      <c r="F406" s="100"/>
      <c r="G406" s="100"/>
      <c r="H406" s="100"/>
    </row>
    <row r="407" spans="1:8" ht="14.25">
      <c r="A407" s="100"/>
      <c r="B407" s="100"/>
      <c r="C407" s="100"/>
      <c r="D407" s="100"/>
      <c r="E407" s="100"/>
      <c r="F407" s="100"/>
      <c r="G407" s="100"/>
      <c r="H407" s="100"/>
    </row>
    <row r="408" spans="1:8" ht="14.25">
      <c r="A408" s="100"/>
      <c r="B408" s="100"/>
      <c r="C408" s="100"/>
      <c r="D408" s="100"/>
      <c r="E408" s="100"/>
      <c r="F408" s="100"/>
      <c r="G408" s="100"/>
      <c r="H408" s="100"/>
    </row>
    <row r="409" spans="1:8" ht="14.25">
      <c r="A409" s="100"/>
      <c r="B409" s="100"/>
      <c r="C409" s="100"/>
      <c r="D409" s="100"/>
      <c r="E409" s="100"/>
      <c r="F409" s="100"/>
      <c r="G409" s="100"/>
      <c r="H409" s="100"/>
    </row>
    <row r="410" spans="1:8" ht="14.25">
      <c r="A410" s="100"/>
      <c r="B410" s="100"/>
      <c r="C410" s="100"/>
      <c r="D410" s="100"/>
      <c r="E410" s="100"/>
      <c r="F410" s="100"/>
      <c r="G410" s="100"/>
      <c r="H410" s="100"/>
    </row>
    <row r="411" spans="1:8" ht="14.25">
      <c r="A411" s="100"/>
      <c r="B411" s="100"/>
      <c r="C411" s="100"/>
      <c r="D411" s="100"/>
      <c r="E411" s="100"/>
      <c r="F411" s="100"/>
      <c r="G411" s="100"/>
      <c r="H411" s="100"/>
    </row>
    <row r="412" spans="1:8" ht="14.25">
      <c r="A412" s="100"/>
      <c r="B412" s="100"/>
      <c r="C412" s="100"/>
      <c r="D412" s="100"/>
      <c r="E412" s="100"/>
      <c r="F412" s="100"/>
      <c r="G412" s="100"/>
      <c r="H412" s="100"/>
    </row>
    <row r="413" spans="1:8" ht="14.25">
      <c r="A413" s="100"/>
      <c r="B413" s="100"/>
      <c r="C413" s="100"/>
      <c r="D413" s="100"/>
      <c r="E413" s="100"/>
      <c r="F413" s="100"/>
      <c r="G413" s="100"/>
      <c r="H413" s="100"/>
    </row>
    <row r="414" spans="1:8" ht="14.25">
      <c r="A414" s="100"/>
      <c r="B414" s="100"/>
      <c r="C414" s="100"/>
      <c r="D414" s="100"/>
      <c r="E414" s="100"/>
      <c r="F414" s="100"/>
      <c r="G414" s="100"/>
      <c r="H414" s="100"/>
    </row>
    <row r="415" spans="1:8" ht="14.25">
      <c r="A415" s="100"/>
      <c r="B415" s="100"/>
      <c r="C415" s="100"/>
      <c r="D415" s="100"/>
      <c r="E415" s="100"/>
      <c r="F415" s="100"/>
      <c r="G415" s="100"/>
      <c r="H415" s="100"/>
    </row>
    <row r="416" spans="1:8" ht="14.25">
      <c r="A416" s="100"/>
      <c r="B416" s="100"/>
      <c r="C416" s="100"/>
      <c r="D416" s="100"/>
      <c r="E416" s="100"/>
      <c r="F416" s="100"/>
      <c r="G416" s="100"/>
      <c r="H416" s="100"/>
    </row>
    <row r="417" spans="1:8" ht="14.25">
      <c r="A417" s="100"/>
      <c r="B417" s="100"/>
      <c r="C417" s="100"/>
      <c r="D417" s="100"/>
      <c r="E417" s="100"/>
      <c r="F417" s="100"/>
      <c r="G417" s="100"/>
      <c r="H417" s="100"/>
    </row>
    <row r="418" spans="1:8" ht="14.25">
      <c r="A418" s="100"/>
      <c r="B418" s="100"/>
      <c r="C418" s="100"/>
      <c r="D418" s="100"/>
      <c r="E418" s="100"/>
      <c r="F418" s="100"/>
      <c r="G418" s="100"/>
      <c r="H418" s="100"/>
    </row>
    <row r="419" spans="1:8" ht="14.25">
      <c r="A419" s="100"/>
      <c r="B419" s="100"/>
      <c r="C419" s="100"/>
      <c r="D419" s="100"/>
      <c r="E419" s="100"/>
      <c r="F419" s="100"/>
      <c r="G419" s="100"/>
      <c r="H419" s="100"/>
    </row>
    <row r="420" spans="1:8" ht="14.25">
      <c r="A420" s="100"/>
      <c r="B420" s="100"/>
      <c r="C420" s="100"/>
      <c r="D420" s="100"/>
      <c r="E420" s="100"/>
      <c r="F420" s="100"/>
      <c r="G420" s="100"/>
      <c r="H420" s="100"/>
    </row>
    <row r="421" spans="1:8" ht="14.25">
      <c r="A421" s="100"/>
      <c r="B421" s="100"/>
      <c r="C421" s="100"/>
      <c r="D421" s="100"/>
      <c r="E421" s="100"/>
      <c r="F421" s="100"/>
      <c r="G421" s="100"/>
      <c r="H421" s="100"/>
    </row>
    <row r="422" spans="1:8" ht="14.25">
      <c r="A422" s="100"/>
      <c r="B422" s="100"/>
      <c r="C422" s="100"/>
      <c r="D422" s="100"/>
      <c r="E422" s="100"/>
      <c r="F422" s="100"/>
      <c r="G422" s="100"/>
      <c r="H422" s="100"/>
    </row>
    <row r="423" spans="1:8" ht="14.25">
      <c r="A423" s="100"/>
      <c r="B423" s="100"/>
      <c r="C423" s="100"/>
      <c r="D423" s="100"/>
      <c r="E423" s="100"/>
      <c r="F423" s="100"/>
      <c r="G423" s="100"/>
      <c r="H423" s="100"/>
    </row>
    <row r="424" spans="1:8" ht="14.25">
      <c r="A424" s="100"/>
      <c r="B424" s="100"/>
      <c r="C424" s="100"/>
      <c r="D424" s="100"/>
      <c r="E424" s="100"/>
      <c r="F424" s="100"/>
      <c r="G424" s="100"/>
      <c r="H424" s="100"/>
    </row>
    <row r="425" spans="1:8" ht="14.25">
      <c r="A425" s="100"/>
      <c r="B425" s="100"/>
      <c r="C425" s="100"/>
      <c r="D425" s="100"/>
      <c r="E425" s="100"/>
      <c r="F425" s="100"/>
      <c r="G425" s="100"/>
      <c r="H425" s="100"/>
    </row>
    <row r="426" spans="1:8" ht="14.25">
      <c r="A426" s="100"/>
      <c r="B426" s="100"/>
      <c r="C426" s="100"/>
      <c r="D426" s="100"/>
      <c r="E426" s="100"/>
      <c r="F426" s="100"/>
      <c r="G426" s="100"/>
      <c r="H426" s="100"/>
    </row>
    <row r="427" spans="1:8" ht="14.25">
      <c r="A427" s="100"/>
      <c r="B427" s="100"/>
      <c r="C427" s="100"/>
      <c r="D427" s="100"/>
      <c r="E427" s="100"/>
      <c r="F427" s="100"/>
      <c r="G427" s="100"/>
      <c r="H427" s="100"/>
    </row>
    <row r="428" spans="1:8" ht="14.25">
      <c r="A428" s="100"/>
      <c r="B428" s="100"/>
      <c r="C428" s="100"/>
      <c r="D428" s="100"/>
      <c r="E428" s="100"/>
      <c r="F428" s="100"/>
      <c r="G428" s="100"/>
      <c r="H428" s="100"/>
    </row>
    <row r="429" spans="1:8" ht="14.25">
      <c r="A429" s="100"/>
      <c r="B429" s="100"/>
      <c r="C429" s="100"/>
      <c r="D429" s="100"/>
      <c r="E429" s="100"/>
      <c r="F429" s="100"/>
      <c r="G429" s="100"/>
      <c r="H429" s="100"/>
    </row>
    <row r="430" spans="1:8" ht="14.25">
      <c r="A430" s="100"/>
      <c r="B430" s="100"/>
      <c r="C430" s="100"/>
      <c r="D430" s="100"/>
      <c r="E430" s="100"/>
      <c r="F430" s="100"/>
      <c r="G430" s="100"/>
      <c r="H430" s="100"/>
    </row>
    <row r="431" spans="1:8" ht="14.25">
      <c r="A431" s="100"/>
      <c r="B431" s="100"/>
      <c r="C431" s="100"/>
      <c r="D431" s="100"/>
      <c r="E431" s="100"/>
      <c r="F431" s="100"/>
      <c r="G431" s="100"/>
      <c r="H431" s="100"/>
    </row>
    <row r="432" spans="1:8" ht="14.25">
      <c r="A432" s="100"/>
      <c r="B432" s="100"/>
      <c r="C432" s="100"/>
      <c r="D432" s="100"/>
      <c r="E432" s="100"/>
      <c r="F432" s="100"/>
      <c r="G432" s="100"/>
      <c r="H432" s="100"/>
    </row>
    <row r="433" spans="1:8" ht="14.25">
      <c r="A433" s="100"/>
      <c r="B433" s="100"/>
      <c r="C433" s="100"/>
      <c r="D433" s="100"/>
      <c r="E433" s="100"/>
      <c r="F433" s="100"/>
      <c r="G433" s="100"/>
      <c r="H433" s="100"/>
    </row>
    <row r="434" spans="1:8" ht="14.25">
      <c r="A434" s="100"/>
      <c r="B434" s="100"/>
      <c r="C434" s="100"/>
      <c r="D434" s="100"/>
      <c r="E434" s="100"/>
      <c r="F434" s="100"/>
      <c r="G434" s="100"/>
      <c r="H434" s="100"/>
    </row>
    <row r="435" spans="1:8" ht="14.25">
      <c r="A435" s="100"/>
      <c r="B435" s="100"/>
      <c r="C435" s="100"/>
      <c r="D435" s="100"/>
      <c r="E435" s="100"/>
      <c r="F435" s="100"/>
      <c r="G435" s="100"/>
      <c r="H435" s="100"/>
    </row>
    <row r="436" spans="1:8" ht="14.25">
      <c r="A436" s="100"/>
      <c r="B436" s="100"/>
      <c r="C436" s="100"/>
      <c r="D436" s="100"/>
      <c r="E436" s="100"/>
      <c r="F436" s="100"/>
      <c r="G436" s="100"/>
      <c r="H436" s="100"/>
    </row>
    <row r="437" spans="1:8" ht="14.25">
      <c r="A437" s="100"/>
      <c r="B437" s="100"/>
      <c r="C437" s="100"/>
      <c r="D437" s="100"/>
      <c r="E437" s="100"/>
      <c r="F437" s="100"/>
      <c r="G437" s="100"/>
      <c r="H437" s="100"/>
    </row>
    <row r="438" spans="1:8" ht="14.25">
      <c r="A438" s="100"/>
      <c r="B438" s="100"/>
      <c r="C438" s="100"/>
      <c r="D438" s="100"/>
      <c r="E438" s="100"/>
      <c r="F438" s="100"/>
      <c r="G438" s="100"/>
      <c r="H438" s="100"/>
    </row>
    <row r="439" spans="1:8" ht="14.25">
      <c r="A439" s="100"/>
      <c r="B439" s="100"/>
      <c r="C439" s="100"/>
      <c r="D439" s="100"/>
      <c r="E439" s="100"/>
      <c r="F439" s="100"/>
      <c r="G439" s="100"/>
      <c r="H439" s="100"/>
    </row>
    <row r="440" spans="1:8" ht="14.25">
      <c r="A440" s="100"/>
      <c r="B440" s="100"/>
      <c r="C440" s="100"/>
      <c r="D440" s="100"/>
      <c r="E440" s="100"/>
      <c r="F440" s="100"/>
      <c r="G440" s="100"/>
      <c r="H440" s="100"/>
    </row>
    <row r="441" spans="1:8" ht="14.25">
      <c r="A441" s="100"/>
      <c r="B441" s="100"/>
      <c r="C441" s="100"/>
      <c r="D441" s="100"/>
      <c r="E441" s="100"/>
      <c r="F441" s="100"/>
      <c r="G441" s="100"/>
      <c r="H441" s="100"/>
    </row>
    <row r="442" spans="1:8" ht="14.25">
      <c r="A442" s="100"/>
      <c r="B442" s="100"/>
      <c r="C442" s="100"/>
      <c r="D442" s="100"/>
      <c r="E442" s="100"/>
      <c r="F442" s="100"/>
      <c r="G442" s="100"/>
      <c r="H442" s="100"/>
    </row>
    <row r="443" spans="1:8" ht="14.25">
      <c r="A443" s="100"/>
      <c r="B443" s="100"/>
      <c r="C443" s="100"/>
      <c r="D443" s="100"/>
      <c r="E443" s="100"/>
      <c r="F443" s="100"/>
      <c r="G443" s="100"/>
      <c r="H443" s="100"/>
    </row>
    <row r="444" spans="1:8" ht="14.25">
      <c r="A444" s="100"/>
      <c r="B444" s="100"/>
      <c r="C444" s="100"/>
      <c r="D444" s="100"/>
      <c r="E444" s="100"/>
      <c r="F444" s="100"/>
      <c r="G444" s="100"/>
      <c r="H444" s="100"/>
    </row>
    <row r="445" spans="1:8" ht="14.25">
      <c r="A445" s="100"/>
      <c r="B445" s="100"/>
      <c r="C445" s="100"/>
      <c r="D445" s="100"/>
      <c r="E445" s="100"/>
      <c r="F445" s="100"/>
      <c r="G445" s="100"/>
      <c r="H445" s="100"/>
    </row>
    <row r="446" spans="1:8" ht="14.25">
      <c r="A446" s="100"/>
      <c r="B446" s="100"/>
      <c r="C446" s="100"/>
      <c r="D446" s="100"/>
      <c r="E446" s="100"/>
      <c r="F446" s="100"/>
      <c r="G446" s="100"/>
      <c r="H446" s="100"/>
    </row>
    <row r="447" spans="1:8" ht="14.25">
      <c r="A447" s="100"/>
      <c r="B447" s="100"/>
      <c r="C447" s="100"/>
      <c r="D447" s="100"/>
      <c r="E447" s="100"/>
      <c r="F447" s="100"/>
      <c r="G447" s="100"/>
      <c r="H447" s="100"/>
    </row>
    <row r="448" spans="1:8" ht="14.25">
      <c r="A448" s="100"/>
      <c r="B448" s="100"/>
      <c r="C448" s="100"/>
      <c r="D448" s="100"/>
      <c r="E448" s="100"/>
      <c r="F448" s="100"/>
      <c r="G448" s="100"/>
      <c r="H448" s="100"/>
    </row>
    <row r="449" spans="1:8" ht="14.25">
      <c r="A449" s="100"/>
      <c r="B449" s="100"/>
      <c r="C449" s="100"/>
      <c r="D449" s="100"/>
      <c r="E449" s="100"/>
      <c r="F449" s="100"/>
      <c r="G449" s="100"/>
      <c r="H449" s="100"/>
    </row>
    <row r="450" spans="1:8" ht="14.25">
      <c r="A450" s="100"/>
      <c r="B450" s="100"/>
      <c r="C450" s="100"/>
      <c r="D450" s="100"/>
      <c r="E450" s="100"/>
      <c r="F450" s="100"/>
      <c r="G450" s="100"/>
      <c r="H450" s="100"/>
    </row>
    <row r="451" spans="1:8" ht="14.25">
      <c r="A451" s="100"/>
      <c r="B451" s="100"/>
      <c r="C451" s="100"/>
      <c r="D451" s="100"/>
      <c r="E451" s="100"/>
      <c r="F451" s="100"/>
      <c r="G451" s="100"/>
      <c r="H451" s="100"/>
    </row>
    <row r="452" spans="1:8" ht="14.25">
      <c r="A452" s="100"/>
      <c r="B452" s="100"/>
      <c r="C452" s="100"/>
      <c r="D452" s="100"/>
      <c r="E452" s="100"/>
      <c r="F452" s="100"/>
      <c r="G452" s="100"/>
      <c r="H452" s="100"/>
    </row>
    <row r="453" spans="1:8" ht="14.25">
      <c r="A453" s="100"/>
      <c r="B453" s="100"/>
      <c r="C453" s="100"/>
      <c r="D453" s="100"/>
      <c r="E453" s="100"/>
      <c r="F453" s="100"/>
      <c r="G453" s="100"/>
      <c r="H453" s="100"/>
    </row>
    <row r="454" spans="1:8" ht="14.25">
      <c r="A454" s="100"/>
      <c r="B454" s="100"/>
      <c r="C454" s="100"/>
      <c r="D454" s="100"/>
      <c r="E454" s="100"/>
      <c r="F454" s="100"/>
      <c r="G454" s="100"/>
      <c r="H454" s="100"/>
    </row>
    <row r="455" spans="1:8" ht="14.25">
      <c r="A455" s="100"/>
      <c r="B455" s="100"/>
      <c r="C455" s="100"/>
      <c r="D455" s="100"/>
      <c r="E455" s="100"/>
      <c r="F455" s="100"/>
      <c r="G455" s="100"/>
      <c r="H455" s="100"/>
    </row>
    <row r="456" spans="1:8" ht="14.25">
      <c r="A456" s="100"/>
      <c r="B456" s="100"/>
      <c r="C456" s="100"/>
      <c r="D456" s="100"/>
      <c r="E456" s="100"/>
      <c r="F456" s="100"/>
      <c r="G456" s="100"/>
      <c r="H456" s="100"/>
    </row>
    <row r="457" spans="1:8" ht="14.25">
      <c r="A457" s="100"/>
      <c r="B457" s="100"/>
      <c r="C457" s="100"/>
      <c r="D457" s="100"/>
      <c r="E457" s="100"/>
      <c r="F457" s="100"/>
      <c r="G457" s="100"/>
      <c r="H457" s="100"/>
    </row>
    <row r="458" spans="1:8" ht="14.25">
      <c r="A458" s="100"/>
      <c r="B458" s="100"/>
      <c r="C458" s="100"/>
      <c r="D458" s="100"/>
      <c r="E458" s="100"/>
      <c r="F458" s="100"/>
      <c r="G458" s="100"/>
      <c r="H458" s="100"/>
    </row>
    <row r="459" spans="1:8" ht="14.25">
      <c r="A459" s="100"/>
      <c r="B459" s="100"/>
      <c r="C459" s="100"/>
      <c r="D459" s="100"/>
      <c r="E459" s="100"/>
      <c r="F459" s="100"/>
      <c r="G459" s="100"/>
      <c r="H459" s="100"/>
    </row>
    <row r="460" spans="1:8" ht="14.25">
      <c r="A460" s="100"/>
      <c r="B460" s="100"/>
      <c r="C460" s="100"/>
      <c r="D460" s="100"/>
      <c r="E460" s="100"/>
      <c r="F460" s="100"/>
      <c r="G460" s="100"/>
      <c r="H460" s="100"/>
    </row>
    <row r="461" spans="1:8" ht="14.25">
      <c r="A461" s="100"/>
      <c r="B461" s="100"/>
      <c r="C461" s="100"/>
      <c r="D461" s="100"/>
      <c r="E461" s="100"/>
      <c r="F461" s="100"/>
      <c r="G461" s="100"/>
      <c r="H461" s="100"/>
    </row>
    <row r="462" spans="1:8" ht="14.25">
      <c r="A462" s="100"/>
      <c r="B462" s="100"/>
      <c r="C462" s="100"/>
      <c r="D462" s="100"/>
      <c r="E462" s="100"/>
      <c r="F462" s="100"/>
      <c r="G462" s="100"/>
      <c r="H462" s="100"/>
    </row>
    <row r="463" spans="1:8" ht="14.25">
      <c r="A463" s="100"/>
      <c r="B463" s="100"/>
      <c r="C463" s="100"/>
      <c r="D463" s="100"/>
      <c r="E463" s="100"/>
      <c r="F463" s="100"/>
      <c r="G463" s="100"/>
      <c r="H463" s="100"/>
    </row>
    <row r="464" spans="1:8" ht="14.25">
      <c r="A464" s="100"/>
      <c r="B464" s="100"/>
      <c r="C464" s="100"/>
      <c r="D464" s="100"/>
      <c r="E464" s="100"/>
      <c r="F464" s="100"/>
      <c r="G464" s="100"/>
      <c r="H464" s="100"/>
    </row>
    <row r="465" spans="1:8" ht="14.25">
      <c r="A465" s="100"/>
      <c r="B465" s="100"/>
      <c r="C465" s="100"/>
      <c r="D465" s="100"/>
      <c r="E465" s="100"/>
      <c r="F465" s="100"/>
      <c r="G465" s="100"/>
      <c r="H465" s="100"/>
    </row>
    <row r="466" spans="1:8" ht="14.25">
      <c r="A466" s="100"/>
      <c r="B466" s="100"/>
      <c r="C466" s="100"/>
      <c r="D466" s="100"/>
      <c r="E466" s="100"/>
      <c r="F466" s="100"/>
      <c r="G466" s="100"/>
      <c r="H466" s="100"/>
    </row>
    <row r="467" spans="1:8" ht="14.25">
      <c r="A467" s="100"/>
      <c r="B467" s="100"/>
      <c r="C467" s="100"/>
      <c r="D467" s="100"/>
      <c r="E467" s="100"/>
      <c r="F467" s="100"/>
      <c r="G467" s="100"/>
      <c r="H467" s="100"/>
    </row>
    <row r="468" spans="1:8" ht="14.25">
      <c r="A468" s="100"/>
      <c r="B468" s="100"/>
      <c r="C468" s="100"/>
      <c r="D468" s="100"/>
      <c r="E468" s="100"/>
      <c r="F468" s="100"/>
      <c r="G468" s="100"/>
      <c r="H468" s="100"/>
    </row>
    <row r="469" spans="1:8" ht="14.25">
      <c r="A469" s="100"/>
      <c r="B469" s="100"/>
      <c r="C469" s="100"/>
      <c r="D469" s="100"/>
      <c r="E469" s="100"/>
      <c r="F469" s="100"/>
      <c r="G469" s="100"/>
      <c r="H469" s="100"/>
    </row>
    <row r="470" spans="1:8" ht="14.25">
      <c r="A470" s="100"/>
      <c r="B470" s="100"/>
      <c r="C470" s="100"/>
      <c r="D470" s="100"/>
      <c r="E470" s="100"/>
      <c r="F470" s="100"/>
      <c r="G470" s="100"/>
      <c r="H470" s="100"/>
    </row>
    <row r="471" spans="1:8" ht="14.25">
      <c r="A471" s="100"/>
      <c r="B471" s="100"/>
      <c r="C471" s="100"/>
      <c r="D471" s="100"/>
      <c r="E471" s="100"/>
      <c r="F471" s="100"/>
      <c r="G471" s="100"/>
      <c r="H471" s="100"/>
    </row>
    <row r="472" spans="1:8" ht="14.25">
      <c r="A472" s="100"/>
      <c r="B472" s="100"/>
      <c r="C472" s="100"/>
      <c r="D472" s="100"/>
      <c r="E472" s="100"/>
      <c r="F472" s="100"/>
      <c r="G472" s="100"/>
      <c r="H472" s="100"/>
    </row>
    <row r="473" spans="1:8" ht="14.25">
      <c r="A473" s="100"/>
      <c r="B473" s="100"/>
      <c r="C473" s="100"/>
      <c r="D473" s="100"/>
      <c r="E473" s="100"/>
      <c r="F473" s="100"/>
      <c r="G473" s="100"/>
      <c r="H473" s="100"/>
    </row>
    <row r="474" spans="1:8" ht="14.25">
      <c r="A474" s="100"/>
      <c r="B474" s="100"/>
      <c r="C474" s="100"/>
      <c r="D474" s="100"/>
      <c r="E474" s="100"/>
      <c r="F474" s="100"/>
      <c r="G474" s="100"/>
      <c r="H474" s="100"/>
    </row>
    <row r="475" spans="1:8" ht="14.25">
      <c r="A475" s="100"/>
      <c r="B475" s="100"/>
      <c r="C475" s="100"/>
      <c r="D475" s="100"/>
      <c r="E475" s="100"/>
      <c r="F475" s="100"/>
      <c r="G475" s="100"/>
      <c r="H475" s="100"/>
    </row>
    <row r="476" spans="1:8" ht="14.25">
      <c r="A476" s="100"/>
      <c r="B476" s="100"/>
      <c r="C476" s="100"/>
      <c r="D476" s="100"/>
      <c r="E476" s="100"/>
      <c r="F476" s="100"/>
      <c r="G476" s="100"/>
      <c r="H476" s="100"/>
    </row>
    <row r="477" spans="1:8" ht="14.25">
      <c r="A477" s="100"/>
      <c r="B477" s="100"/>
      <c r="C477" s="100"/>
      <c r="D477" s="100"/>
      <c r="E477" s="100"/>
      <c r="F477" s="100"/>
      <c r="G477" s="100"/>
      <c r="H477" s="100"/>
    </row>
    <row r="478" spans="1:8" ht="14.25">
      <c r="A478" s="100"/>
      <c r="B478" s="100"/>
      <c r="C478" s="100"/>
      <c r="D478" s="100"/>
      <c r="E478" s="100"/>
      <c r="F478" s="100"/>
      <c r="G478" s="100"/>
      <c r="H478" s="100"/>
    </row>
    <row r="479" spans="1:8" ht="14.25">
      <c r="A479" s="100"/>
      <c r="B479" s="100"/>
      <c r="C479" s="100"/>
      <c r="D479" s="100"/>
      <c r="E479" s="100"/>
      <c r="F479" s="100"/>
      <c r="G479" s="100"/>
      <c r="H479" s="100"/>
    </row>
    <row r="480" spans="1:8" ht="14.25">
      <c r="A480" s="100"/>
      <c r="B480" s="100"/>
      <c r="C480" s="100"/>
      <c r="D480" s="100"/>
      <c r="E480" s="100"/>
      <c r="F480" s="100"/>
      <c r="G480" s="100"/>
      <c r="H480" s="100"/>
    </row>
    <row r="481" spans="1:8" ht="14.25">
      <c r="A481" s="100"/>
      <c r="B481" s="100"/>
      <c r="C481" s="100"/>
      <c r="D481" s="100"/>
      <c r="E481" s="100"/>
      <c r="F481" s="100"/>
      <c r="G481" s="100"/>
      <c r="H481" s="100"/>
    </row>
    <row r="482" spans="1:8" ht="14.25">
      <c r="A482" s="100"/>
      <c r="B482" s="100"/>
      <c r="C482" s="100"/>
      <c r="D482" s="100"/>
      <c r="E482" s="100"/>
      <c r="F482" s="100"/>
      <c r="G482" s="100"/>
      <c r="H482" s="100"/>
    </row>
    <row r="483" spans="1:8" ht="14.25">
      <c r="A483" s="100"/>
      <c r="B483" s="100"/>
      <c r="C483" s="100"/>
      <c r="D483" s="100"/>
      <c r="E483" s="100"/>
      <c r="F483" s="100"/>
      <c r="G483" s="100"/>
      <c r="H483" s="100"/>
    </row>
    <row r="484" spans="1:8" ht="14.25">
      <c r="A484" s="100"/>
      <c r="B484" s="100"/>
      <c r="C484" s="100"/>
      <c r="D484" s="100"/>
      <c r="E484" s="100"/>
      <c r="F484" s="100"/>
      <c r="G484" s="100"/>
      <c r="H484" s="100"/>
    </row>
    <row r="485" spans="1:8" ht="14.25">
      <c r="A485" s="100"/>
      <c r="B485" s="100"/>
      <c r="C485" s="100"/>
      <c r="D485" s="100"/>
      <c r="E485" s="100"/>
      <c r="F485" s="100"/>
      <c r="G485" s="100"/>
      <c r="H485" s="100"/>
    </row>
    <row r="486" spans="1:8" ht="14.25">
      <c r="A486" s="100"/>
      <c r="B486" s="100"/>
      <c r="C486" s="100"/>
      <c r="D486" s="100"/>
      <c r="E486" s="100"/>
      <c r="F486" s="100"/>
      <c r="G486" s="100"/>
      <c r="H486" s="100"/>
    </row>
    <row r="487" spans="1:8" ht="14.25">
      <c r="A487" s="100"/>
      <c r="B487" s="100"/>
      <c r="C487" s="100"/>
      <c r="D487" s="100"/>
      <c r="E487" s="100"/>
      <c r="F487" s="100"/>
      <c r="G487" s="100"/>
      <c r="H487" s="100"/>
    </row>
    <row r="488" spans="1:8" ht="14.25">
      <c r="A488" s="100"/>
      <c r="B488" s="100"/>
      <c r="C488" s="100"/>
      <c r="D488" s="100"/>
      <c r="E488" s="100"/>
      <c r="F488" s="100"/>
      <c r="G488" s="100"/>
      <c r="H488" s="100"/>
    </row>
    <row r="489" spans="1:8" ht="14.25">
      <c r="A489" s="100"/>
      <c r="B489" s="100"/>
      <c r="C489" s="100"/>
      <c r="D489" s="100"/>
      <c r="E489" s="100"/>
      <c r="F489" s="100"/>
      <c r="G489" s="100"/>
      <c r="H489" s="100"/>
    </row>
    <row r="490" spans="1:8" ht="14.25">
      <c r="A490" s="100"/>
      <c r="B490" s="100"/>
      <c r="C490" s="100"/>
      <c r="D490" s="100"/>
      <c r="E490" s="100"/>
      <c r="F490" s="100"/>
      <c r="G490" s="100"/>
      <c r="H490" s="100"/>
    </row>
    <row r="491" spans="1:8" ht="14.25">
      <c r="A491" s="100"/>
      <c r="B491" s="100"/>
      <c r="C491" s="100"/>
      <c r="D491" s="100"/>
      <c r="E491" s="100"/>
      <c r="F491" s="100"/>
      <c r="G491" s="100"/>
      <c r="H491" s="100"/>
    </row>
    <row r="492" spans="1:8" ht="14.25">
      <c r="A492" s="100"/>
      <c r="B492" s="100"/>
      <c r="C492" s="100"/>
      <c r="D492" s="100"/>
      <c r="E492" s="100"/>
      <c r="F492" s="100"/>
      <c r="G492" s="100"/>
      <c r="H492" s="100"/>
    </row>
    <row r="493" spans="1:8" ht="14.25">
      <c r="A493" s="100"/>
      <c r="B493" s="100"/>
      <c r="C493" s="100"/>
      <c r="D493" s="100"/>
      <c r="E493" s="100"/>
      <c r="F493" s="100"/>
      <c r="G493" s="100"/>
      <c r="H493" s="100"/>
    </row>
    <row r="494" spans="1:8" ht="14.25">
      <c r="A494" s="100"/>
      <c r="B494" s="100"/>
      <c r="C494" s="100"/>
      <c r="D494" s="100"/>
      <c r="E494" s="100"/>
      <c r="F494" s="100"/>
      <c r="G494" s="100"/>
      <c r="H494" s="100"/>
    </row>
    <row r="495" spans="1:8" ht="14.25">
      <c r="A495" s="100"/>
      <c r="B495" s="100"/>
      <c r="C495" s="100"/>
      <c r="D495" s="100"/>
      <c r="E495" s="100"/>
      <c r="F495" s="100"/>
      <c r="G495" s="100"/>
      <c r="H495" s="100"/>
    </row>
    <row r="496" spans="1:8" ht="14.25">
      <c r="A496" s="100"/>
      <c r="B496" s="100"/>
      <c r="C496" s="100"/>
      <c r="D496" s="100"/>
      <c r="E496" s="100"/>
      <c r="F496" s="100"/>
      <c r="G496" s="100"/>
      <c r="H496" s="100"/>
    </row>
    <row r="497" spans="1:8" ht="14.25">
      <c r="A497" s="100"/>
      <c r="B497" s="100"/>
      <c r="C497" s="100"/>
      <c r="D497" s="100"/>
      <c r="E497" s="100"/>
      <c r="F497" s="100"/>
      <c r="G497" s="100"/>
      <c r="H497" s="100"/>
    </row>
    <row r="498" spans="1:8" ht="14.25">
      <c r="A498" s="100"/>
      <c r="B498" s="100"/>
      <c r="C498" s="100"/>
      <c r="D498" s="100"/>
      <c r="E498" s="100"/>
      <c r="F498" s="100"/>
      <c r="G498" s="100"/>
      <c r="H498" s="100"/>
    </row>
    <row r="499" spans="1:8" ht="14.25">
      <c r="A499" s="100"/>
      <c r="B499" s="100"/>
      <c r="C499" s="100"/>
      <c r="D499" s="100"/>
      <c r="E499" s="100"/>
      <c r="F499" s="100"/>
      <c r="G499" s="100"/>
      <c r="H499" s="100"/>
    </row>
    <row r="500" spans="1:8" ht="14.25">
      <c r="A500" s="100"/>
      <c r="B500" s="100"/>
      <c r="C500" s="100"/>
      <c r="D500" s="100"/>
      <c r="E500" s="100"/>
      <c r="F500" s="100"/>
      <c r="G500" s="100"/>
      <c r="H500" s="100"/>
    </row>
    <row r="501" spans="1:8" ht="14.25">
      <c r="A501" s="100"/>
      <c r="B501" s="100"/>
      <c r="C501" s="100"/>
      <c r="D501" s="100"/>
      <c r="E501" s="100"/>
      <c r="F501" s="100"/>
      <c r="G501" s="100"/>
      <c r="H501" s="100"/>
    </row>
    <row r="502" spans="1:8" ht="14.25">
      <c r="A502" s="100"/>
      <c r="B502" s="100"/>
      <c r="C502" s="100"/>
      <c r="D502" s="100"/>
      <c r="E502" s="100"/>
      <c r="F502" s="100"/>
      <c r="G502" s="100"/>
      <c r="H502" s="100"/>
    </row>
    <row r="503" spans="1:8" ht="14.25">
      <c r="A503" s="100"/>
      <c r="B503" s="100"/>
      <c r="C503" s="100"/>
      <c r="D503" s="100"/>
      <c r="E503" s="100"/>
      <c r="F503" s="100"/>
      <c r="G503" s="100"/>
      <c r="H503" s="100"/>
    </row>
    <row r="504" spans="1:8" ht="14.25">
      <c r="A504" s="100"/>
      <c r="B504" s="100"/>
      <c r="C504" s="100"/>
      <c r="D504" s="100"/>
      <c r="E504" s="100"/>
      <c r="F504" s="100"/>
      <c r="G504" s="100"/>
      <c r="H504" s="100"/>
    </row>
    <row r="505" spans="1:8" ht="14.25">
      <c r="A505" s="100"/>
      <c r="B505" s="100"/>
      <c r="C505" s="100"/>
      <c r="D505" s="100"/>
      <c r="E505" s="100"/>
      <c r="F505" s="100"/>
      <c r="G505" s="100"/>
      <c r="H505" s="100"/>
    </row>
    <row r="506" spans="1:8" ht="14.25">
      <c r="A506" s="100"/>
      <c r="B506" s="100"/>
      <c r="C506" s="100"/>
      <c r="D506" s="100"/>
      <c r="E506" s="100"/>
      <c r="F506" s="100"/>
      <c r="G506" s="100"/>
      <c r="H506" s="100"/>
    </row>
    <row r="507" spans="1:8" ht="14.25">
      <c r="A507" s="100"/>
      <c r="B507" s="100"/>
      <c r="C507" s="100"/>
      <c r="D507" s="100"/>
      <c r="E507" s="100"/>
      <c r="F507" s="100"/>
      <c r="G507" s="100"/>
      <c r="H507" s="100"/>
    </row>
    <row r="508" spans="1:8" ht="14.25">
      <c r="A508" s="100"/>
      <c r="B508" s="100"/>
      <c r="C508" s="100"/>
      <c r="D508" s="100"/>
      <c r="E508" s="100"/>
      <c r="F508" s="100"/>
      <c r="G508" s="100"/>
      <c r="H508" s="100"/>
    </row>
    <row r="509" spans="1:8" ht="14.25">
      <c r="A509" s="100"/>
      <c r="B509" s="100"/>
      <c r="C509" s="100"/>
      <c r="D509" s="100"/>
      <c r="E509" s="100"/>
      <c r="F509" s="100"/>
      <c r="G509" s="100"/>
      <c r="H509" s="100"/>
    </row>
    <row r="510" spans="1:8" ht="14.25">
      <c r="A510" s="100"/>
      <c r="B510" s="100"/>
      <c r="C510" s="100"/>
      <c r="D510" s="100"/>
      <c r="E510" s="100"/>
      <c r="F510" s="100"/>
      <c r="G510" s="100"/>
      <c r="H510" s="100"/>
    </row>
    <row r="511" spans="1:8" ht="14.25">
      <c r="A511" s="100"/>
      <c r="B511" s="100"/>
      <c r="C511" s="100"/>
      <c r="D511" s="100"/>
      <c r="E511" s="100"/>
      <c r="F511" s="100"/>
      <c r="G511" s="100"/>
      <c r="H511" s="100"/>
    </row>
    <row r="512" spans="1:8" ht="14.25">
      <c r="A512" s="100"/>
      <c r="B512" s="100"/>
      <c r="C512" s="100"/>
      <c r="D512" s="100"/>
      <c r="E512" s="100"/>
      <c r="F512" s="100"/>
      <c r="G512" s="100"/>
      <c r="H512" s="100"/>
    </row>
    <row r="513" spans="1:8" ht="14.25">
      <c r="A513" s="100"/>
      <c r="B513" s="100"/>
      <c r="C513" s="100"/>
      <c r="D513" s="100"/>
      <c r="E513" s="100"/>
      <c r="F513" s="100"/>
      <c r="G513" s="100"/>
      <c r="H513" s="100"/>
    </row>
    <row r="514" spans="1:8" ht="14.25">
      <c r="A514" s="100"/>
      <c r="B514" s="100"/>
      <c r="C514" s="100"/>
      <c r="D514" s="100"/>
      <c r="E514" s="100"/>
      <c r="F514" s="100"/>
      <c r="G514" s="100"/>
      <c r="H514" s="100"/>
    </row>
    <row r="515" spans="1:8" ht="14.25">
      <c r="A515" s="100"/>
      <c r="B515" s="100"/>
      <c r="C515" s="100"/>
      <c r="D515" s="100"/>
      <c r="E515" s="100"/>
      <c r="F515" s="100"/>
      <c r="G515" s="100"/>
      <c r="H515" s="100"/>
    </row>
    <row r="516" spans="1:8" ht="14.25">
      <c r="A516" s="100"/>
      <c r="B516" s="100"/>
      <c r="C516" s="100"/>
      <c r="D516" s="100"/>
      <c r="E516" s="100"/>
      <c r="F516" s="100"/>
      <c r="G516" s="100"/>
      <c r="H516" s="100"/>
    </row>
    <row r="517" spans="1:8" ht="14.25">
      <c r="A517" s="100"/>
      <c r="B517" s="100"/>
      <c r="C517" s="100"/>
      <c r="D517" s="100"/>
      <c r="E517" s="100"/>
      <c r="F517" s="100"/>
      <c r="G517" s="100"/>
      <c r="H517" s="100"/>
    </row>
    <row r="518" spans="1:8" ht="14.25">
      <c r="A518" s="100"/>
      <c r="B518" s="100"/>
      <c r="C518" s="100"/>
      <c r="D518" s="100"/>
      <c r="E518" s="100"/>
      <c r="F518" s="100"/>
      <c r="G518" s="100"/>
      <c r="H518" s="100"/>
    </row>
    <row r="519" spans="1:8" ht="14.25">
      <c r="A519" s="100"/>
      <c r="B519" s="100"/>
      <c r="C519" s="100"/>
      <c r="D519" s="100"/>
      <c r="E519" s="100"/>
      <c r="F519" s="100"/>
      <c r="G519" s="100"/>
      <c r="H519" s="100"/>
    </row>
    <row r="520" spans="1:8" ht="14.25">
      <c r="A520" s="100"/>
      <c r="B520" s="100"/>
      <c r="C520" s="100"/>
      <c r="D520" s="100"/>
      <c r="E520" s="100"/>
      <c r="F520" s="100"/>
      <c r="G520" s="100"/>
      <c r="H520" s="100"/>
    </row>
    <row r="521" spans="1:8" ht="14.25">
      <c r="A521" s="100"/>
      <c r="B521" s="100"/>
      <c r="C521" s="100"/>
      <c r="D521" s="100"/>
      <c r="E521" s="100"/>
      <c r="F521" s="100"/>
      <c r="G521" s="100"/>
      <c r="H521" s="100"/>
    </row>
    <row r="522" spans="1:8" ht="14.25">
      <c r="A522" s="100"/>
      <c r="B522" s="100"/>
      <c r="C522" s="100"/>
      <c r="D522" s="100"/>
      <c r="E522" s="100"/>
      <c r="F522" s="100"/>
      <c r="G522" s="100"/>
      <c r="H522" s="100"/>
    </row>
    <row r="523" spans="1:8" ht="14.25">
      <c r="A523" s="100"/>
      <c r="B523" s="100"/>
      <c r="C523" s="100"/>
      <c r="D523" s="100"/>
      <c r="E523" s="100"/>
      <c r="F523" s="100"/>
      <c r="G523" s="100"/>
      <c r="H523" s="100"/>
    </row>
    <row r="524" spans="1:8" ht="14.25">
      <c r="A524" s="100"/>
      <c r="B524" s="100"/>
      <c r="C524" s="100"/>
      <c r="D524" s="100"/>
      <c r="E524" s="100"/>
      <c r="F524" s="100"/>
      <c r="G524" s="100"/>
      <c r="H524" s="100"/>
    </row>
    <row r="525" spans="1:8" ht="14.25">
      <c r="A525" s="100"/>
      <c r="B525" s="100"/>
      <c r="C525" s="100"/>
      <c r="D525" s="100"/>
      <c r="E525" s="100"/>
      <c r="F525" s="100"/>
      <c r="G525" s="100"/>
      <c r="H525" s="100"/>
    </row>
    <row r="526" spans="1:8" ht="14.25">
      <c r="A526" s="100"/>
      <c r="B526" s="100"/>
      <c r="C526" s="100"/>
      <c r="D526" s="100"/>
      <c r="E526" s="100"/>
      <c r="F526" s="100"/>
      <c r="G526" s="100"/>
      <c r="H526" s="100"/>
    </row>
    <row r="527" spans="1:8" ht="14.25">
      <c r="A527" s="100"/>
      <c r="B527" s="100"/>
      <c r="C527" s="100"/>
      <c r="D527" s="100"/>
      <c r="E527" s="100"/>
      <c r="F527" s="100"/>
      <c r="G527" s="100"/>
      <c r="H527" s="100"/>
    </row>
    <row r="528" spans="1:8" ht="14.25">
      <c r="A528" s="100"/>
      <c r="B528" s="100"/>
      <c r="C528" s="100"/>
      <c r="D528" s="100"/>
      <c r="E528" s="100"/>
      <c r="F528" s="100"/>
      <c r="G528" s="100"/>
      <c r="H528" s="100"/>
    </row>
    <row r="529" spans="1:8" ht="14.25">
      <c r="A529" s="100"/>
      <c r="B529" s="100"/>
      <c r="C529" s="100"/>
      <c r="D529" s="100"/>
      <c r="E529" s="100"/>
      <c r="F529" s="100"/>
      <c r="G529" s="100"/>
      <c r="H529" s="100"/>
    </row>
    <row r="530" spans="1:8" ht="14.25">
      <c r="A530" s="100"/>
      <c r="B530" s="100"/>
      <c r="C530" s="100"/>
      <c r="D530" s="100"/>
      <c r="E530" s="100"/>
      <c r="F530" s="100"/>
      <c r="G530" s="100"/>
      <c r="H530" s="100"/>
    </row>
    <row r="531" spans="1:8" ht="14.25">
      <c r="A531" s="100"/>
      <c r="B531" s="100"/>
      <c r="C531" s="100"/>
      <c r="D531" s="100"/>
      <c r="E531" s="100"/>
      <c r="F531" s="100"/>
      <c r="G531" s="100"/>
      <c r="H531" s="100"/>
    </row>
    <row r="532" spans="1:8" ht="14.25">
      <c r="A532" s="100"/>
      <c r="B532" s="100"/>
      <c r="C532" s="100"/>
      <c r="D532" s="100"/>
      <c r="E532" s="100"/>
      <c r="F532" s="100"/>
      <c r="G532" s="100"/>
      <c r="H532" s="100"/>
    </row>
    <row r="533" spans="1:8" ht="14.25">
      <c r="A533" s="100"/>
      <c r="B533" s="100"/>
      <c r="C533" s="100"/>
      <c r="D533" s="100"/>
      <c r="E533" s="100"/>
      <c r="F533" s="100"/>
      <c r="G533" s="100"/>
      <c r="H533" s="100"/>
    </row>
    <row r="534" spans="1:8" ht="14.25">
      <c r="A534" s="100"/>
      <c r="B534" s="100"/>
      <c r="C534" s="100"/>
      <c r="D534" s="100"/>
      <c r="E534" s="100"/>
      <c r="F534" s="100"/>
      <c r="G534" s="100"/>
      <c r="H534" s="100"/>
    </row>
    <row r="535" spans="1:8" ht="14.25">
      <c r="A535" s="100"/>
      <c r="B535" s="100"/>
      <c r="C535" s="100"/>
      <c r="D535" s="100"/>
      <c r="E535" s="100"/>
      <c r="F535" s="100"/>
      <c r="G535" s="100"/>
      <c r="H535" s="100"/>
    </row>
    <row r="536" spans="1:8" ht="14.25">
      <c r="A536" s="100"/>
      <c r="B536" s="100"/>
      <c r="C536" s="100"/>
      <c r="D536" s="100"/>
      <c r="E536" s="100"/>
      <c r="F536" s="100"/>
      <c r="G536" s="100"/>
      <c r="H536" s="100"/>
    </row>
    <row r="537" spans="1:8" ht="14.25">
      <c r="A537" s="100"/>
      <c r="B537" s="100"/>
      <c r="C537" s="100"/>
      <c r="D537" s="100"/>
      <c r="E537" s="100"/>
      <c r="F537" s="100"/>
      <c r="G537" s="100"/>
      <c r="H537" s="100"/>
    </row>
    <row r="538" spans="1:8" ht="14.25">
      <c r="A538" s="100"/>
      <c r="B538" s="100"/>
      <c r="C538" s="100"/>
      <c r="D538" s="100"/>
      <c r="E538" s="100"/>
      <c r="F538" s="100"/>
      <c r="G538" s="100"/>
      <c r="H538" s="100"/>
    </row>
    <row r="539" spans="1:8" ht="14.25">
      <c r="A539" s="100"/>
      <c r="B539" s="100"/>
      <c r="C539" s="100"/>
      <c r="D539" s="100"/>
      <c r="E539" s="100"/>
      <c r="F539" s="100"/>
      <c r="G539" s="100"/>
      <c r="H539" s="100"/>
    </row>
    <row r="540" spans="1:8" ht="14.25">
      <c r="A540" s="100"/>
      <c r="B540" s="100"/>
      <c r="C540" s="100"/>
      <c r="D540" s="100"/>
      <c r="E540" s="100"/>
      <c r="F540" s="100"/>
      <c r="G540" s="100"/>
      <c r="H540" s="100"/>
    </row>
    <row r="541" spans="1:8" ht="14.25">
      <c r="A541" s="100"/>
      <c r="B541" s="100"/>
      <c r="C541" s="100"/>
      <c r="D541" s="100"/>
      <c r="E541" s="100"/>
      <c r="F541" s="100"/>
      <c r="G541" s="100"/>
      <c r="H541" s="100"/>
    </row>
    <row r="542" spans="1:8" ht="14.25">
      <c r="A542" s="100"/>
      <c r="B542" s="100"/>
      <c r="C542" s="100"/>
      <c r="D542" s="100"/>
      <c r="E542" s="100"/>
      <c r="F542" s="100"/>
      <c r="G542" s="100"/>
      <c r="H542" s="100"/>
    </row>
    <row r="543" spans="1:8" ht="14.25">
      <c r="A543" s="100"/>
      <c r="B543" s="100"/>
      <c r="C543" s="100"/>
      <c r="D543" s="100"/>
      <c r="E543" s="100"/>
      <c r="F543" s="100"/>
      <c r="G543" s="100"/>
      <c r="H543" s="100"/>
    </row>
    <row r="544" spans="1:8" ht="14.25">
      <c r="A544" s="100"/>
      <c r="B544" s="100"/>
      <c r="C544" s="100"/>
      <c r="D544" s="100"/>
      <c r="E544" s="100"/>
      <c r="F544" s="100"/>
      <c r="G544" s="100"/>
      <c r="H544" s="100"/>
    </row>
    <row r="545" spans="1:8" ht="14.25">
      <c r="A545" s="100"/>
      <c r="B545" s="100"/>
      <c r="C545" s="100"/>
      <c r="D545" s="100"/>
      <c r="E545" s="100"/>
      <c r="F545" s="100"/>
      <c r="G545" s="100"/>
      <c r="H545" s="100"/>
    </row>
    <row r="546" spans="1:8" ht="14.25">
      <c r="A546" s="100"/>
      <c r="B546" s="100"/>
      <c r="C546" s="100"/>
      <c r="D546" s="100"/>
      <c r="E546" s="100"/>
      <c r="F546" s="100"/>
      <c r="G546" s="100"/>
      <c r="H546" s="100"/>
    </row>
    <row r="547" spans="1:8" ht="14.25">
      <c r="A547" s="100"/>
      <c r="B547" s="100"/>
      <c r="C547" s="100"/>
      <c r="D547" s="100"/>
      <c r="E547" s="100"/>
      <c r="F547" s="100"/>
      <c r="G547" s="100"/>
      <c r="H547" s="100"/>
    </row>
    <row r="548" spans="1:8" ht="14.25">
      <c r="A548" s="100"/>
      <c r="B548" s="100"/>
      <c r="C548" s="100"/>
      <c r="D548" s="100"/>
      <c r="E548" s="100"/>
      <c r="F548" s="100"/>
      <c r="G548" s="100"/>
      <c r="H548" s="100"/>
    </row>
    <row r="549" spans="1:8" ht="14.25">
      <c r="A549" s="100"/>
      <c r="B549" s="100"/>
      <c r="C549" s="100"/>
      <c r="D549" s="100"/>
      <c r="E549" s="100"/>
      <c r="F549" s="100"/>
      <c r="G549" s="100"/>
      <c r="H549" s="100"/>
    </row>
    <row r="550" spans="1:8" ht="14.25">
      <c r="A550" s="100"/>
      <c r="B550" s="100"/>
      <c r="C550" s="100"/>
      <c r="D550" s="100"/>
      <c r="E550" s="100"/>
      <c r="F550" s="100"/>
      <c r="G550" s="100"/>
      <c r="H550" s="100"/>
    </row>
    <row r="551" spans="1:8" ht="14.25">
      <c r="A551" s="100"/>
      <c r="B551" s="100"/>
      <c r="C551" s="100"/>
      <c r="D551" s="100"/>
      <c r="E551" s="100"/>
      <c r="F551" s="100"/>
      <c r="G551" s="100"/>
      <c r="H551" s="100"/>
    </row>
    <row r="552" spans="1:8" ht="14.25">
      <c r="A552" s="100"/>
      <c r="B552" s="100"/>
      <c r="C552" s="100"/>
      <c r="D552" s="100"/>
      <c r="E552" s="100"/>
      <c r="F552" s="100"/>
      <c r="G552" s="100"/>
      <c r="H552" s="100"/>
    </row>
    <row r="553" spans="1:8" ht="14.25">
      <c r="A553" s="100"/>
      <c r="B553" s="100"/>
      <c r="C553" s="100"/>
      <c r="D553" s="100"/>
      <c r="E553" s="100"/>
      <c r="F553" s="100"/>
      <c r="G553" s="100"/>
      <c r="H553" s="100"/>
    </row>
    <row r="554" spans="1:8" ht="14.25">
      <c r="A554" s="100"/>
      <c r="B554" s="100"/>
      <c r="C554" s="100"/>
      <c r="D554" s="100"/>
      <c r="E554" s="100"/>
      <c r="F554" s="100"/>
      <c r="G554" s="100"/>
      <c r="H554" s="100"/>
    </row>
    <row r="555" spans="1:8" ht="14.25">
      <c r="A555" s="100"/>
      <c r="B555" s="100"/>
      <c r="C555" s="100"/>
      <c r="D555" s="100"/>
      <c r="E555" s="100"/>
      <c r="F555" s="100"/>
      <c r="G555" s="100"/>
      <c r="H555" s="100"/>
    </row>
    <row r="556" spans="1:8" ht="14.25">
      <c r="A556" s="100"/>
      <c r="B556" s="100"/>
      <c r="C556" s="100"/>
      <c r="D556" s="100"/>
      <c r="E556" s="100"/>
      <c r="F556" s="100"/>
      <c r="G556" s="100"/>
      <c r="H556" s="100"/>
    </row>
    <row r="557" spans="1:8" ht="14.25">
      <c r="A557" s="100"/>
      <c r="B557" s="100"/>
      <c r="C557" s="100"/>
      <c r="D557" s="100"/>
      <c r="E557" s="100"/>
      <c r="F557" s="100"/>
      <c r="G557" s="100"/>
      <c r="H557" s="100"/>
    </row>
    <row r="558" spans="1:8" ht="14.25">
      <c r="A558" s="100"/>
      <c r="B558" s="100"/>
      <c r="C558" s="100"/>
      <c r="D558" s="100"/>
      <c r="E558" s="100"/>
      <c r="F558" s="100"/>
      <c r="G558" s="100"/>
      <c r="H558" s="100"/>
    </row>
    <row r="559" spans="1:8" ht="14.25">
      <c r="A559" s="100"/>
      <c r="B559" s="100"/>
      <c r="C559" s="100"/>
      <c r="D559" s="100"/>
      <c r="E559" s="100"/>
      <c r="F559" s="100"/>
      <c r="G559" s="100"/>
      <c r="H559" s="100"/>
    </row>
    <row r="560" spans="1:8" ht="14.25">
      <c r="A560" s="100"/>
      <c r="B560" s="100"/>
      <c r="C560" s="100"/>
      <c r="D560" s="100"/>
      <c r="E560" s="100"/>
      <c r="F560" s="100"/>
      <c r="G560" s="100"/>
      <c r="H560" s="100"/>
    </row>
    <row r="561" spans="1:8" ht="14.25">
      <c r="A561" s="100"/>
      <c r="B561" s="100"/>
      <c r="C561" s="100"/>
      <c r="D561" s="100"/>
      <c r="E561" s="100"/>
      <c r="F561" s="100"/>
      <c r="G561" s="100"/>
      <c r="H561" s="100"/>
    </row>
    <row r="562" spans="1:8" ht="14.25">
      <c r="A562" s="100"/>
      <c r="B562" s="100"/>
      <c r="C562" s="100"/>
      <c r="D562" s="100"/>
      <c r="E562" s="100"/>
      <c r="F562" s="100"/>
      <c r="G562" s="100"/>
      <c r="H562" s="100"/>
    </row>
    <row r="563" spans="1:8" ht="14.25">
      <c r="A563" s="100"/>
      <c r="B563" s="100"/>
      <c r="C563" s="100"/>
      <c r="D563" s="100"/>
      <c r="E563" s="100"/>
      <c r="F563" s="100"/>
      <c r="G563" s="100"/>
      <c r="H563" s="100"/>
    </row>
    <row r="564" spans="1:8" ht="14.25">
      <c r="A564" s="100"/>
      <c r="B564" s="100"/>
      <c r="C564" s="100"/>
      <c r="D564" s="100"/>
      <c r="E564" s="100"/>
      <c r="F564" s="100"/>
      <c r="G564" s="100"/>
      <c r="H564" s="100"/>
    </row>
    <row r="565" spans="1:8" ht="14.25">
      <c r="A565" s="100"/>
      <c r="B565" s="100"/>
      <c r="C565" s="100"/>
      <c r="D565" s="100"/>
      <c r="E565" s="100"/>
      <c r="F565" s="100"/>
      <c r="G565" s="100"/>
      <c r="H565" s="100"/>
    </row>
    <row r="566" spans="1:8" ht="14.25">
      <c r="A566" s="100"/>
      <c r="B566" s="100"/>
      <c r="C566" s="100"/>
      <c r="D566" s="100"/>
      <c r="E566" s="100"/>
      <c r="F566" s="100"/>
      <c r="G566" s="100"/>
      <c r="H566" s="100"/>
    </row>
    <row r="567" spans="1:8" ht="14.25">
      <c r="A567" s="100"/>
      <c r="B567" s="100"/>
      <c r="C567" s="100"/>
      <c r="D567" s="100"/>
      <c r="E567" s="100"/>
      <c r="F567" s="100"/>
      <c r="G567" s="100"/>
      <c r="H567" s="100"/>
    </row>
    <row r="568" spans="1:8" ht="14.25">
      <c r="A568" s="100"/>
      <c r="B568" s="100"/>
      <c r="C568" s="100"/>
      <c r="D568" s="100"/>
      <c r="E568" s="100"/>
      <c r="F568" s="100"/>
      <c r="G568" s="100"/>
      <c r="H568" s="100"/>
    </row>
    <row r="569" spans="1:8" ht="14.25">
      <c r="A569" s="100"/>
      <c r="B569" s="100"/>
      <c r="C569" s="100"/>
      <c r="D569" s="100"/>
      <c r="E569" s="100"/>
      <c r="F569" s="100"/>
      <c r="G569" s="100"/>
      <c r="H569" s="100"/>
    </row>
    <row r="570" spans="1:8" ht="14.25">
      <c r="A570" s="100"/>
      <c r="B570" s="100"/>
      <c r="C570" s="100"/>
      <c r="D570" s="100"/>
      <c r="E570" s="100"/>
      <c r="F570" s="100"/>
      <c r="G570" s="100"/>
      <c r="H570" s="100"/>
    </row>
    <row r="571" spans="1:8" ht="14.25">
      <c r="A571" s="100"/>
      <c r="B571" s="100"/>
      <c r="C571" s="100"/>
      <c r="D571" s="100"/>
      <c r="E571" s="100"/>
      <c r="F571" s="100"/>
      <c r="G571" s="100"/>
      <c r="H571" s="100"/>
    </row>
    <row r="572" spans="1:8" ht="14.25">
      <c r="A572" s="100"/>
      <c r="B572" s="100"/>
      <c r="C572" s="100"/>
      <c r="D572" s="100"/>
      <c r="E572" s="100"/>
      <c r="F572" s="100"/>
      <c r="G572" s="100"/>
      <c r="H572" s="100"/>
    </row>
    <row r="573" spans="1:8" ht="14.25">
      <c r="A573" s="100"/>
      <c r="B573" s="100"/>
      <c r="C573" s="100"/>
      <c r="D573" s="100"/>
      <c r="E573" s="100"/>
      <c r="F573" s="100"/>
      <c r="G573" s="100"/>
      <c r="H573" s="100"/>
    </row>
    <row r="574" spans="1:8" ht="14.25">
      <c r="A574" s="100"/>
      <c r="B574" s="100"/>
      <c r="C574" s="100"/>
      <c r="D574" s="100"/>
      <c r="E574" s="100"/>
      <c r="F574" s="100"/>
      <c r="G574" s="100"/>
      <c r="H574" s="100"/>
    </row>
    <row r="575" spans="1:8" ht="14.25">
      <c r="A575" s="100"/>
      <c r="B575" s="100"/>
      <c r="C575" s="100"/>
      <c r="D575" s="100"/>
      <c r="E575" s="100"/>
      <c r="F575" s="100"/>
      <c r="G575" s="100"/>
      <c r="H575" s="100"/>
    </row>
    <row r="576" spans="1:8" ht="14.25">
      <c r="A576" s="100"/>
      <c r="B576" s="100"/>
      <c r="C576" s="100"/>
      <c r="D576" s="100"/>
      <c r="E576" s="100"/>
      <c r="F576" s="100"/>
      <c r="G576" s="100"/>
      <c r="H576" s="100"/>
    </row>
    <row r="577" spans="1:8" ht="14.25">
      <c r="A577" s="100"/>
      <c r="B577" s="100"/>
      <c r="C577" s="100"/>
      <c r="D577" s="100"/>
      <c r="E577" s="100"/>
      <c r="F577" s="100"/>
      <c r="G577" s="100"/>
      <c r="H577" s="100"/>
    </row>
    <row r="578" spans="1:8" ht="14.25">
      <c r="A578" s="100"/>
      <c r="B578" s="100"/>
      <c r="C578" s="100"/>
      <c r="D578" s="100"/>
      <c r="E578" s="100"/>
      <c r="F578" s="100"/>
      <c r="G578" s="100"/>
      <c r="H578" s="100"/>
    </row>
    <row r="579" spans="1:8" ht="14.25">
      <c r="A579" s="100"/>
      <c r="B579" s="100"/>
      <c r="C579" s="100"/>
      <c r="D579" s="100"/>
      <c r="E579" s="100"/>
      <c r="F579" s="100"/>
      <c r="G579" s="100"/>
      <c r="H579" s="100"/>
    </row>
    <row r="580" spans="1:8" ht="14.25">
      <c r="A580" s="100"/>
      <c r="B580" s="100"/>
      <c r="C580" s="100"/>
      <c r="D580" s="100"/>
      <c r="E580" s="100"/>
      <c r="F580" s="100"/>
      <c r="G580" s="100"/>
      <c r="H580" s="100"/>
    </row>
    <row r="581" spans="1:8" ht="14.25">
      <c r="A581" s="100"/>
      <c r="B581" s="100"/>
      <c r="C581" s="100"/>
      <c r="D581" s="100"/>
      <c r="E581" s="100"/>
      <c r="F581" s="100"/>
      <c r="G581" s="100"/>
      <c r="H581" s="100"/>
    </row>
    <row r="582" spans="1:8" ht="14.25">
      <c r="A582" s="100"/>
      <c r="B582" s="100"/>
      <c r="C582" s="100"/>
      <c r="D582" s="100"/>
      <c r="E582" s="100"/>
      <c r="F582" s="100"/>
      <c r="G582" s="100"/>
      <c r="H582" s="100"/>
    </row>
    <row r="583" spans="1:8" ht="14.25">
      <c r="A583" s="100"/>
      <c r="B583" s="100"/>
      <c r="C583" s="100"/>
      <c r="D583" s="100"/>
      <c r="E583" s="100"/>
      <c r="F583" s="100"/>
      <c r="G583" s="100"/>
      <c r="H583" s="100"/>
    </row>
    <row r="584" spans="1:8" ht="14.25">
      <c r="A584" s="100"/>
      <c r="B584" s="100"/>
      <c r="C584" s="100"/>
      <c r="D584" s="100"/>
      <c r="E584" s="100"/>
      <c r="F584" s="100"/>
      <c r="G584" s="100"/>
      <c r="H584" s="100"/>
    </row>
    <row r="585" spans="1:8" ht="14.25">
      <c r="A585" s="100"/>
      <c r="B585" s="100"/>
      <c r="C585" s="100"/>
      <c r="D585" s="100"/>
      <c r="E585" s="100"/>
      <c r="F585" s="100"/>
      <c r="G585" s="100"/>
      <c r="H585" s="100"/>
    </row>
    <row r="586" spans="1:8" ht="14.25">
      <c r="A586" s="100"/>
      <c r="B586" s="100"/>
      <c r="C586" s="100"/>
      <c r="D586" s="100"/>
      <c r="E586" s="100"/>
      <c r="F586" s="100"/>
      <c r="G586" s="100"/>
      <c r="H586" s="100"/>
    </row>
    <row r="587" spans="1:8" ht="14.25">
      <c r="A587" s="100"/>
      <c r="B587" s="100"/>
      <c r="C587" s="100"/>
      <c r="D587" s="100"/>
      <c r="E587" s="100"/>
      <c r="F587" s="100"/>
      <c r="G587" s="100"/>
      <c r="H587" s="100"/>
    </row>
    <row r="588" spans="1:8" ht="14.25">
      <c r="A588" s="100"/>
      <c r="B588" s="100"/>
      <c r="C588" s="100"/>
      <c r="D588" s="100"/>
      <c r="E588" s="100"/>
      <c r="F588" s="100"/>
      <c r="G588" s="100"/>
      <c r="H588" s="100"/>
    </row>
    <row r="589" spans="1:8" ht="14.25">
      <c r="A589" s="100"/>
      <c r="B589" s="100"/>
      <c r="C589" s="100"/>
      <c r="D589" s="100"/>
      <c r="E589" s="100"/>
      <c r="F589" s="100"/>
      <c r="G589" s="100"/>
      <c r="H589" s="100"/>
    </row>
    <row r="590" spans="1:8" ht="14.25">
      <c r="A590" s="100"/>
      <c r="B590" s="100"/>
      <c r="C590" s="100"/>
      <c r="D590" s="100"/>
      <c r="E590" s="100"/>
      <c r="F590" s="100"/>
      <c r="G590" s="100"/>
      <c r="H590" s="100"/>
    </row>
    <row r="591" spans="1:8" ht="14.25">
      <c r="A591" s="100"/>
      <c r="B591" s="100"/>
      <c r="C591" s="100"/>
      <c r="D591" s="100"/>
      <c r="E591" s="100"/>
      <c r="F591" s="100"/>
      <c r="G591" s="100"/>
      <c r="H591" s="100"/>
    </row>
    <row r="592" spans="1:8" ht="14.25">
      <c r="A592" s="100"/>
      <c r="B592" s="100"/>
      <c r="C592" s="100"/>
      <c r="D592" s="100"/>
      <c r="E592" s="100"/>
      <c r="F592" s="100"/>
      <c r="G592" s="100"/>
      <c r="H592" s="100"/>
    </row>
    <row r="593" spans="1:8" ht="14.25">
      <c r="A593" s="100"/>
      <c r="B593" s="100"/>
      <c r="C593" s="100"/>
      <c r="D593" s="100"/>
      <c r="E593" s="100"/>
      <c r="F593" s="100"/>
      <c r="G593" s="100"/>
      <c r="H593" s="100"/>
    </row>
    <row r="594" spans="1:8" ht="14.25">
      <c r="A594" s="100"/>
      <c r="B594" s="100"/>
      <c r="C594" s="100"/>
      <c r="D594" s="100"/>
      <c r="E594" s="100"/>
      <c r="F594" s="100"/>
      <c r="G594" s="100"/>
      <c r="H594" s="100"/>
    </row>
    <row r="595" spans="1:8" ht="14.25">
      <c r="A595" s="100"/>
      <c r="B595" s="100"/>
      <c r="C595" s="100"/>
      <c r="D595" s="100"/>
      <c r="E595" s="100"/>
      <c r="F595" s="100"/>
      <c r="G595" s="100"/>
      <c r="H595" s="100"/>
    </row>
    <row r="596" spans="1:8" ht="14.25">
      <c r="A596" s="100"/>
      <c r="B596" s="100"/>
      <c r="C596" s="100"/>
      <c r="D596" s="100"/>
      <c r="E596" s="100"/>
      <c r="F596" s="100"/>
      <c r="G596" s="100"/>
      <c r="H596" s="100"/>
    </row>
    <row r="597" spans="1:8" ht="14.25">
      <c r="A597" s="100"/>
      <c r="B597" s="100"/>
      <c r="C597" s="100"/>
      <c r="D597" s="100"/>
      <c r="E597" s="100"/>
      <c r="F597" s="100"/>
      <c r="G597" s="100"/>
      <c r="H597" s="100"/>
    </row>
    <row r="598" spans="1:8" ht="14.25">
      <c r="A598" s="100"/>
      <c r="B598" s="100"/>
      <c r="C598" s="100"/>
      <c r="D598" s="100"/>
      <c r="E598" s="100"/>
      <c r="F598" s="100"/>
      <c r="G598" s="100"/>
      <c r="H598" s="100"/>
    </row>
    <row r="599" spans="1:8" ht="14.25">
      <c r="A599" s="100"/>
      <c r="B599" s="100"/>
      <c r="C599" s="100"/>
      <c r="D599" s="100"/>
      <c r="E599" s="100"/>
      <c r="F599" s="100"/>
      <c r="G599" s="100"/>
      <c r="H599" s="100"/>
    </row>
    <row r="600" spans="1:8" ht="14.25">
      <c r="A600" s="100"/>
      <c r="B600" s="100"/>
      <c r="C600" s="100"/>
      <c r="D600" s="100"/>
      <c r="E600" s="100"/>
      <c r="F600" s="100"/>
      <c r="G600" s="100"/>
      <c r="H600" s="100"/>
    </row>
    <row r="601" spans="1:8" ht="14.25">
      <c r="A601" s="100"/>
      <c r="B601" s="100"/>
      <c r="C601" s="100"/>
      <c r="D601" s="100"/>
      <c r="E601" s="100"/>
      <c r="F601" s="100"/>
      <c r="G601" s="100"/>
      <c r="H601" s="100"/>
    </row>
    <row r="602" spans="1:8" ht="14.25">
      <c r="A602" s="100"/>
      <c r="B602" s="100"/>
      <c r="C602" s="100"/>
      <c r="D602" s="100"/>
      <c r="E602" s="100"/>
      <c r="F602" s="100"/>
      <c r="G602" s="100"/>
      <c r="H602" s="100"/>
    </row>
    <row r="603" spans="1:8" ht="14.25">
      <c r="A603" s="100"/>
      <c r="B603" s="100"/>
      <c r="C603" s="100"/>
      <c r="D603" s="100"/>
      <c r="E603" s="100"/>
      <c r="F603" s="100"/>
      <c r="G603" s="100"/>
      <c r="H603" s="100"/>
    </row>
    <row r="604" spans="1:8" ht="14.25">
      <c r="A604" s="100"/>
      <c r="B604" s="100"/>
      <c r="C604" s="100"/>
      <c r="D604" s="100"/>
      <c r="E604" s="100"/>
      <c r="F604" s="100"/>
      <c r="G604" s="100"/>
      <c r="H604" s="100"/>
    </row>
    <row r="605" spans="1:8" ht="14.25">
      <c r="A605" s="100"/>
      <c r="B605" s="100"/>
      <c r="C605" s="100"/>
      <c r="D605" s="100"/>
      <c r="E605" s="100"/>
      <c r="F605" s="100"/>
      <c r="G605" s="100"/>
      <c r="H605" s="100"/>
    </row>
    <row r="606" spans="1:8" ht="14.25">
      <c r="A606" s="100"/>
      <c r="B606" s="100"/>
      <c r="C606" s="100"/>
      <c r="D606" s="100"/>
      <c r="E606" s="100"/>
      <c r="F606" s="100"/>
      <c r="G606" s="100"/>
      <c r="H606" s="100"/>
    </row>
    <row r="607" spans="1:8" ht="14.25">
      <c r="A607" s="100"/>
      <c r="B607" s="100"/>
      <c r="C607" s="100"/>
      <c r="D607" s="100"/>
      <c r="E607" s="100"/>
      <c r="F607" s="100"/>
      <c r="G607" s="100"/>
      <c r="H607" s="100"/>
    </row>
    <row r="608" spans="1:8" ht="14.25">
      <c r="A608" s="100"/>
      <c r="B608" s="100"/>
      <c r="C608" s="100"/>
      <c r="D608" s="100"/>
      <c r="E608" s="100"/>
      <c r="F608" s="100"/>
      <c r="G608" s="100"/>
      <c r="H608" s="100"/>
    </row>
    <row r="609" spans="1:8" ht="14.25">
      <c r="A609" s="100"/>
      <c r="B609" s="100"/>
      <c r="C609" s="100"/>
      <c r="D609" s="100"/>
      <c r="E609" s="100"/>
      <c r="F609" s="100"/>
      <c r="G609" s="100"/>
      <c r="H609" s="100"/>
    </row>
    <row r="610" spans="1:8" ht="14.25">
      <c r="A610" s="100"/>
      <c r="B610" s="100"/>
      <c r="C610" s="100"/>
      <c r="D610" s="100"/>
      <c r="E610" s="100"/>
      <c r="F610" s="100"/>
      <c r="G610" s="100"/>
      <c r="H610" s="100"/>
    </row>
    <row r="611" spans="1:8" ht="14.25">
      <c r="A611" s="100"/>
      <c r="B611" s="100"/>
      <c r="C611" s="100"/>
      <c r="D611" s="100"/>
      <c r="E611" s="100"/>
      <c r="F611" s="100"/>
      <c r="G611" s="100"/>
      <c r="H611" s="100"/>
    </row>
    <row r="612" spans="1:8" ht="14.25">
      <c r="A612" s="100"/>
      <c r="B612" s="100"/>
      <c r="C612" s="100"/>
      <c r="D612" s="100"/>
      <c r="E612" s="100"/>
      <c r="F612" s="100"/>
      <c r="G612" s="100"/>
      <c r="H612" s="100"/>
    </row>
    <row r="613" spans="1:8" ht="14.25">
      <c r="A613" s="100"/>
      <c r="B613" s="100"/>
      <c r="C613" s="100"/>
      <c r="D613" s="100"/>
      <c r="E613" s="100"/>
      <c r="F613" s="100"/>
      <c r="G613" s="100"/>
      <c r="H613" s="100"/>
    </row>
    <row r="614" spans="1:8" ht="14.25">
      <c r="A614" s="100"/>
      <c r="B614" s="100"/>
      <c r="C614" s="100"/>
      <c r="D614" s="100"/>
      <c r="E614" s="100"/>
      <c r="F614" s="100"/>
      <c r="G614" s="100"/>
      <c r="H614" s="100"/>
    </row>
    <row r="615" spans="1:8" ht="14.25">
      <c r="A615" s="100"/>
      <c r="B615" s="100"/>
      <c r="C615" s="100"/>
      <c r="D615" s="100"/>
      <c r="E615" s="100"/>
      <c r="F615" s="100"/>
      <c r="G615" s="100"/>
      <c r="H615" s="100"/>
    </row>
    <row r="616" spans="1:8" ht="14.25">
      <c r="A616" s="100"/>
      <c r="B616" s="100"/>
      <c r="C616" s="100"/>
      <c r="D616" s="100"/>
      <c r="E616" s="100"/>
      <c r="F616" s="100"/>
      <c r="G616" s="100"/>
      <c r="H616" s="100"/>
    </row>
    <row r="617" spans="1:8" ht="14.25">
      <c r="A617" s="100"/>
      <c r="B617" s="100"/>
      <c r="C617" s="100"/>
      <c r="D617" s="100"/>
      <c r="E617" s="100"/>
      <c r="F617" s="100"/>
      <c r="G617" s="100"/>
      <c r="H617" s="100"/>
    </row>
    <row r="618" spans="1:8" ht="14.25">
      <c r="A618" s="100"/>
      <c r="B618" s="100"/>
      <c r="C618" s="100"/>
      <c r="D618" s="100"/>
      <c r="E618" s="100"/>
      <c r="F618" s="100"/>
      <c r="G618" s="100"/>
      <c r="H618" s="100"/>
    </row>
    <row r="619" spans="1:8" ht="14.25">
      <c r="A619" s="100"/>
      <c r="B619" s="100"/>
      <c r="C619" s="100"/>
      <c r="D619" s="100"/>
      <c r="E619" s="100"/>
      <c r="F619" s="100"/>
      <c r="G619" s="100"/>
      <c r="H619" s="100"/>
    </row>
    <row r="620" spans="1:8" ht="14.25">
      <c r="A620" s="100"/>
      <c r="B620" s="100"/>
      <c r="C620" s="100"/>
      <c r="D620" s="100"/>
      <c r="E620" s="100"/>
      <c r="F620" s="100"/>
      <c r="G620" s="100"/>
      <c r="H620" s="100"/>
    </row>
    <row r="621" spans="1:8" ht="14.25">
      <c r="A621" s="100"/>
      <c r="B621" s="100"/>
      <c r="C621" s="100"/>
      <c r="D621" s="100"/>
      <c r="E621" s="100"/>
      <c r="F621" s="100"/>
      <c r="G621" s="100"/>
      <c r="H621" s="100"/>
    </row>
    <row r="622" spans="1:8" ht="14.25">
      <c r="A622" s="100"/>
      <c r="B622" s="100"/>
      <c r="C622" s="100"/>
      <c r="D622" s="100"/>
      <c r="E622" s="100"/>
      <c r="F622" s="100"/>
      <c r="G622" s="100"/>
      <c r="H622" s="100"/>
    </row>
    <row r="623" spans="1:8" ht="14.25">
      <c r="A623" s="100"/>
      <c r="B623" s="100"/>
      <c r="C623" s="100"/>
      <c r="D623" s="100"/>
      <c r="E623" s="100"/>
      <c r="F623" s="100"/>
      <c r="G623" s="100"/>
      <c r="H623" s="100"/>
    </row>
    <row r="624" spans="1:8" ht="14.25">
      <c r="A624" s="100"/>
      <c r="B624" s="100"/>
      <c r="C624" s="100"/>
      <c r="D624" s="100"/>
      <c r="E624" s="100"/>
      <c r="F624" s="100"/>
      <c r="G624" s="100"/>
      <c r="H624" s="100"/>
    </row>
    <row r="625" spans="1:8" ht="14.25">
      <c r="A625" s="100"/>
      <c r="B625" s="100"/>
      <c r="C625" s="100"/>
      <c r="D625" s="100"/>
      <c r="E625" s="100"/>
      <c r="F625" s="100"/>
      <c r="G625" s="100"/>
      <c r="H625" s="100"/>
    </row>
    <row r="626" spans="1:8" ht="14.25">
      <c r="A626" s="100"/>
      <c r="B626" s="100"/>
      <c r="C626" s="100"/>
      <c r="D626" s="100"/>
      <c r="E626" s="100"/>
      <c r="F626" s="100"/>
      <c r="G626" s="100"/>
      <c r="H626" s="100"/>
    </row>
    <row r="627" spans="1:8" ht="14.25">
      <c r="A627" s="100"/>
      <c r="B627" s="100"/>
      <c r="C627" s="100"/>
      <c r="D627" s="100"/>
      <c r="E627" s="100"/>
      <c r="F627" s="100"/>
      <c r="G627" s="100"/>
      <c r="H627" s="100"/>
    </row>
    <row r="628" spans="1:8" ht="14.25">
      <c r="A628" s="100"/>
      <c r="B628" s="100"/>
      <c r="C628" s="100"/>
      <c r="D628" s="100"/>
      <c r="E628" s="100"/>
      <c r="F628" s="100"/>
      <c r="G628" s="100"/>
      <c r="H628" s="100"/>
    </row>
    <row r="629" spans="1:8" ht="14.25">
      <c r="A629" s="100"/>
      <c r="B629" s="100"/>
      <c r="C629" s="100"/>
      <c r="D629" s="100"/>
      <c r="E629" s="100"/>
      <c r="F629" s="100"/>
      <c r="G629" s="100"/>
      <c r="H629" s="100"/>
    </row>
    <row r="630" spans="1:8" ht="14.25">
      <c r="A630" s="100"/>
      <c r="B630" s="100"/>
      <c r="C630" s="100"/>
      <c r="D630" s="100"/>
      <c r="E630" s="100"/>
      <c r="F630" s="100"/>
      <c r="G630" s="100"/>
      <c r="H630" s="100"/>
    </row>
    <row r="631" spans="1:8" ht="14.25">
      <c r="A631" s="100"/>
      <c r="B631" s="100"/>
      <c r="C631" s="100"/>
      <c r="D631" s="100"/>
      <c r="E631" s="100"/>
      <c r="F631" s="100"/>
      <c r="G631" s="100"/>
      <c r="H631" s="100"/>
    </row>
    <row r="632" spans="1:8" ht="14.25">
      <c r="A632" s="100"/>
      <c r="B632" s="100"/>
      <c r="C632" s="100"/>
      <c r="D632" s="100"/>
      <c r="E632" s="100"/>
      <c r="F632" s="100"/>
      <c r="G632" s="100"/>
      <c r="H632" s="100"/>
    </row>
    <row r="633" spans="1:8" ht="14.25">
      <c r="A633" s="100"/>
      <c r="B633" s="100"/>
      <c r="C633" s="100"/>
      <c r="D633" s="100"/>
      <c r="E633" s="100"/>
      <c r="F633" s="100"/>
      <c r="G633" s="100"/>
      <c r="H633" s="100"/>
    </row>
    <row r="634" spans="1:8" ht="14.25">
      <c r="A634" s="100"/>
      <c r="B634" s="100"/>
      <c r="C634" s="100"/>
      <c r="D634" s="100"/>
      <c r="E634" s="100"/>
      <c r="F634" s="100"/>
      <c r="G634" s="100"/>
      <c r="H634" s="100"/>
    </row>
    <row r="635" spans="1:8" ht="14.25">
      <c r="A635" s="100"/>
      <c r="B635" s="100"/>
      <c r="C635" s="100"/>
      <c r="D635" s="100"/>
      <c r="E635" s="100"/>
      <c r="F635" s="100"/>
      <c r="G635" s="100"/>
      <c r="H635" s="100"/>
    </row>
    <row r="636" spans="1:8" ht="14.25">
      <c r="A636" s="100"/>
      <c r="B636" s="100"/>
      <c r="C636" s="100"/>
      <c r="D636" s="100"/>
      <c r="E636" s="100"/>
      <c r="F636" s="100"/>
      <c r="G636" s="100"/>
      <c r="H636" s="100"/>
    </row>
    <row r="637" spans="1:8" ht="14.25">
      <c r="A637" s="100"/>
      <c r="B637" s="100"/>
      <c r="C637" s="100"/>
      <c r="D637" s="100"/>
      <c r="E637" s="100"/>
      <c r="F637" s="100"/>
      <c r="G637" s="100"/>
      <c r="H637" s="100"/>
    </row>
    <row r="638" spans="1:8" ht="14.25">
      <c r="A638" s="100"/>
      <c r="B638" s="100"/>
      <c r="C638" s="100"/>
      <c r="D638" s="100"/>
      <c r="E638" s="100"/>
      <c r="F638" s="100"/>
      <c r="G638" s="100"/>
      <c r="H638" s="100"/>
    </row>
    <row r="639" spans="1:8" ht="14.25">
      <c r="A639" s="100"/>
      <c r="B639" s="100"/>
      <c r="C639" s="100"/>
      <c r="D639" s="100"/>
      <c r="E639" s="100"/>
      <c r="F639" s="100"/>
      <c r="G639" s="100"/>
      <c r="H639" s="100"/>
    </row>
    <row r="640" spans="1:8" ht="14.25">
      <c r="A640" s="100"/>
      <c r="B640" s="100"/>
      <c r="C640" s="100"/>
      <c r="D640" s="100"/>
      <c r="E640" s="100"/>
      <c r="F640" s="100"/>
      <c r="G640" s="100"/>
      <c r="H640" s="100"/>
    </row>
    <row r="641" spans="1:8" ht="14.25">
      <c r="A641" s="100"/>
      <c r="B641" s="100"/>
      <c r="C641" s="100"/>
      <c r="D641" s="100"/>
      <c r="E641" s="100"/>
      <c r="F641" s="100"/>
      <c r="G641" s="100"/>
      <c r="H641" s="100"/>
    </row>
    <row r="642" spans="1:8" ht="14.25">
      <c r="A642" s="100"/>
      <c r="B642" s="100"/>
      <c r="C642" s="100"/>
      <c r="D642" s="100"/>
      <c r="E642" s="100"/>
      <c r="F642" s="100"/>
      <c r="G642" s="100"/>
      <c r="H642" s="100"/>
    </row>
    <row r="643" spans="1:8" ht="14.25">
      <c r="A643" s="100"/>
      <c r="B643" s="100"/>
      <c r="C643" s="100"/>
      <c r="D643" s="100"/>
      <c r="E643" s="100"/>
      <c r="F643" s="100"/>
      <c r="G643" s="100"/>
      <c r="H643" s="100"/>
    </row>
    <row r="644" spans="1:8" ht="14.25">
      <c r="A644" s="100"/>
      <c r="B644" s="100"/>
      <c r="C644" s="100"/>
      <c r="D644" s="100"/>
      <c r="E644" s="100"/>
      <c r="F644" s="100"/>
      <c r="G644" s="100"/>
      <c r="H644" s="100"/>
    </row>
    <row r="645" spans="1:8" ht="14.25">
      <c r="A645" s="100"/>
      <c r="B645" s="100"/>
      <c r="C645" s="100"/>
      <c r="D645" s="100"/>
      <c r="E645" s="100"/>
      <c r="F645" s="100"/>
      <c r="G645" s="100"/>
      <c r="H645" s="100"/>
    </row>
    <row r="646" spans="1:8" ht="14.25">
      <c r="A646" s="100"/>
      <c r="B646" s="100"/>
      <c r="C646" s="100"/>
      <c r="D646" s="100"/>
      <c r="E646" s="100"/>
      <c r="F646" s="100"/>
      <c r="G646" s="100"/>
      <c r="H646" s="100"/>
    </row>
    <row r="647" spans="1:8" ht="14.25">
      <c r="A647" s="100"/>
      <c r="B647" s="100"/>
      <c r="C647" s="100"/>
      <c r="D647" s="100"/>
      <c r="E647" s="100"/>
      <c r="F647" s="100"/>
      <c r="G647" s="100"/>
      <c r="H647" s="100"/>
    </row>
    <row r="648" spans="1:8" ht="14.25">
      <c r="A648" s="100"/>
      <c r="B648" s="100"/>
      <c r="C648" s="100"/>
      <c r="D648" s="100"/>
      <c r="E648" s="100"/>
      <c r="F648" s="100"/>
      <c r="G648" s="100"/>
      <c r="H648" s="100"/>
    </row>
    <row r="649" spans="1:8" ht="14.25">
      <c r="A649" s="100"/>
      <c r="B649" s="100"/>
      <c r="C649" s="100"/>
      <c r="D649" s="100"/>
      <c r="E649" s="100"/>
      <c r="F649" s="100"/>
      <c r="G649" s="100"/>
      <c r="H649" s="100"/>
    </row>
    <row r="650" spans="1:8" ht="14.25">
      <c r="A650" s="100"/>
      <c r="B650" s="100"/>
      <c r="C650" s="100"/>
      <c r="D650" s="100"/>
      <c r="E650" s="100"/>
      <c r="F650" s="100"/>
      <c r="G650" s="100"/>
      <c r="H650" s="100"/>
    </row>
    <row r="651" spans="1:8" ht="14.25">
      <c r="A651" s="100"/>
      <c r="B651" s="100"/>
      <c r="C651" s="100"/>
      <c r="D651" s="100"/>
      <c r="E651" s="100"/>
      <c r="F651" s="100"/>
      <c r="G651" s="100"/>
      <c r="H651" s="100"/>
    </row>
    <row r="652" spans="1:8" ht="14.25">
      <c r="A652" s="100"/>
      <c r="B652" s="100"/>
      <c r="C652" s="100"/>
      <c r="D652" s="100"/>
      <c r="E652" s="100"/>
      <c r="F652" s="100"/>
      <c r="G652" s="100"/>
      <c r="H652" s="100"/>
    </row>
    <row r="653" spans="1:8" ht="14.25">
      <c r="A653" s="100"/>
      <c r="B653" s="100"/>
      <c r="C653" s="100"/>
      <c r="D653" s="100"/>
      <c r="E653" s="100"/>
      <c r="F653" s="100"/>
      <c r="G653" s="100"/>
      <c r="H653" s="100"/>
    </row>
    <row r="654" spans="1:8" ht="14.25">
      <c r="A654" s="100"/>
      <c r="B654" s="100"/>
      <c r="C654" s="100"/>
      <c r="D654" s="100"/>
      <c r="E654" s="100"/>
      <c r="F654" s="100"/>
      <c r="G654" s="100"/>
      <c r="H654" s="100"/>
    </row>
    <row r="655" spans="1:8" ht="14.25">
      <c r="A655" s="100"/>
      <c r="B655" s="100"/>
      <c r="C655" s="100"/>
      <c r="D655" s="100"/>
      <c r="E655" s="100"/>
      <c r="F655" s="100"/>
      <c r="G655" s="100"/>
      <c r="H655" s="100"/>
    </row>
    <row r="656" spans="1:8" ht="14.25">
      <c r="A656" s="100"/>
      <c r="B656" s="100"/>
      <c r="C656" s="100"/>
      <c r="D656" s="100"/>
      <c r="E656" s="100"/>
      <c r="F656" s="100"/>
      <c r="G656" s="100"/>
      <c r="H656" s="100"/>
    </row>
    <row r="657" spans="1:8" ht="14.25">
      <c r="A657" s="100"/>
      <c r="B657" s="100"/>
      <c r="C657" s="100"/>
      <c r="D657" s="100"/>
      <c r="E657" s="100"/>
      <c r="F657" s="100"/>
      <c r="G657" s="100"/>
      <c r="H657" s="100"/>
    </row>
    <row r="658" spans="1:8" ht="14.25">
      <c r="A658" s="100"/>
      <c r="B658" s="100"/>
      <c r="C658" s="100"/>
      <c r="D658" s="100"/>
      <c r="E658" s="100"/>
      <c r="F658" s="100"/>
      <c r="G658" s="100"/>
      <c r="H658" s="100"/>
    </row>
    <row r="659" spans="1:8" ht="14.25">
      <c r="A659" s="100"/>
      <c r="B659" s="100"/>
      <c r="C659" s="100"/>
      <c r="D659" s="100"/>
      <c r="E659" s="100"/>
      <c r="F659" s="100"/>
      <c r="G659" s="100"/>
      <c r="H659" s="100"/>
    </row>
    <row r="660" spans="1:8" ht="14.25">
      <c r="A660" s="100"/>
      <c r="B660" s="100"/>
      <c r="C660" s="100"/>
      <c r="D660" s="100"/>
      <c r="E660" s="100"/>
      <c r="F660" s="100"/>
      <c r="G660" s="100"/>
      <c r="H660" s="100"/>
    </row>
    <row r="661" spans="1:8" ht="14.25">
      <c r="A661" s="100"/>
      <c r="B661" s="100"/>
      <c r="C661" s="100"/>
      <c r="D661" s="100"/>
      <c r="E661" s="100"/>
      <c r="F661" s="100"/>
      <c r="G661" s="100"/>
      <c r="H661" s="100"/>
    </row>
    <row r="662" spans="1:8" ht="14.25">
      <c r="A662" s="100"/>
      <c r="B662" s="100"/>
      <c r="C662" s="100"/>
      <c r="D662" s="100"/>
      <c r="E662" s="100"/>
      <c r="F662" s="100"/>
      <c r="G662" s="100"/>
      <c r="H662" s="100"/>
    </row>
    <row r="663" spans="1:8" ht="14.25">
      <c r="A663" s="100"/>
      <c r="B663" s="100"/>
      <c r="C663" s="100"/>
      <c r="D663" s="100"/>
      <c r="E663" s="100"/>
      <c r="F663" s="100"/>
      <c r="G663" s="100"/>
      <c r="H663" s="100"/>
    </row>
    <row r="664" spans="1:8" ht="14.25">
      <c r="A664" s="100"/>
      <c r="B664" s="100"/>
      <c r="C664" s="100"/>
      <c r="D664" s="100"/>
      <c r="E664" s="100"/>
      <c r="F664" s="100"/>
      <c r="G664" s="100"/>
      <c r="H664" s="100"/>
    </row>
    <row r="665" spans="1:8" ht="14.25">
      <c r="A665" s="100"/>
      <c r="B665" s="100"/>
      <c r="C665" s="100"/>
      <c r="D665" s="100"/>
      <c r="E665" s="100"/>
      <c r="F665" s="100"/>
      <c r="G665" s="100"/>
      <c r="H665" s="100"/>
    </row>
    <row r="666" spans="1:8" ht="14.25">
      <c r="A666" s="100"/>
      <c r="B666" s="100"/>
      <c r="C666" s="100"/>
      <c r="D666" s="100"/>
      <c r="E666" s="100"/>
      <c r="F666" s="100"/>
      <c r="G666" s="100"/>
      <c r="H666" s="100"/>
    </row>
    <row r="667" spans="1:8" ht="14.25">
      <c r="A667" s="100"/>
      <c r="B667" s="100"/>
      <c r="C667" s="100"/>
      <c r="D667" s="100"/>
      <c r="E667" s="100"/>
      <c r="F667" s="100"/>
      <c r="G667" s="100"/>
      <c r="H667" s="100"/>
    </row>
    <row r="668" spans="1:8" ht="14.25">
      <c r="A668" s="100"/>
      <c r="B668" s="100"/>
      <c r="C668" s="100"/>
      <c r="D668" s="100"/>
      <c r="E668" s="100"/>
      <c r="F668" s="100"/>
      <c r="G668" s="100"/>
      <c r="H668" s="100"/>
    </row>
    <row r="669" spans="1:8" ht="14.25">
      <c r="A669" s="100"/>
      <c r="B669" s="100"/>
      <c r="C669" s="100"/>
      <c r="D669" s="100"/>
      <c r="E669" s="100"/>
      <c r="F669" s="100"/>
      <c r="G669" s="100"/>
      <c r="H669" s="100"/>
    </row>
    <row r="670" spans="1:8" ht="14.25">
      <c r="A670" s="100"/>
      <c r="B670" s="100"/>
      <c r="C670" s="100"/>
      <c r="D670" s="100"/>
      <c r="E670" s="100"/>
      <c r="F670" s="100"/>
      <c r="G670" s="100"/>
      <c r="H670" s="100"/>
    </row>
    <row r="671" spans="1:8" ht="14.25">
      <c r="A671" s="100"/>
      <c r="B671" s="100"/>
      <c r="C671" s="100"/>
      <c r="D671" s="100"/>
      <c r="E671" s="100"/>
      <c r="F671" s="100"/>
      <c r="G671" s="100"/>
      <c r="H671" s="100"/>
    </row>
    <row r="672" spans="1:8" ht="14.25">
      <c r="A672" s="100"/>
      <c r="B672" s="100"/>
      <c r="C672" s="100"/>
      <c r="D672" s="100"/>
      <c r="E672" s="100"/>
      <c r="F672" s="100"/>
      <c r="G672" s="100"/>
      <c r="H672" s="100"/>
    </row>
    <row r="673" spans="1:8" ht="14.25">
      <c r="A673" s="100"/>
      <c r="B673" s="100"/>
      <c r="C673" s="100"/>
      <c r="D673" s="100"/>
      <c r="E673" s="100"/>
      <c r="F673" s="100"/>
      <c r="G673" s="100"/>
      <c r="H673" s="100"/>
    </row>
    <row r="674" spans="1:8" ht="14.25">
      <c r="A674" s="100"/>
      <c r="B674" s="100"/>
      <c r="C674" s="100"/>
      <c r="D674" s="100"/>
      <c r="E674" s="100"/>
      <c r="F674" s="100"/>
      <c r="G674" s="100"/>
      <c r="H674" s="100"/>
    </row>
    <row r="675" spans="1:8" ht="14.25">
      <c r="A675" s="100"/>
      <c r="B675" s="100"/>
      <c r="C675" s="100"/>
      <c r="D675" s="100"/>
      <c r="E675" s="100"/>
      <c r="F675" s="100"/>
      <c r="G675" s="100"/>
      <c r="H675" s="100"/>
    </row>
    <row r="676" spans="1:8" ht="14.25">
      <c r="A676" s="100"/>
      <c r="B676" s="100"/>
      <c r="C676" s="100"/>
      <c r="D676" s="100"/>
      <c r="E676" s="100"/>
      <c r="F676" s="100"/>
      <c r="G676" s="100"/>
      <c r="H676" s="100"/>
    </row>
    <row r="677" spans="1:8" ht="14.25">
      <c r="A677" s="100"/>
      <c r="B677" s="100"/>
      <c r="C677" s="100"/>
      <c r="D677" s="100"/>
      <c r="E677" s="100"/>
      <c r="F677" s="100"/>
      <c r="G677" s="100"/>
      <c r="H677" s="100"/>
    </row>
    <row r="678" spans="1:8" ht="14.25">
      <c r="A678" s="100"/>
      <c r="B678" s="100"/>
      <c r="C678" s="100"/>
      <c r="D678" s="100"/>
      <c r="E678" s="100"/>
      <c r="F678" s="100"/>
      <c r="G678" s="100"/>
      <c r="H678" s="100"/>
    </row>
    <row r="679" spans="1:8" ht="14.25">
      <c r="A679" s="100"/>
      <c r="B679" s="100"/>
      <c r="C679" s="100"/>
      <c r="D679" s="100"/>
      <c r="E679" s="100"/>
      <c r="F679" s="100"/>
      <c r="G679" s="100"/>
      <c r="H679" s="100"/>
    </row>
    <row r="680" spans="1:8" ht="14.25">
      <c r="A680" s="100"/>
      <c r="B680" s="100"/>
      <c r="C680" s="100"/>
      <c r="D680" s="100"/>
      <c r="E680" s="100"/>
      <c r="F680" s="100"/>
      <c r="G680" s="100"/>
      <c r="H680" s="100"/>
    </row>
    <row r="681" spans="1:8" ht="14.25">
      <c r="A681" s="100"/>
      <c r="B681" s="100"/>
      <c r="C681" s="100"/>
      <c r="D681" s="100"/>
      <c r="E681" s="100"/>
      <c r="F681" s="100"/>
      <c r="G681" s="100"/>
      <c r="H681" s="100"/>
    </row>
    <row r="682" spans="1:8" ht="14.25">
      <c r="A682" s="100"/>
      <c r="B682" s="100"/>
      <c r="C682" s="100"/>
      <c r="D682" s="100"/>
      <c r="E682" s="100"/>
      <c r="F682" s="100"/>
      <c r="G682" s="100"/>
      <c r="H682" s="100"/>
    </row>
    <row r="683" spans="1:8" ht="14.25">
      <c r="A683" s="100"/>
      <c r="B683" s="100"/>
      <c r="C683" s="100"/>
      <c r="D683" s="100"/>
      <c r="E683" s="100"/>
      <c r="F683" s="100"/>
      <c r="G683" s="100"/>
      <c r="H683" s="100"/>
    </row>
    <row r="684" spans="1:8" ht="14.25">
      <c r="A684" s="100"/>
      <c r="B684" s="100"/>
      <c r="C684" s="100"/>
      <c r="D684" s="100"/>
      <c r="E684" s="100"/>
      <c r="F684" s="100"/>
      <c r="G684" s="100"/>
      <c r="H684" s="100"/>
    </row>
    <row r="685" spans="1:8" ht="14.25">
      <c r="A685" s="100"/>
      <c r="B685" s="100"/>
      <c r="C685" s="100"/>
      <c r="D685" s="100"/>
      <c r="E685" s="100"/>
      <c r="F685" s="100"/>
      <c r="G685" s="100"/>
      <c r="H685" s="100"/>
    </row>
    <row r="686" spans="1:8" ht="14.25">
      <c r="A686" s="100"/>
      <c r="B686" s="100"/>
      <c r="C686" s="100"/>
      <c r="D686" s="100"/>
      <c r="E686" s="100"/>
      <c r="F686" s="100"/>
      <c r="G686" s="100"/>
      <c r="H686" s="100"/>
    </row>
    <row r="687" spans="1:8" ht="14.25">
      <c r="A687" s="100"/>
      <c r="B687" s="100"/>
      <c r="C687" s="100"/>
      <c r="D687" s="100"/>
      <c r="E687" s="100"/>
      <c r="F687" s="100"/>
      <c r="G687" s="100"/>
      <c r="H687" s="100"/>
    </row>
    <row r="688" spans="1:8" ht="14.25">
      <c r="A688" s="100"/>
      <c r="B688" s="100"/>
      <c r="C688" s="100"/>
      <c r="D688" s="100"/>
      <c r="E688" s="100"/>
      <c r="F688" s="100"/>
      <c r="G688" s="100"/>
      <c r="H688" s="100"/>
    </row>
    <row r="689" spans="1:8" ht="14.25">
      <c r="A689" s="100"/>
      <c r="B689" s="100"/>
      <c r="C689" s="100"/>
      <c r="D689" s="100"/>
      <c r="E689" s="100"/>
      <c r="F689" s="100"/>
      <c r="G689" s="100"/>
      <c r="H689" s="100"/>
    </row>
    <row r="690" spans="1:8" ht="14.25">
      <c r="A690" s="100"/>
      <c r="B690" s="100"/>
      <c r="C690" s="100"/>
      <c r="D690" s="100"/>
      <c r="E690" s="100"/>
      <c r="F690" s="100"/>
      <c r="G690" s="100"/>
      <c r="H690" s="100"/>
    </row>
    <row r="691" spans="1:8" ht="14.25">
      <c r="A691" s="100"/>
      <c r="B691" s="100"/>
      <c r="C691" s="100"/>
      <c r="D691" s="100"/>
      <c r="E691" s="100"/>
      <c r="F691" s="100"/>
      <c r="G691" s="100"/>
      <c r="H691" s="100"/>
    </row>
    <row r="692" spans="1:8" ht="14.25">
      <c r="A692" s="100"/>
      <c r="B692" s="100"/>
      <c r="C692" s="100"/>
      <c r="D692" s="100"/>
      <c r="E692" s="100"/>
      <c r="F692" s="100"/>
      <c r="G692" s="100"/>
      <c r="H692" s="100"/>
    </row>
    <row r="693" spans="1:8" ht="14.25">
      <c r="A693" s="100"/>
      <c r="B693" s="100"/>
      <c r="C693" s="100"/>
      <c r="D693" s="100"/>
      <c r="E693" s="100"/>
      <c r="F693" s="100"/>
      <c r="G693" s="100"/>
      <c r="H693" s="100"/>
    </row>
    <row r="694" spans="1:8" ht="14.25">
      <c r="A694" s="100"/>
      <c r="B694" s="100"/>
      <c r="C694" s="100"/>
      <c r="D694" s="100"/>
      <c r="E694" s="100"/>
      <c r="F694" s="100"/>
      <c r="G694" s="100"/>
      <c r="H694" s="100"/>
    </row>
    <row r="695" spans="1:8" ht="14.25">
      <c r="A695" s="100"/>
      <c r="B695" s="100"/>
      <c r="C695" s="100"/>
      <c r="D695" s="100"/>
      <c r="E695" s="100"/>
      <c r="F695" s="100"/>
      <c r="G695" s="100"/>
      <c r="H695" s="100"/>
    </row>
    <row r="696" spans="1:8" ht="14.25">
      <c r="A696" s="100"/>
      <c r="B696" s="100"/>
      <c r="C696" s="100"/>
      <c r="D696" s="100"/>
      <c r="E696" s="100"/>
      <c r="F696" s="100"/>
      <c r="G696" s="100"/>
      <c r="H696" s="100"/>
    </row>
    <row r="697" spans="1:8" ht="14.25">
      <c r="A697" s="100"/>
      <c r="B697" s="100"/>
      <c r="C697" s="100"/>
      <c r="D697" s="100"/>
      <c r="E697" s="100"/>
      <c r="F697" s="100"/>
      <c r="G697" s="100"/>
      <c r="H697" s="100"/>
    </row>
    <row r="698" spans="1:8" ht="14.25">
      <c r="A698" s="100"/>
      <c r="B698" s="100"/>
      <c r="C698" s="100"/>
      <c r="D698" s="100"/>
      <c r="E698" s="100"/>
      <c r="F698" s="100"/>
      <c r="G698" s="100"/>
      <c r="H698" s="100"/>
    </row>
    <row r="699" spans="1:8" ht="14.25">
      <c r="A699" s="100"/>
      <c r="B699" s="100"/>
      <c r="C699" s="100"/>
      <c r="D699" s="100"/>
      <c r="E699" s="100"/>
      <c r="F699" s="100"/>
      <c r="G699" s="100"/>
      <c r="H699" s="100"/>
    </row>
    <row r="700" spans="1:8" ht="14.25">
      <c r="A700" s="100"/>
      <c r="B700" s="100"/>
      <c r="C700" s="100"/>
      <c r="D700" s="100"/>
      <c r="E700" s="100"/>
      <c r="F700" s="100"/>
      <c r="G700" s="100"/>
      <c r="H700" s="100"/>
    </row>
    <row r="701" spans="1:8" ht="14.25">
      <c r="A701" s="100"/>
      <c r="B701" s="100"/>
      <c r="C701" s="100"/>
      <c r="D701" s="100"/>
      <c r="E701" s="100"/>
      <c r="F701" s="100"/>
      <c r="G701" s="100"/>
      <c r="H701" s="100"/>
    </row>
    <row r="702" spans="1:8" ht="14.25">
      <c r="A702" s="100"/>
      <c r="B702" s="100"/>
      <c r="C702" s="100"/>
      <c r="D702" s="100"/>
      <c r="E702" s="100"/>
      <c r="F702" s="100"/>
      <c r="G702" s="100"/>
      <c r="H702" s="100"/>
    </row>
    <row r="703" spans="1:8" ht="14.25">
      <c r="A703" s="100"/>
      <c r="B703" s="100"/>
      <c r="C703" s="100"/>
      <c r="D703" s="100"/>
      <c r="E703" s="100"/>
      <c r="F703" s="100"/>
      <c r="G703" s="100"/>
      <c r="H703" s="100"/>
    </row>
    <row r="704" spans="1:8" ht="14.25">
      <c r="A704" s="100"/>
      <c r="B704" s="100"/>
      <c r="C704" s="100"/>
      <c r="D704" s="100"/>
      <c r="E704" s="100"/>
      <c r="F704" s="100"/>
      <c r="G704" s="100"/>
      <c r="H704" s="100"/>
    </row>
    <row r="705" spans="1:8" ht="14.25">
      <c r="A705" s="100"/>
      <c r="B705" s="100"/>
      <c r="C705" s="100"/>
      <c r="D705" s="100"/>
      <c r="E705" s="100"/>
      <c r="F705" s="100"/>
      <c r="G705" s="100"/>
      <c r="H705" s="100"/>
    </row>
    <row r="706" spans="1:8" ht="14.25">
      <c r="A706" s="100"/>
      <c r="B706" s="100"/>
      <c r="C706" s="100"/>
      <c r="D706" s="100"/>
      <c r="E706" s="100"/>
      <c r="F706" s="100"/>
      <c r="G706" s="100"/>
      <c r="H706" s="100"/>
    </row>
    <row r="707" spans="1:8" ht="14.25">
      <c r="A707" s="100"/>
      <c r="B707" s="100"/>
      <c r="C707" s="100"/>
      <c r="D707" s="100"/>
      <c r="E707" s="100"/>
      <c r="F707" s="100"/>
      <c r="G707" s="100"/>
      <c r="H707" s="100"/>
    </row>
    <row r="708" spans="1:8" ht="14.25">
      <c r="A708" s="100"/>
      <c r="B708" s="100"/>
      <c r="C708" s="100"/>
      <c r="D708" s="100"/>
      <c r="E708" s="100"/>
      <c r="F708" s="100"/>
      <c r="G708" s="100"/>
      <c r="H708" s="100"/>
    </row>
    <row r="709" spans="1:8" ht="14.25">
      <c r="A709" s="100"/>
      <c r="B709" s="100"/>
      <c r="C709" s="100"/>
      <c r="D709" s="100"/>
      <c r="E709" s="100"/>
      <c r="F709" s="100"/>
      <c r="G709" s="100"/>
      <c r="H709" s="100"/>
    </row>
    <row r="710" spans="1:8" ht="14.25">
      <c r="A710" s="100"/>
      <c r="B710" s="100"/>
      <c r="C710" s="100"/>
      <c r="D710" s="100"/>
      <c r="E710" s="100"/>
      <c r="F710" s="100"/>
      <c r="G710" s="100"/>
      <c r="H710" s="100"/>
    </row>
    <row r="711" spans="1:8" ht="14.25">
      <c r="A711" s="100"/>
      <c r="B711" s="100"/>
      <c r="C711" s="100"/>
      <c r="D711" s="100"/>
      <c r="E711" s="100"/>
      <c r="F711" s="100"/>
      <c r="G711" s="100"/>
      <c r="H711" s="100"/>
    </row>
    <row r="712" spans="1:8" ht="14.25">
      <c r="A712" s="100"/>
      <c r="B712" s="100"/>
      <c r="C712" s="100"/>
      <c r="D712" s="100"/>
      <c r="E712" s="100"/>
      <c r="F712" s="100"/>
      <c r="G712" s="100"/>
      <c r="H712" s="100"/>
    </row>
    <row r="713" spans="1:8" ht="14.25">
      <c r="A713" s="100"/>
      <c r="B713" s="100"/>
      <c r="C713" s="100"/>
      <c r="D713" s="100"/>
      <c r="E713" s="100"/>
      <c r="F713" s="100"/>
      <c r="G713" s="100"/>
      <c r="H713" s="100"/>
    </row>
    <row r="714" spans="1:8" ht="14.25">
      <c r="A714" s="100"/>
      <c r="B714" s="100"/>
      <c r="C714" s="100"/>
      <c r="D714" s="100"/>
      <c r="E714" s="100"/>
      <c r="F714" s="100"/>
      <c r="G714" s="100"/>
      <c r="H714" s="100"/>
    </row>
    <row r="715" spans="1:8" ht="14.25">
      <c r="A715" s="100"/>
      <c r="B715" s="100"/>
      <c r="C715" s="100"/>
      <c r="D715" s="100"/>
      <c r="E715" s="100"/>
      <c r="F715" s="100"/>
      <c r="G715" s="100"/>
      <c r="H715" s="100"/>
    </row>
    <row r="716" spans="1:8" ht="14.25">
      <c r="A716" s="100"/>
      <c r="B716" s="100"/>
      <c r="C716" s="100"/>
      <c r="D716" s="100"/>
      <c r="E716" s="100"/>
      <c r="F716" s="100"/>
      <c r="G716" s="100"/>
      <c r="H716" s="100"/>
    </row>
    <row r="717" spans="1:8" ht="14.25">
      <c r="A717" s="100"/>
      <c r="B717" s="100"/>
      <c r="C717" s="100"/>
      <c r="D717" s="100"/>
      <c r="E717" s="100"/>
      <c r="F717" s="100"/>
      <c r="G717" s="100"/>
      <c r="H717" s="100"/>
    </row>
    <row r="718" spans="1:8" ht="14.25">
      <c r="A718" s="100"/>
      <c r="B718" s="100"/>
      <c r="C718" s="100"/>
      <c r="D718" s="100"/>
      <c r="E718" s="100"/>
      <c r="F718" s="100"/>
      <c r="G718" s="100"/>
      <c r="H718" s="100"/>
    </row>
    <row r="719" spans="1:8" ht="14.25">
      <c r="A719" s="100"/>
      <c r="B719" s="100"/>
      <c r="C719" s="100"/>
      <c r="D719" s="100"/>
      <c r="E719" s="100"/>
      <c r="F719" s="100"/>
      <c r="G719" s="100"/>
      <c r="H719" s="100"/>
    </row>
    <row r="720" spans="1:8" ht="14.25">
      <c r="A720" s="100"/>
      <c r="B720" s="100"/>
      <c r="C720" s="100"/>
      <c r="D720" s="100"/>
      <c r="E720" s="100"/>
      <c r="F720" s="100"/>
      <c r="G720" s="100"/>
      <c r="H720" s="100"/>
    </row>
    <row r="721" spans="1:8" ht="14.25">
      <c r="A721" s="100"/>
      <c r="B721" s="100"/>
      <c r="C721" s="100"/>
      <c r="D721" s="100"/>
      <c r="E721" s="100"/>
      <c r="F721" s="100"/>
      <c r="G721" s="100"/>
      <c r="H721" s="100"/>
    </row>
    <row r="722" spans="1:8" ht="14.25">
      <c r="A722" s="100"/>
      <c r="B722" s="100"/>
      <c r="C722" s="100"/>
      <c r="D722" s="100"/>
      <c r="E722" s="100"/>
      <c r="F722" s="100"/>
      <c r="G722" s="100"/>
      <c r="H722" s="100"/>
    </row>
    <row r="723" spans="1:8" ht="14.25">
      <c r="A723" s="100"/>
      <c r="B723" s="100"/>
      <c r="C723" s="100"/>
      <c r="D723" s="100"/>
      <c r="E723" s="100"/>
      <c r="F723" s="100"/>
      <c r="G723" s="100"/>
      <c r="H723" s="100"/>
    </row>
    <row r="724" spans="1:8" ht="14.25">
      <c r="A724" s="100"/>
      <c r="B724" s="100"/>
      <c r="C724" s="100"/>
      <c r="D724" s="100"/>
      <c r="E724" s="100"/>
      <c r="F724" s="100"/>
      <c r="G724" s="100"/>
      <c r="H724" s="100"/>
    </row>
    <row r="725" spans="1:8" ht="14.25">
      <c r="A725" s="100"/>
      <c r="B725" s="100"/>
      <c r="C725" s="100"/>
      <c r="D725" s="100"/>
      <c r="E725" s="100"/>
      <c r="F725" s="100"/>
      <c r="G725" s="100"/>
      <c r="H725" s="100"/>
    </row>
    <row r="726" spans="1:8" ht="14.25">
      <c r="A726" s="100"/>
      <c r="B726" s="100"/>
      <c r="C726" s="100"/>
      <c r="D726" s="100"/>
      <c r="E726" s="100"/>
      <c r="F726" s="100"/>
      <c r="G726" s="100"/>
      <c r="H726" s="100"/>
    </row>
    <row r="727" spans="1:8" ht="14.25">
      <c r="A727" s="100"/>
      <c r="B727" s="100"/>
      <c r="C727" s="100"/>
      <c r="D727" s="100"/>
      <c r="E727" s="100"/>
      <c r="F727" s="100"/>
      <c r="G727" s="100"/>
      <c r="H727" s="100"/>
    </row>
    <row r="728" spans="1:8" ht="14.25">
      <c r="A728" s="100"/>
      <c r="B728" s="100"/>
      <c r="C728" s="100"/>
      <c r="D728" s="100"/>
      <c r="E728" s="100"/>
      <c r="F728" s="100"/>
      <c r="G728" s="100"/>
      <c r="H728" s="100"/>
    </row>
    <row r="729" spans="1:8" ht="14.25">
      <c r="A729" s="100"/>
      <c r="B729" s="100"/>
      <c r="C729" s="100"/>
      <c r="D729" s="100"/>
      <c r="E729" s="100"/>
      <c r="F729" s="100"/>
      <c r="G729" s="100"/>
      <c r="H729" s="100"/>
    </row>
    <row r="730" spans="1:8" ht="14.25">
      <c r="A730" s="100"/>
      <c r="B730" s="100"/>
      <c r="C730" s="100"/>
      <c r="D730" s="100"/>
      <c r="E730" s="100"/>
      <c r="F730" s="100"/>
      <c r="G730" s="100"/>
      <c r="H730" s="100"/>
    </row>
    <row r="731" spans="1:8" ht="14.25">
      <c r="A731" s="100"/>
      <c r="B731" s="100"/>
      <c r="C731" s="100"/>
      <c r="D731" s="100"/>
      <c r="E731" s="100"/>
      <c r="F731" s="100"/>
      <c r="G731" s="100"/>
      <c r="H731" s="100"/>
    </row>
    <row r="732" spans="1:8" ht="14.25">
      <c r="A732" s="100"/>
      <c r="B732" s="100"/>
      <c r="C732" s="100"/>
      <c r="D732" s="100"/>
      <c r="E732" s="100"/>
      <c r="F732" s="100"/>
      <c r="G732" s="100"/>
      <c r="H732" s="100"/>
    </row>
    <row r="733" spans="1:8" ht="14.25">
      <c r="A733" s="100"/>
      <c r="B733" s="100"/>
      <c r="C733" s="100"/>
      <c r="D733" s="100"/>
      <c r="E733" s="100"/>
      <c r="F733" s="100"/>
      <c r="G733" s="100"/>
      <c r="H733" s="100"/>
    </row>
    <row r="734" spans="1:8" ht="14.25">
      <c r="A734" s="100"/>
      <c r="B734" s="100"/>
      <c r="C734" s="100"/>
      <c r="D734" s="100"/>
      <c r="E734" s="100"/>
      <c r="F734" s="100"/>
      <c r="G734" s="100"/>
      <c r="H734" s="100"/>
    </row>
    <row r="735" spans="1:8" ht="14.25">
      <c r="A735" s="100"/>
      <c r="B735" s="100"/>
      <c r="C735" s="100"/>
      <c r="D735" s="100"/>
      <c r="E735" s="100"/>
      <c r="F735" s="100"/>
      <c r="G735" s="100"/>
      <c r="H735" s="100"/>
    </row>
    <row r="736" spans="1:8" ht="14.25">
      <c r="A736" s="100"/>
      <c r="B736" s="100"/>
      <c r="C736" s="100"/>
      <c r="D736" s="100"/>
      <c r="E736" s="100"/>
      <c r="F736" s="100"/>
      <c r="G736" s="100"/>
      <c r="H736" s="100"/>
    </row>
    <row r="737" spans="1:8" ht="14.25">
      <c r="A737" s="100"/>
      <c r="B737" s="100"/>
      <c r="C737" s="100"/>
      <c r="D737" s="100"/>
      <c r="E737" s="100"/>
      <c r="F737" s="100"/>
      <c r="G737" s="100"/>
      <c r="H737" s="100"/>
    </row>
    <row r="738" spans="1:8" ht="14.25">
      <c r="A738" s="100"/>
      <c r="B738" s="100"/>
      <c r="C738" s="100"/>
      <c r="D738" s="100"/>
      <c r="E738" s="100"/>
      <c r="F738" s="100"/>
      <c r="G738" s="100"/>
      <c r="H738" s="100"/>
    </row>
    <row r="739" spans="1:8" ht="14.25">
      <c r="A739" s="100"/>
      <c r="B739" s="100"/>
      <c r="C739" s="100"/>
      <c r="D739" s="100"/>
      <c r="E739" s="100"/>
      <c r="F739" s="100"/>
      <c r="G739" s="100"/>
      <c r="H739" s="100"/>
    </row>
    <row r="740" spans="1:8" ht="14.25">
      <c r="A740" s="100"/>
      <c r="B740" s="100"/>
      <c r="C740" s="100"/>
      <c r="D740" s="100"/>
      <c r="E740" s="100"/>
      <c r="F740" s="100"/>
      <c r="G740" s="100"/>
      <c r="H740" s="100"/>
    </row>
    <row r="741" spans="1:8" ht="14.25">
      <c r="A741" s="100"/>
      <c r="B741" s="100"/>
      <c r="C741" s="100"/>
      <c r="D741" s="100"/>
      <c r="E741" s="100"/>
      <c r="F741" s="100"/>
      <c r="G741" s="100"/>
      <c r="H741" s="100"/>
    </row>
    <row r="742" spans="1:8" ht="14.25">
      <c r="A742" s="100"/>
      <c r="B742" s="100"/>
      <c r="C742" s="100"/>
      <c r="D742" s="100"/>
      <c r="E742" s="100"/>
      <c r="F742" s="100"/>
      <c r="G742" s="100"/>
      <c r="H742" s="100"/>
    </row>
    <row r="743" spans="1:8" ht="14.25">
      <c r="A743" s="100"/>
      <c r="B743" s="100"/>
      <c r="C743" s="100"/>
      <c r="D743" s="100"/>
      <c r="E743" s="100"/>
      <c r="F743" s="100"/>
      <c r="G743" s="100"/>
      <c r="H743" s="100"/>
    </row>
    <row r="744" spans="1:8" ht="14.25">
      <c r="A744" s="100"/>
      <c r="B744" s="100"/>
      <c r="C744" s="100"/>
      <c r="D744" s="100"/>
      <c r="E744" s="100"/>
      <c r="F744" s="100"/>
      <c r="G744" s="100"/>
      <c r="H744" s="100"/>
    </row>
    <row r="745" spans="1:8" ht="14.25">
      <c r="A745" s="100"/>
      <c r="B745" s="100"/>
      <c r="C745" s="100"/>
      <c r="D745" s="100"/>
      <c r="E745" s="100"/>
      <c r="F745" s="100"/>
      <c r="G745" s="100"/>
      <c r="H745" s="100"/>
    </row>
    <row r="746" spans="1:8" ht="14.25">
      <c r="A746" s="100"/>
      <c r="B746" s="100"/>
      <c r="C746" s="100"/>
      <c r="D746" s="100"/>
      <c r="E746" s="100"/>
      <c r="F746" s="100"/>
      <c r="G746" s="100"/>
      <c r="H746" s="100"/>
    </row>
    <row r="747" spans="1:8" ht="14.25">
      <c r="A747" s="100"/>
      <c r="B747" s="100"/>
      <c r="C747" s="100"/>
      <c r="D747" s="100"/>
      <c r="E747" s="100"/>
      <c r="F747" s="100"/>
      <c r="G747" s="100"/>
      <c r="H747" s="100"/>
    </row>
    <row r="748" spans="1:8" ht="14.25">
      <c r="A748" s="100"/>
      <c r="B748" s="100"/>
      <c r="C748" s="100"/>
      <c r="D748" s="100"/>
      <c r="E748" s="100"/>
      <c r="F748" s="100"/>
      <c r="G748" s="100"/>
      <c r="H748" s="100"/>
    </row>
    <row r="749" spans="1:8" ht="14.25">
      <c r="A749" s="100"/>
      <c r="B749" s="100"/>
      <c r="C749" s="100"/>
      <c r="D749" s="100"/>
      <c r="E749" s="100"/>
      <c r="F749" s="100"/>
      <c r="G749" s="100"/>
      <c r="H749" s="100"/>
    </row>
    <row r="750" spans="1:8" ht="14.25">
      <c r="A750" s="100"/>
      <c r="B750" s="100"/>
      <c r="C750" s="100"/>
      <c r="D750" s="100"/>
      <c r="E750" s="100"/>
      <c r="F750" s="100"/>
      <c r="G750" s="100"/>
      <c r="H750" s="100"/>
    </row>
    <row r="751" spans="1:8" ht="14.25">
      <c r="A751" s="100"/>
      <c r="B751" s="100"/>
      <c r="C751" s="100"/>
      <c r="D751" s="100"/>
      <c r="E751" s="100"/>
      <c r="F751" s="100"/>
      <c r="G751" s="100"/>
      <c r="H751" s="100"/>
    </row>
    <row r="752" spans="1:8" ht="14.25">
      <c r="A752" s="100"/>
      <c r="B752" s="100"/>
      <c r="C752" s="100"/>
      <c r="D752" s="100"/>
      <c r="E752" s="100"/>
      <c r="F752" s="100"/>
      <c r="G752" s="100"/>
      <c r="H752" s="100"/>
    </row>
    <row r="753" spans="1:8" ht="14.25">
      <c r="A753" s="100"/>
      <c r="B753" s="100"/>
      <c r="C753" s="100"/>
      <c r="D753" s="100"/>
      <c r="E753" s="100"/>
      <c r="F753" s="100"/>
      <c r="G753" s="100"/>
      <c r="H753" s="100"/>
    </row>
    <row r="754" spans="1:8" ht="14.25">
      <c r="A754" s="100"/>
      <c r="B754" s="100"/>
      <c r="C754" s="100"/>
      <c r="D754" s="100"/>
      <c r="E754" s="100"/>
      <c r="F754" s="100"/>
      <c r="G754" s="100"/>
      <c r="H754" s="100"/>
    </row>
    <row r="755" spans="1:8" ht="14.25">
      <c r="A755" s="100"/>
      <c r="B755" s="100"/>
      <c r="C755" s="100"/>
      <c r="D755" s="100"/>
      <c r="E755" s="100"/>
      <c r="F755" s="100"/>
      <c r="G755" s="100"/>
      <c r="H755" s="100"/>
    </row>
    <row r="756" spans="1:8" ht="14.25">
      <c r="A756" s="100"/>
      <c r="B756" s="100"/>
      <c r="C756" s="100"/>
      <c r="D756" s="100"/>
      <c r="E756" s="100"/>
      <c r="F756" s="100"/>
      <c r="G756" s="100"/>
      <c r="H756" s="100"/>
    </row>
    <row r="757" spans="1:8" ht="14.25">
      <c r="A757" s="100"/>
      <c r="B757" s="100"/>
      <c r="C757" s="100"/>
      <c r="D757" s="100"/>
      <c r="E757" s="100"/>
      <c r="F757" s="100"/>
      <c r="G757" s="100"/>
      <c r="H757" s="100"/>
    </row>
    <row r="758" spans="1:8" ht="14.25">
      <c r="A758" s="100"/>
      <c r="B758" s="100"/>
      <c r="C758" s="100"/>
      <c r="D758" s="100"/>
      <c r="E758" s="100"/>
      <c r="F758" s="100"/>
      <c r="G758" s="100"/>
      <c r="H758" s="100"/>
    </row>
    <row r="759" spans="1:8" ht="14.25">
      <c r="A759" s="100"/>
      <c r="B759" s="100"/>
      <c r="C759" s="100"/>
      <c r="D759" s="100"/>
      <c r="E759" s="100"/>
      <c r="F759" s="100"/>
      <c r="G759" s="100"/>
      <c r="H759" s="100"/>
    </row>
    <row r="760" spans="1:8" ht="14.25">
      <c r="A760" s="100"/>
      <c r="B760" s="100"/>
      <c r="C760" s="100"/>
      <c r="D760" s="100"/>
      <c r="E760" s="100"/>
      <c r="F760" s="100"/>
      <c r="G760" s="100"/>
      <c r="H760" s="100"/>
    </row>
    <row r="761" spans="1:8" ht="14.25">
      <c r="A761" s="100"/>
      <c r="B761" s="100"/>
      <c r="C761" s="100"/>
      <c r="D761" s="100"/>
      <c r="E761" s="100"/>
      <c r="F761" s="100"/>
      <c r="G761" s="100"/>
      <c r="H761" s="100"/>
    </row>
    <row r="762" spans="1:8" ht="14.25">
      <c r="A762" s="100"/>
      <c r="B762" s="100"/>
      <c r="C762" s="100"/>
      <c r="D762" s="100"/>
      <c r="E762" s="100"/>
      <c r="F762" s="100"/>
      <c r="G762" s="100"/>
      <c r="H762" s="100"/>
    </row>
    <row r="763" spans="1:8" ht="14.25">
      <c r="A763" s="100"/>
      <c r="B763" s="100"/>
      <c r="C763" s="100"/>
      <c r="D763" s="100"/>
      <c r="E763" s="100"/>
      <c r="F763" s="100"/>
      <c r="G763" s="100"/>
      <c r="H763" s="100"/>
    </row>
    <row r="764" spans="1:8" ht="14.25">
      <c r="A764" s="100"/>
      <c r="B764" s="100"/>
      <c r="C764" s="100"/>
      <c r="D764" s="100"/>
      <c r="E764" s="100"/>
      <c r="F764" s="100"/>
      <c r="G764" s="100"/>
      <c r="H764" s="100"/>
    </row>
    <row r="765" spans="1:8" ht="14.25">
      <c r="A765" s="100"/>
      <c r="B765" s="100"/>
      <c r="C765" s="100"/>
      <c r="D765" s="100"/>
      <c r="E765" s="100"/>
      <c r="F765" s="100"/>
      <c r="G765" s="100"/>
      <c r="H765" s="100"/>
    </row>
    <row r="766" spans="1:8" ht="14.25">
      <c r="A766" s="100"/>
      <c r="B766" s="100"/>
      <c r="C766" s="100"/>
      <c r="D766" s="100"/>
      <c r="E766" s="100"/>
      <c r="F766" s="100"/>
      <c r="G766" s="100"/>
      <c r="H766" s="100"/>
    </row>
    <row r="767" spans="1:8" ht="14.25">
      <c r="A767" s="100"/>
      <c r="B767" s="100"/>
      <c r="C767" s="100"/>
      <c r="D767" s="100"/>
      <c r="E767" s="100"/>
      <c r="F767" s="100"/>
      <c r="G767" s="100"/>
      <c r="H767" s="100"/>
    </row>
    <row r="768" spans="1:8" ht="14.25">
      <c r="A768" s="100"/>
      <c r="B768" s="100"/>
      <c r="C768" s="100"/>
      <c r="D768" s="100"/>
      <c r="E768" s="100"/>
      <c r="F768" s="100"/>
      <c r="G768" s="100"/>
      <c r="H768" s="100"/>
    </row>
    <row r="769" spans="1:8" ht="14.25">
      <c r="A769" s="100"/>
      <c r="B769" s="100"/>
      <c r="C769" s="100"/>
      <c r="D769" s="100"/>
      <c r="E769" s="100"/>
      <c r="F769" s="100"/>
      <c r="G769" s="100"/>
      <c r="H769" s="100"/>
    </row>
    <row r="770" spans="1:8" ht="14.25">
      <c r="A770" s="100"/>
      <c r="B770" s="100"/>
      <c r="C770" s="100"/>
      <c r="D770" s="100"/>
      <c r="E770" s="100"/>
      <c r="F770" s="100"/>
      <c r="G770" s="100"/>
      <c r="H770" s="100"/>
    </row>
    <row r="771" spans="1:8" ht="14.25">
      <c r="A771" s="100"/>
      <c r="B771" s="100"/>
      <c r="C771" s="100"/>
      <c r="D771" s="100"/>
      <c r="E771" s="100"/>
      <c r="F771" s="100"/>
      <c r="G771" s="100"/>
      <c r="H771" s="100"/>
    </row>
  </sheetData>
  <sheetProtection/>
  <mergeCells count="4">
    <mergeCell ref="C5:G5"/>
    <mergeCell ref="C6:E6"/>
    <mergeCell ref="C31:E31"/>
    <mergeCell ref="B79:H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N121" sqref="N121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1.699218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1.203125" style="90" customWidth="1"/>
    <col min="9" max="16384" width="9" style="90" customWidth="1"/>
  </cols>
  <sheetData>
    <row r="3" ht="14.25">
      <c r="D3" s="2" t="s">
        <v>456</v>
      </c>
    </row>
    <row r="4" spans="2:4" ht="18.75">
      <c r="B4" s="94"/>
      <c r="C4" s="454"/>
      <c r="D4" t="s">
        <v>545</v>
      </c>
    </row>
    <row r="5" ht="14.25">
      <c r="D5" t="s">
        <v>469</v>
      </c>
    </row>
    <row r="7" ht="18.75">
      <c r="C7" s="455"/>
    </row>
    <row r="9" spans="2:5" ht="15" customHeight="1">
      <c r="B9" s="456" t="s">
        <v>365</v>
      </c>
      <c r="C9" s="456"/>
      <c r="D9" s="456"/>
      <c r="E9" s="456"/>
    </row>
    <row r="10" ht="6.75" customHeight="1">
      <c r="B10" s="457"/>
    </row>
    <row r="11" ht="14.25">
      <c r="G11" s="484" t="s">
        <v>1</v>
      </c>
    </row>
    <row r="12" spans="2:7" ht="15" customHeight="1">
      <c r="B12" s="807" t="s">
        <v>366</v>
      </c>
      <c r="C12" s="807" t="s">
        <v>89</v>
      </c>
      <c r="D12" s="808" t="s">
        <v>367</v>
      </c>
      <c r="E12" s="808" t="s">
        <v>299</v>
      </c>
      <c r="F12" s="803" t="s">
        <v>6</v>
      </c>
      <c r="G12" s="804" t="s">
        <v>211</v>
      </c>
    </row>
    <row r="13" spans="2:7" ht="15" customHeight="1">
      <c r="B13" s="807"/>
      <c r="C13" s="807"/>
      <c r="D13" s="807"/>
      <c r="E13" s="808"/>
      <c r="F13" s="803"/>
      <c r="G13" s="804"/>
    </row>
    <row r="14" spans="2:7" ht="15.75" customHeight="1">
      <c r="B14" s="807"/>
      <c r="C14" s="807"/>
      <c r="D14" s="807"/>
      <c r="E14" s="808"/>
      <c r="F14" s="803"/>
      <c r="G14" s="804"/>
    </row>
    <row r="15" spans="2:7" s="458" customFormat="1" ht="8.25" customHeight="1" thickBot="1">
      <c r="B15" s="459">
        <v>1</v>
      </c>
      <c r="C15" s="459">
        <v>2</v>
      </c>
      <c r="D15" s="459">
        <v>3</v>
      </c>
      <c r="E15" s="459">
        <v>4</v>
      </c>
      <c r="F15" s="459">
        <v>5</v>
      </c>
      <c r="G15" s="459">
        <v>6</v>
      </c>
    </row>
    <row r="16" spans="2:7" ht="18.75" customHeight="1" thickBot="1">
      <c r="B16" s="805" t="s">
        <v>368</v>
      </c>
      <c r="C16" s="806"/>
      <c r="D16" s="460"/>
      <c r="E16" s="461">
        <f>E17+E18+E19+E20+E21+E22+E23+E24</f>
        <v>5522032</v>
      </c>
      <c r="F16" s="461">
        <f>F17+F18+F19+F20+F21+F22+F23+F24</f>
        <v>-109198</v>
      </c>
      <c r="G16" s="461">
        <f>G17+G18+G19+G20+G21+G22+G23+G24</f>
        <v>5412834</v>
      </c>
    </row>
    <row r="17" spans="2:7" ht="27" customHeight="1">
      <c r="B17" s="462" t="s">
        <v>369</v>
      </c>
      <c r="C17" s="463" t="s">
        <v>370</v>
      </c>
      <c r="D17" s="462" t="s">
        <v>371</v>
      </c>
      <c r="E17" s="464">
        <v>5522032</v>
      </c>
      <c r="F17" s="465">
        <v>-109198</v>
      </c>
      <c r="G17" s="466">
        <f>E17+F17</f>
        <v>5412834</v>
      </c>
    </row>
    <row r="18" spans="2:7" ht="27" customHeight="1">
      <c r="B18" s="462" t="s">
        <v>372</v>
      </c>
      <c r="C18" s="463" t="s">
        <v>373</v>
      </c>
      <c r="D18" s="467" t="s">
        <v>374</v>
      </c>
      <c r="E18" s="468"/>
      <c r="F18" s="469"/>
      <c r="G18" s="466"/>
    </row>
    <row r="19" spans="2:7" ht="54" customHeight="1">
      <c r="B19" s="462" t="s">
        <v>375</v>
      </c>
      <c r="C19" s="470" t="s">
        <v>376</v>
      </c>
      <c r="D19" s="467" t="s">
        <v>377</v>
      </c>
      <c r="E19" s="471"/>
      <c r="F19" s="430"/>
      <c r="G19" s="472"/>
    </row>
    <row r="20" spans="2:7" ht="25.5">
      <c r="B20" s="462" t="s">
        <v>378</v>
      </c>
      <c r="C20" s="470" t="s">
        <v>379</v>
      </c>
      <c r="D20" s="467" t="s">
        <v>380</v>
      </c>
      <c r="E20" s="468"/>
      <c r="F20" s="473"/>
      <c r="G20" s="466"/>
    </row>
    <row r="21" spans="2:7" ht="14.25">
      <c r="B21" s="462" t="s">
        <v>381</v>
      </c>
      <c r="C21" s="470" t="s">
        <v>382</v>
      </c>
      <c r="D21" s="474" t="s">
        <v>383</v>
      </c>
      <c r="E21" s="474"/>
      <c r="F21" s="430"/>
      <c r="G21" s="472"/>
    </row>
    <row r="22" spans="2:7" ht="14.25">
      <c r="B22" s="462" t="s">
        <v>384</v>
      </c>
      <c r="C22" s="470" t="s">
        <v>385</v>
      </c>
      <c r="D22" s="467" t="s">
        <v>386</v>
      </c>
      <c r="E22" s="474"/>
      <c r="F22" s="430"/>
      <c r="G22" s="472"/>
    </row>
    <row r="23" spans="2:7" ht="27" customHeight="1">
      <c r="B23" s="462" t="s">
        <v>387</v>
      </c>
      <c r="C23" s="470" t="s">
        <v>388</v>
      </c>
      <c r="D23" s="467" t="s">
        <v>389</v>
      </c>
      <c r="E23" s="474"/>
      <c r="F23" s="430"/>
      <c r="G23" s="472"/>
    </row>
    <row r="24" spans="2:7" ht="27" customHeight="1" thickBot="1">
      <c r="B24" s="462" t="s">
        <v>390</v>
      </c>
      <c r="C24" s="485" t="s">
        <v>391</v>
      </c>
      <c r="D24" s="475" t="s">
        <v>392</v>
      </c>
      <c r="E24" s="474"/>
      <c r="F24" s="430"/>
      <c r="G24" s="472"/>
    </row>
    <row r="25" spans="2:7" ht="18.75" customHeight="1" thickBot="1">
      <c r="B25" s="805" t="s">
        <v>393</v>
      </c>
      <c r="C25" s="806"/>
      <c r="D25" s="460"/>
      <c r="E25" s="461">
        <f>E26+E28</f>
        <v>1971250</v>
      </c>
      <c r="F25" s="461">
        <f>F26+F28</f>
        <v>-280000</v>
      </c>
      <c r="G25" s="461">
        <f>G26+G28</f>
        <v>1691250</v>
      </c>
    </row>
    <row r="26" spans="2:7" ht="27" customHeight="1">
      <c r="B26" s="462" t="s">
        <v>369</v>
      </c>
      <c r="C26" s="463" t="s">
        <v>394</v>
      </c>
      <c r="D26" s="462" t="s">
        <v>395</v>
      </c>
      <c r="E26" s="464">
        <v>1971250</v>
      </c>
      <c r="F26" s="476">
        <v>-280000</v>
      </c>
      <c r="G26" s="477">
        <f>E26+F26</f>
        <v>1691250</v>
      </c>
    </row>
    <row r="27" spans="2:7" ht="27" customHeight="1">
      <c r="B27" s="462" t="s">
        <v>372</v>
      </c>
      <c r="C27" s="463" t="s">
        <v>396</v>
      </c>
      <c r="D27" s="462" t="s">
        <v>397</v>
      </c>
      <c r="E27" s="468"/>
      <c r="F27" s="478"/>
      <c r="G27" s="478"/>
    </row>
    <row r="28" spans="2:7" ht="51.75" customHeight="1">
      <c r="B28" s="462" t="s">
        <v>375</v>
      </c>
      <c r="C28" s="470" t="s">
        <v>398</v>
      </c>
      <c r="D28" s="467" t="s">
        <v>399</v>
      </c>
      <c r="E28" s="468"/>
      <c r="F28" s="479"/>
      <c r="G28" s="477"/>
    </row>
    <row r="29" spans="2:7" ht="14.25">
      <c r="B29" s="462" t="s">
        <v>378</v>
      </c>
      <c r="C29" s="470" t="s">
        <v>400</v>
      </c>
      <c r="D29" s="467" t="s">
        <v>401</v>
      </c>
      <c r="E29" s="474"/>
      <c r="F29" s="430"/>
      <c r="G29" s="430"/>
    </row>
    <row r="30" spans="2:7" ht="14.25">
      <c r="B30" s="462" t="s">
        <v>381</v>
      </c>
      <c r="C30" s="470" t="s">
        <v>402</v>
      </c>
      <c r="D30" s="467" t="s">
        <v>403</v>
      </c>
      <c r="E30" s="474"/>
      <c r="F30" s="430"/>
      <c r="G30" s="430"/>
    </row>
    <row r="31" spans="2:7" ht="14.25">
      <c r="B31" s="462" t="s">
        <v>384</v>
      </c>
      <c r="C31" s="470" t="s">
        <v>404</v>
      </c>
      <c r="D31" s="467" t="s">
        <v>405</v>
      </c>
      <c r="E31" s="474"/>
      <c r="F31" s="430"/>
      <c r="G31" s="430"/>
    </row>
    <row r="32" spans="2:7" ht="25.5">
      <c r="B32" s="462" t="s">
        <v>387</v>
      </c>
      <c r="C32" s="470" t="s">
        <v>406</v>
      </c>
      <c r="D32" s="467" t="s">
        <v>407</v>
      </c>
      <c r="E32" s="474"/>
      <c r="F32" s="430"/>
      <c r="G32" s="430"/>
    </row>
    <row r="33" spans="2:5" ht="7.5" customHeight="1">
      <c r="B33" s="480"/>
      <c r="C33" s="100"/>
      <c r="D33" s="100"/>
      <c r="E33" s="100"/>
    </row>
    <row r="34" spans="2:5" ht="14.25">
      <c r="B34" s="481"/>
      <c r="C34" s="482"/>
      <c r="D34" s="482"/>
      <c r="E34" s="482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3"/>
  <sheetViews>
    <sheetView tabSelected="1" zoomScalePageLayoutView="0" workbookViewId="0" topLeftCell="A1">
      <selection activeCell="N121" sqref="N121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538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455"/>
      <c r="F2" s="90"/>
      <c r="G2" s="90"/>
      <c r="H2" s="90"/>
      <c r="I2" t="s">
        <v>545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469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488"/>
      <c r="D4" s="809" t="s">
        <v>470</v>
      </c>
      <c r="E4" s="809"/>
      <c r="F4" s="809"/>
      <c r="G4" s="809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</row>
    <row r="5" spans="2:17" ht="12" customHeight="1" thickBot="1">
      <c r="B5" s="488"/>
      <c r="C5" s="488"/>
      <c r="D5" s="488"/>
      <c r="E5" s="488"/>
      <c r="F5" s="488"/>
      <c r="G5" s="488"/>
      <c r="H5" s="488"/>
      <c r="I5" s="488"/>
      <c r="J5" s="483" t="s">
        <v>1</v>
      </c>
      <c r="K5" s="488"/>
      <c r="L5" s="488"/>
      <c r="M5" s="488"/>
      <c r="N5" s="488"/>
      <c r="O5" s="488"/>
      <c r="P5" s="488"/>
      <c r="Q5" s="488"/>
    </row>
    <row r="6" spans="2:10" ht="90" customHeight="1" thickBot="1">
      <c r="B6" s="489" t="s">
        <v>2</v>
      </c>
      <c r="C6" s="490" t="s">
        <v>3</v>
      </c>
      <c r="D6" s="97" t="s">
        <v>4</v>
      </c>
      <c r="E6" s="490" t="s">
        <v>89</v>
      </c>
      <c r="F6" s="491" t="s">
        <v>409</v>
      </c>
      <c r="G6" s="491" t="s">
        <v>6</v>
      </c>
      <c r="H6" s="491" t="s">
        <v>410</v>
      </c>
      <c r="I6" s="492" t="s">
        <v>411</v>
      </c>
      <c r="J6" s="493" t="s">
        <v>412</v>
      </c>
    </row>
    <row r="7" spans="2:10" ht="9.75" customHeight="1">
      <c r="B7" s="494">
        <v>1</v>
      </c>
      <c r="C7" s="495">
        <v>2</v>
      </c>
      <c r="D7" s="495">
        <v>3</v>
      </c>
      <c r="E7" s="495">
        <v>4</v>
      </c>
      <c r="F7" s="495">
        <v>5</v>
      </c>
      <c r="G7" s="495">
        <v>6</v>
      </c>
      <c r="H7" s="495">
        <v>7</v>
      </c>
      <c r="I7" s="496">
        <v>8</v>
      </c>
      <c r="J7" s="497">
        <v>9</v>
      </c>
    </row>
    <row r="8" spans="2:10" ht="15" customHeight="1">
      <c r="B8" s="498" t="s">
        <v>8</v>
      </c>
      <c r="C8" s="499"/>
      <c r="D8" s="499"/>
      <c r="E8" s="500" t="s">
        <v>9</v>
      </c>
      <c r="F8" s="501">
        <f>F9</f>
        <v>940000</v>
      </c>
      <c r="G8" s="501">
        <f>G9</f>
        <v>74000</v>
      </c>
      <c r="H8" s="501">
        <f>H9</f>
        <v>1014000</v>
      </c>
      <c r="I8" s="502"/>
      <c r="J8" s="53"/>
    </row>
    <row r="9" spans="2:10" ht="13.5" customHeight="1">
      <c r="B9" s="503"/>
      <c r="C9" s="504" t="s">
        <v>10</v>
      </c>
      <c r="D9" s="398"/>
      <c r="E9" s="505" t="s">
        <v>413</v>
      </c>
      <c r="F9" s="506">
        <f>SUM(F10:F15)</f>
        <v>940000</v>
      </c>
      <c r="G9" s="506">
        <f>SUM(G10:G15)</f>
        <v>74000</v>
      </c>
      <c r="H9" s="506">
        <f>SUM(H10:H15)</f>
        <v>1014000</v>
      </c>
      <c r="I9" s="507"/>
      <c r="J9" s="53"/>
    </row>
    <row r="10" spans="2:10" ht="39" customHeight="1">
      <c r="B10" s="503"/>
      <c r="C10" s="508"/>
      <c r="D10" s="509">
        <v>6050</v>
      </c>
      <c r="E10" s="510" t="s">
        <v>282</v>
      </c>
      <c r="F10" s="511">
        <v>790000</v>
      </c>
      <c r="G10" s="511"/>
      <c r="H10" s="511">
        <f aca="true" t="shared" si="0" ref="H10:H15">F10+G10</f>
        <v>790000</v>
      </c>
      <c r="I10" s="512" t="s">
        <v>414</v>
      </c>
      <c r="J10" s="513" t="s">
        <v>415</v>
      </c>
    </row>
    <row r="11" spans="2:10" ht="24">
      <c r="B11" s="503"/>
      <c r="C11" s="508"/>
      <c r="D11" s="509">
        <v>6050</v>
      </c>
      <c r="E11" s="510" t="s">
        <v>282</v>
      </c>
      <c r="F11" s="511">
        <v>60000</v>
      </c>
      <c r="G11" s="511"/>
      <c r="H11" s="511">
        <f t="shared" si="0"/>
        <v>60000</v>
      </c>
      <c r="I11" s="514" t="s">
        <v>416</v>
      </c>
      <c r="J11" s="513" t="s">
        <v>415</v>
      </c>
    </row>
    <row r="12" spans="2:10" ht="24">
      <c r="B12" s="503"/>
      <c r="C12" s="508"/>
      <c r="D12" s="509">
        <v>6050</v>
      </c>
      <c r="E12" s="510" t="s">
        <v>282</v>
      </c>
      <c r="F12" s="511">
        <v>20000</v>
      </c>
      <c r="G12" s="511"/>
      <c r="H12" s="511">
        <f t="shared" si="0"/>
        <v>20000</v>
      </c>
      <c r="I12" s="514" t="s">
        <v>417</v>
      </c>
      <c r="J12" s="513" t="s">
        <v>415</v>
      </c>
    </row>
    <row r="13" spans="2:10" ht="24">
      <c r="B13" s="503"/>
      <c r="C13" s="508"/>
      <c r="D13" s="509">
        <v>6050</v>
      </c>
      <c r="E13" s="510" t="s">
        <v>282</v>
      </c>
      <c r="F13" s="511">
        <v>40000</v>
      </c>
      <c r="G13" s="511"/>
      <c r="H13" s="511">
        <f t="shared" si="0"/>
        <v>40000</v>
      </c>
      <c r="I13" s="514" t="s">
        <v>418</v>
      </c>
      <c r="J13" s="513" t="s">
        <v>415</v>
      </c>
    </row>
    <row r="14" spans="2:10" ht="24">
      <c r="B14" s="503"/>
      <c r="C14" s="508"/>
      <c r="D14" s="509">
        <v>6050</v>
      </c>
      <c r="E14" s="510" t="s">
        <v>282</v>
      </c>
      <c r="F14" s="511">
        <v>30000</v>
      </c>
      <c r="G14" s="511">
        <v>60000</v>
      </c>
      <c r="H14" s="511">
        <f t="shared" si="0"/>
        <v>90000</v>
      </c>
      <c r="I14" s="514" t="s">
        <v>419</v>
      </c>
      <c r="J14" s="513" t="s">
        <v>415</v>
      </c>
    </row>
    <row r="15" spans="2:10" ht="24">
      <c r="B15" s="503"/>
      <c r="C15" s="508"/>
      <c r="D15" s="509">
        <v>6050</v>
      </c>
      <c r="E15" s="510" t="s">
        <v>282</v>
      </c>
      <c r="F15" s="511">
        <v>0</v>
      </c>
      <c r="G15" s="511">
        <v>14000</v>
      </c>
      <c r="H15" s="511">
        <f t="shared" si="0"/>
        <v>14000</v>
      </c>
      <c r="I15" s="514" t="s">
        <v>517</v>
      </c>
      <c r="J15" s="513" t="s">
        <v>415</v>
      </c>
    </row>
    <row r="16" spans="2:10" ht="14.25" customHeight="1">
      <c r="B16" s="515">
        <v>600</v>
      </c>
      <c r="C16" s="516"/>
      <c r="D16" s="516"/>
      <c r="E16" s="500" t="s">
        <v>101</v>
      </c>
      <c r="F16" s="517">
        <f>F17+F24</f>
        <v>1059150</v>
      </c>
      <c r="G16" s="517">
        <f>G17+G24</f>
        <v>15000</v>
      </c>
      <c r="H16" s="517">
        <f>H17+H24</f>
        <v>1074150</v>
      </c>
      <c r="I16" s="518"/>
      <c r="J16" s="53"/>
    </row>
    <row r="17" spans="2:10" ht="14.25" customHeight="1">
      <c r="B17" s="519"/>
      <c r="C17" s="398">
        <v>60016</v>
      </c>
      <c r="D17" s="398"/>
      <c r="E17" s="505" t="s">
        <v>227</v>
      </c>
      <c r="F17" s="506">
        <f>SUM(F18:F23)</f>
        <v>989150</v>
      </c>
      <c r="G17" s="506">
        <f>SUM(G18:G23)</f>
        <v>15000</v>
      </c>
      <c r="H17" s="506">
        <f>SUM(H18:H23)</f>
        <v>1004150</v>
      </c>
      <c r="I17" s="521"/>
      <c r="J17" s="513"/>
    </row>
    <row r="18" spans="2:10" ht="14.25">
      <c r="B18" s="519"/>
      <c r="C18" s="520"/>
      <c r="D18" s="522">
        <v>6050</v>
      </c>
      <c r="E18" s="510" t="s">
        <v>282</v>
      </c>
      <c r="F18" s="511">
        <v>157000</v>
      </c>
      <c r="G18" s="523"/>
      <c r="H18" s="511">
        <f aca="true" t="shared" si="1" ref="H18:H23">F18+G18</f>
        <v>157000</v>
      </c>
      <c r="I18" s="521" t="s">
        <v>420</v>
      </c>
      <c r="J18" s="513" t="s">
        <v>415</v>
      </c>
    </row>
    <row r="19" spans="2:10" ht="21.75">
      <c r="B19" s="519"/>
      <c r="C19" s="520"/>
      <c r="D19" s="522">
        <v>6050</v>
      </c>
      <c r="E19" s="510" t="s">
        <v>421</v>
      </c>
      <c r="F19" s="511">
        <v>20000</v>
      </c>
      <c r="G19" s="523"/>
      <c r="H19" s="511">
        <f t="shared" si="1"/>
        <v>20000</v>
      </c>
      <c r="I19" s="521" t="s">
        <v>422</v>
      </c>
      <c r="J19" s="513" t="s">
        <v>415</v>
      </c>
    </row>
    <row r="20" spans="2:10" ht="14.25">
      <c r="B20" s="519"/>
      <c r="C20" s="520"/>
      <c r="D20" s="522">
        <v>6050</v>
      </c>
      <c r="E20" s="510" t="s">
        <v>282</v>
      </c>
      <c r="F20" s="511">
        <v>259000</v>
      </c>
      <c r="G20" s="523"/>
      <c r="H20" s="511">
        <f t="shared" si="1"/>
        <v>259000</v>
      </c>
      <c r="I20" s="521" t="s">
        <v>423</v>
      </c>
      <c r="J20" s="513" t="s">
        <v>415</v>
      </c>
    </row>
    <row r="21" spans="2:10" ht="24">
      <c r="B21" s="519"/>
      <c r="C21" s="520"/>
      <c r="D21" s="522">
        <v>6050</v>
      </c>
      <c r="E21" s="510" t="s">
        <v>282</v>
      </c>
      <c r="F21" s="511">
        <v>480000</v>
      </c>
      <c r="G21" s="523">
        <v>15000</v>
      </c>
      <c r="H21" s="511">
        <f t="shared" si="1"/>
        <v>495000</v>
      </c>
      <c r="I21" s="521" t="s">
        <v>424</v>
      </c>
      <c r="J21" s="513" t="s">
        <v>415</v>
      </c>
    </row>
    <row r="22" spans="2:10" ht="14.25">
      <c r="B22" s="519"/>
      <c r="C22" s="520"/>
      <c r="D22" s="522">
        <v>6050</v>
      </c>
      <c r="E22" s="510" t="s">
        <v>282</v>
      </c>
      <c r="F22" s="511">
        <v>50000</v>
      </c>
      <c r="G22" s="523"/>
      <c r="H22" s="511">
        <f t="shared" si="1"/>
        <v>50000</v>
      </c>
      <c r="I22" s="521" t="s">
        <v>457</v>
      </c>
      <c r="J22" s="513" t="s">
        <v>415</v>
      </c>
    </row>
    <row r="23" spans="2:10" ht="36">
      <c r="B23" s="519"/>
      <c r="C23" s="520"/>
      <c r="D23" s="612">
        <v>6660</v>
      </c>
      <c r="E23" s="40" t="s">
        <v>466</v>
      </c>
      <c r="F23" s="524">
        <v>23150</v>
      </c>
      <c r="G23" s="586"/>
      <c r="H23" s="524">
        <f t="shared" si="1"/>
        <v>23150</v>
      </c>
      <c r="I23" s="526" t="s">
        <v>467</v>
      </c>
      <c r="J23" s="513" t="s">
        <v>415</v>
      </c>
    </row>
    <row r="24" spans="2:10" ht="16.5" customHeight="1">
      <c r="B24" s="519"/>
      <c r="C24" s="398">
        <v>60095</v>
      </c>
      <c r="D24" s="398"/>
      <c r="E24" s="505" t="s">
        <v>11</v>
      </c>
      <c r="F24" s="506">
        <f>F25</f>
        <v>70000</v>
      </c>
      <c r="G24" s="506">
        <f>G25</f>
        <v>0</v>
      </c>
      <c r="H24" s="506">
        <f>H25</f>
        <v>70000</v>
      </c>
      <c r="I24" s="521"/>
      <c r="J24" s="513"/>
    </row>
    <row r="25" spans="2:10" ht="16.5" customHeight="1">
      <c r="B25" s="519"/>
      <c r="C25" s="520"/>
      <c r="D25" s="522">
        <v>6050</v>
      </c>
      <c r="E25" s="510" t="s">
        <v>282</v>
      </c>
      <c r="F25" s="524">
        <v>70000</v>
      </c>
      <c r="G25" s="525"/>
      <c r="H25" s="524">
        <f>F25+G25</f>
        <v>70000</v>
      </c>
      <c r="I25" s="526" t="s">
        <v>453</v>
      </c>
      <c r="J25" s="513" t="s">
        <v>415</v>
      </c>
    </row>
    <row r="26" spans="2:10" ht="16.5" customHeight="1">
      <c r="B26" s="515">
        <v>750</v>
      </c>
      <c r="C26" s="516"/>
      <c r="D26" s="516"/>
      <c r="E26" s="527" t="s">
        <v>23</v>
      </c>
      <c r="F26" s="517">
        <f aca="true" t="shared" si="2" ref="F26:H27">F27</f>
        <v>60000</v>
      </c>
      <c r="G26" s="517">
        <f t="shared" si="2"/>
        <v>0</v>
      </c>
      <c r="H26" s="517">
        <f t="shared" si="2"/>
        <v>60000</v>
      </c>
      <c r="I26" s="528"/>
      <c r="J26" s="53"/>
    </row>
    <row r="27" spans="2:10" ht="16.5" customHeight="1">
      <c r="B27" s="503"/>
      <c r="C27" s="398">
        <v>75023</v>
      </c>
      <c r="D27" s="398"/>
      <c r="E27" s="505" t="s">
        <v>231</v>
      </c>
      <c r="F27" s="506">
        <f t="shared" si="2"/>
        <v>60000</v>
      </c>
      <c r="G27" s="506">
        <f t="shared" si="2"/>
        <v>0</v>
      </c>
      <c r="H27" s="506">
        <f t="shared" si="2"/>
        <v>60000</v>
      </c>
      <c r="I27" s="507"/>
      <c r="J27" s="53"/>
    </row>
    <row r="28" spans="2:10" ht="24">
      <c r="B28" s="503"/>
      <c r="C28" s="529"/>
      <c r="D28" s="509">
        <v>6060</v>
      </c>
      <c r="E28" s="510" t="s">
        <v>425</v>
      </c>
      <c r="F28" s="511">
        <v>60000</v>
      </c>
      <c r="G28" s="523"/>
      <c r="H28" s="511">
        <f>F28+G28</f>
        <v>60000</v>
      </c>
      <c r="I28" s="512" t="s">
        <v>426</v>
      </c>
      <c r="J28" s="513" t="s">
        <v>415</v>
      </c>
    </row>
    <row r="29" spans="2:10" ht="28.5" customHeight="1">
      <c r="B29" s="515">
        <v>754</v>
      </c>
      <c r="C29" s="516"/>
      <c r="D29" s="516"/>
      <c r="E29" s="530" t="s">
        <v>150</v>
      </c>
      <c r="F29" s="517">
        <f>F30+F32</f>
        <v>320000</v>
      </c>
      <c r="G29" s="517">
        <f>G30+G32</f>
        <v>-100000</v>
      </c>
      <c r="H29" s="517">
        <f>H30+H32</f>
        <v>220000</v>
      </c>
      <c r="I29" s="512"/>
      <c r="J29" s="513"/>
    </row>
    <row r="30" spans="2:10" ht="13.5" customHeight="1">
      <c r="B30" s="503"/>
      <c r="C30" s="398">
        <v>75405</v>
      </c>
      <c r="D30" s="399"/>
      <c r="E30" s="505" t="s">
        <v>306</v>
      </c>
      <c r="F30" s="506">
        <f>F31</f>
        <v>100000</v>
      </c>
      <c r="G30" s="506">
        <f>G31</f>
        <v>-100000</v>
      </c>
      <c r="H30" s="506">
        <f>H31</f>
        <v>0</v>
      </c>
      <c r="I30" s="512"/>
      <c r="J30" s="513"/>
    </row>
    <row r="31" spans="2:10" ht="36">
      <c r="B31" s="503"/>
      <c r="C31" s="237"/>
      <c r="D31" s="509">
        <v>6170</v>
      </c>
      <c r="E31" s="510" t="s">
        <v>427</v>
      </c>
      <c r="F31" s="523">
        <v>100000</v>
      </c>
      <c r="G31" s="523">
        <v>-100000</v>
      </c>
      <c r="H31" s="511">
        <f>F31+G31</f>
        <v>0</v>
      </c>
      <c r="I31" s="512" t="s">
        <v>428</v>
      </c>
      <c r="J31" s="513" t="s">
        <v>415</v>
      </c>
    </row>
    <row r="32" spans="2:10" ht="14.25">
      <c r="B32" s="503"/>
      <c r="C32" s="531">
        <v>75495</v>
      </c>
      <c r="D32" s="112"/>
      <c r="E32" s="532" t="s">
        <v>11</v>
      </c>
      <c r="F32" s="506">
        <f>F33</f>
        <v>220000</v>
      </c>
      <c r="G32" s="506">
        <f>G33</f>
        <v>0</v>
      </c>
      <c r="H32" s="506">
        <f>H33</f>
        <v>220000</v>
      </c>
      <c r="I32" s="512"/>
      <c r="J32" s="513"/>
    </row>
    <row r="33" spans="2:10" ht="24">
      <c r="B33" s="503"/>
      <c r="C33" s="237"/>
      <c r="D33" s="509">
        <v>6050</v>
      </c>
      <c r="E33" s="510" t="s">
        <v>282</v>
      </c>
      <c r="F33" s="523">
        <v>220000</v>
      </c>
      <c r="G33" s="523"/>
      <c r="H33" s="511">
        <f>F33+G33</f>
        <v>220000</v>
      </c>
      <c r="I33" s="512" t="s">
        <v>429</v>
      </c>
      <c r="J33" s="513" t="s">
        <v>415</v>
      </c>
    </row>
    <row r="34" spans="2:10" ht="25.5">
      <c r="B34" s="515">
        <v>853</v>
      </c>
      <c r="C34" s="516"/>
      <c r="D34" s="516"/>
      <c r="E34" s="530" t="s">
        <v>80</v>
      </c>
      <c r="F34" s="517">
        <f aca="true" t="shared" si="3" ref="F34:H35">F35</f>
        <v>181000</v>
      </c>
      <c r="G34" s="517">
        <f t="shared" si="3"/>
        <v>0</v>
      </c>
      <c r="H34" s="517">
        <f t="shared" si="3"/>
        <v>181000</v>
      </c>
      <c r="I34" s="512"/>
      <c r="J34" s="513"/>
    </row>
    <row r="35" spans="2:10" ht="24">
      <c r="B35" s="503"/>
      <c r="C35" s="398">
        <v>85311</v>
      </c>
      <c r="D35" s="399"/>
      <c r="E35" s="400" t="s">
        <v>343</v>
      </c>
      <c r="F35" s="506">
        <f t="shared" si="3"/>
        <v>181000</v>
      </c>
      <c r="G35" s="506">
        <f t="shared" si="3"/>
        <v>0</v>
      </c>
      <c r="H35" s="506">
        <f t="shared" si="3"/>
        <v>181000</v>
      </c>
      <c r="I35" s="512"/>
      <c r="J35" s="513"/>
    </row>
    <row r="36" spans="2:10" ht="24">
      <c r="B36" s="503"/>
      <c r="C36" s="237"/>
      <c r="D36" s="509">
        <v>6050</v>
      </c>
      <c r="E36" s="510" t="s">
        <v>282</v>
      </c>
      <c r="F36" s="523">
        <v>181000</v>
      </c>
      <c r="G36" s="523"/>
      <c r="H36" s="511">
        <f>F36+G36</f>
        <v>181000</v>
      </c>
      <c r="I36" s="512" t="s">
        <v>430</v>
      </c>
      <c r="J36" s="513" t="s">
        <v>415</v>
      </c>
    </row>
    <row r="37" spans="2:10" ht="25.5">
      <c r="B37" s="533" t="s">
        <v>193</v>
      </c>
      <c r="C37" s="534"/>
      <c r="D37" s="534"/>
      <c r="E37" s="535" t="s">
        <v>83</v>
      </c>
      <c r="F37" s="517">
        <f>F38+F40+F42</f>
        <v>498119</v>
      </c>
      <c r="G37" s="517">
        <f>G38+G40+G42</f>
        <v>0</v>
      </c>
      <c r="H37" s="517">
        <f>H38+H40+H42</f>
        <v>498119</v>
      </c>
      <c r="I37" s="512"/>
      <c r="J37" s="513"/>
    </row>
    <row r="38" spans="2:10" ht="14.25">
      <c r="B38" s="533"/>
      <c r="C38" s="286" t="s">
        <v>195</v>
      </c>
      <c r="D38" s="287"/>
      <c r="E38" s="288" t="s">
        <v>248</v>
      </c>
      <c r="F38" s="506">
        <f>F39</f>
        <v>93000</v>
      </c>
      <c r="G38" s="506">
        <f>G39</f>
        <v>0</v>
      </c>
      <c r="H38" s="506">
        <f>H39</f>
        <v>93000</v>
      </c>
      <c r="I38" s="512"/>
      <c r="J38" s="513"/>
    </row>
    <row r="39" spans="2:10" ht="36">
      <c r="B39" s="533"/>
      <c r="C39" s="534"/>
      <c r="D39" s="509">
        <v>6050</v>
      </c>
      <c r="E39" s="510" t="s">
        <v>282</v>
      </c>
      <c r="F39" s="523">
        <v>93000</v>
      </c>
      <c r="G39" s="523"/>
      <c r="H39" s="511">
        <f>F39+G39</f>
        <v>93000</v>
      </c>
      <c r="I39" s="512" t="s">
        <v>465</v>
      </c>
      <c r="J39" s="513" t="s">
        <v>415</v>
      </c>
    </row>
    <row r="40" spans="2:10" ht="14.25">
      <c r="B40" s="533"/>
      <c r="C40" s="536" t="s">
        <v>197</v>
      </c>
      <c r="D40" s="537"/>
      <c r="E40" s="532" t="s">
        <v>250</v>
      </c>
      <c r="F40" s="506">
        <f>F41</f>
        <v>250000</v>
      </c>
      <c r="G40" s="506">
        <f>G41</f>
        <v>0</v>
      </c>
      <c r="H40" s="506">
        <f>H41</f>
        <v>250000</v>
      </c>
      <c r="I40" s="512"/>
      <c r="J40" s="513"/>
    </row>
    <row r="41" spans="2:10" ht="36">
      <c r="B41" s="533"/>
      <c r="C41" s="534"/>
      <c r="D41" s="509">
        <v>6050</v>
      </c>
      <c r="E41" s="510" t="s">
        <v>282</v>
      </c>
      <c r="F41" s="523">
        <v>250000</v>
      </c>
      <c r="G41" s="523"/>
      <c r="H41" s="511">
        <f>F41+G41</f>
        <v>250000</v>
      </c>
      <c r="I41" s="512" t="s">
        <v>431</v>
      </c>
      <c r="J41" s="513" t="s">
        <v>415</v>
      </c>
    </row>
    <row r="42" spans="2:10" ht="14.25">
      <c r="B42" s="538"/>
      <c r="C42" s="286" t="s">
        <v>199</v>
      </c>
      <c r="D42" s="287"/>
      <c r="E42" s="288" t="s">
        <v>252</v>
      </c>
      <c r="F42" s="506">
        <f>SUM(F43:F47)</f>
        <v>155119</v>
      </c>
      <c r="G42" s="506">
        <f>SUM(G43:G47)</f>
        <v>0</v>
      </c>
      <c r="H42" s="506">
        <f>SUM(H43:H47)</f>
        <v>155119</v>
      </c>
      <c r="I42" s="512"/>
      <c r="J42" s="513"/>
    </row>
    <row r="43" spans="2:10" ht="24.75" customHeight="1">
      <c r="B43" s="538"/>
      <c r="C43" s="286"/>
      <c r="D43" s="522">
        <v>6050</v>
      </c>
      <c r="E43" s="510" t="s">
        <v>421</v>
      </c>
      <c r="F43" s="523">
        <v>5000</v>
      </c>
      <c r="G43" s="523"/>
      <c r="H43" s="511">
        <f>F43+G43</f>
        <v>5000</v>
      </c>
      <c r="I43" s="521" t="s">
        <v>432</v>
      </c>
      <c r="J43" s="513" t="s">
        <v>415</v>
      </c>
    </row>
    <row r="44" spans="2:10" ht="24.75" customHeight="1">
      <c r="B44" s="538"/>
      <c r="C44" s="286"/>
      <c r="D44" s="522">
        <v>6050</v>
      </c>
      <c r="E44" s="510" t="s">
        <v>421</v>
      </c>
      <c r="F44" s="523">
        <v>2500</v>
      </c>
      <c r="G44" s="523"/>
      <c r="H44" s="511">
        <f>F44+G44</f>
        <v>2500</v>
      </c>
      <c r="I44" s="521" t="s">
        <v>433</v>
      </c>
      <c r="J44" s="513" t="s">
        <v>415</v>
      </c>
    </row>
    <row r="45" spans="2:10" ht="24.75" customHeight="1">
      <c r="B45" s="538"/>
      <c r="C45" s="286"/>
      <c r="D45" s="509">
        <v>6050</v>
      </c>
      <c r="E45" s="510" t="s">
        <v>421</v>
      </c>
      <c r="F45" s="523">
        <v>7753</v>
      </c>
      <c r="G45" s="523"/>
      <c r="H45" s="511">
        <f>F45+G45</f>
        <v>7753</v>
      </c>
      <c r="I45" s="521" t="s">
        <v>434</v>
      </c>
      <c r="J45" s="513" t="s">
        <v>415</v>
      </c>
    </row>
    <row r="46" spans="2:10" ht="24.75" customHeight="1">
      <c r="B46" s="538"/>
      <c r="C46" s="286"/>
      <c r="D46" s="522">
        <v>6050</v>
      </c>
      <c r="E46" s="510" t="s">
        <v>421</v>
      </c>
      <c r="F46" s="523">
        <v>9866</v>
      </c>
      <c r="G46" s="523"/>
      <c r="H46" s="511">
        <f>F46+G46</f>
        <v>9866</v>
      </c>
      <c r="I46" s="521" t="s">
        <v>435</v>
      </c>
      <c r="J46" s="513" t="s">
        <v>415</v>
      </c>
    </row>
    <row r="47" spans="2:10" ht="21" customHeight="1">
      <c r="B47" s="503"/>
      <c r="C47" s="237"/>
      <c r="D47" s="509">
        <v>6050</v>
      </c>
      <c r="E47" s="510" t="s">
        <v>282</v>
      </c>
      <c r="F47" s="523">
        <v>130000</v>
      </c>
      <c r="G47" s="523"/>
      <c r="H47" s="511">
        <f>F47+G47</f>
        <v>130000</v>
      </c>
      <c r="I47" s="512" t="s">
        <v>436</v>
      </c>
      <c r="J47" s="513" t="s">
        <v>415</v>
      </c>
    </row>
    <row r="48" spans="2:10" ht="25.5">
      <c r="B48" s="539" t="s">
        <v>201</v>
      </c>
      <c r="C48" s="540"/>
      <c r="D48" s="540"/>
      <c r="E48" s="500" t="s">
        <v>202</v>
      </c>
      <c r="F48" s="517">
        <f>F49+F51</f>
        <v>917000</v>
      </c>
      <c r="G48" s="517">
        <f>G49+G51</f>
        <v>0</v>
      </c>
      <c r="H48" s="517">
        <f>H49+H51</f>
        <v>917000</v>
      </c>
      <c r="I48" s="518"/>
      <c r="J48" s="53"/>
    </row>
    <row r="49" spans="2:10" ht="14.25">
      <c r="B49" s="539"/>
      <c r="C49" s="541" t="s">
        <v>203</v>
      </c>
      <c r="D49" s="542"/>
      <c r="E49" s="543" t="s">
        <v>253</v>
      </c>
      <c r="F49" s="506">
        <f>F50</f>
        <v>50000</v>
      </c>
      <c r="G49" s="506">
        <f>G50</f>
        <v>0</v>
      </c>
      <c r="H49" s="506">
        <f>H50</f>
        <v>50000</v>
      </c>
      <c r="I49" s="518"/>
      <c r="J49" s="53"/>
    </row>
    <row r="50" spans="2:10" ht="36">
      <c r="B50" s="539"/>
      <c r="C50" s="540"/>
      <c r="D50" s="522">
        <v>6050</v>
      </c>
      <c r="E50" s="544" t="s">
        <v>282</v>
      </c>
      <c r="F50" s="523">
        <v>50000</v>
      </c>
      <c r="G50" s="523"/>
      <c r="H50" s="511">
        <f aca="true" t="shared" si="4" ref="H50:H56">F50+G50</f>
        <v>50000</v>
      </c>
      <c r="I50" s="512" t="s">
        <v>437</v>
      </c>
      <c r="J50" s="513" t="s">
        <v>415</v>
      </c>
    </row>
    <row r="51" spans="2:10" ht="12.75" customHeight="1">
      <c r="B51" s="503"/>
      <c r="C51" s="536" t="s">
        <v>208</v>
      </c>
      <c r="D51" s="537"/>
      <c r="E51" s="532" t="s">
        <v>11</v>
      </c>
      <c r="F51" s="506">
        <f>SUM(F52:F56)</f>
        <v>867000</v>
      </c>
      <c r="G51" s="506">
        <f>SUM(G52:G56)</f>
        <v>0</v>
      </c>
      <c r="H51" s="506">
        <f>SUM(H52:H56)</f>
        <v>867000</v>
      </c>
      <c r="I51" s="507"/>
      <c r="J51" s="53"/>
    </row>
    <row r="52" spans="2:10" ht="24">
      <c r="B52" s="503"/>
      <c r="C52" s="237"/>
      <c r="D52" s="522">
        <v>6050</v>
      </c>
      <c r="E52" s="544" t="s">
        <v>282</v>
      </c>
      <c r="F52" s="545">
        <v>155000</v>
      </c>
      <c r="G52" s="523"/>
      <c r="H52" s="511">
        <f t="shared" si="4"/>
        <v>155000</v>
      </c>
      <c r="I52" s="514" t="s">
        <v>438</v>
      </c>
      <c r="J52" s="546" t="s">
        <v>415</v>
      </c>
    </row>
    <row r="53" spans="2:10" ht="24">
      <c r="B53" s="503"/>
      <c r="C53" s="237"/>
      <c r="D53" s="509">
        <v>6050</v>
      </c>
      <c r="E53" s="510" t="s">
        <v>282</v>
      </c>
      <c r="F53" s="545">
        <v>190000</v>
      </c>
      <c r="G53" s="523"/>
      <c r="H53" s="511">
        <f t="shared" si="4"/>
        <v>190000</v>
      </c>
      <c r="I53" s="514" t="s">
        <v>439</v>
      </c>
      <c r="J53" s="513" t="s">
        <v>415</v>
      </c>
    </row>
    <row r="54" spans="2:10" ht="24">
      <c r="B54" s="503"/>
      <c r="C54" s="237"/>
      <c r="D54" s="509">
        <v>6050</v>
      </c>
      <c r="E54" s="510" t="s">
        <v>282</v>
      </c>
      <c r="F54" s="511">
        <v>220000</v>
      </c>
      <c r="G54" s="523"/>
      <c r="H54" s="511">
        <f t="shared" si="4"/>
        <v>220000</v>
      </c>
      <c r="I54" s="514" t="s">
        <v>440</v>
      </c>
      <c r="J54" s="513" t="s">
        <v>415</v>
      </c>
    </row>
    <row r="55" spans="2:10" ht="41.25" customHeight="1">
      <c r="B55" s="503"/>
      <c r="C55" s="237"/>
      <c r="D55" s="509">
        <v>6050</v>
      </c>
      <c r="E55" s="510" t="s">
        <v>282</v>
      </c>
      <c r="F55" s="511">
        <v>292000</v>
      </c>
      <c r="G55" s="523"/>
      <c r="H55" s="511">
        <f t="shared" si="4"/>
        <v>292000</v>
      </c>
      <c r="I55" s="514" t="s">
        <v>441</v>
      </c>
      <c r="J55" s="513" t="s">
        <v>415</v>
      </c>
    </row>
    <row r="56" spans="2:10" ht="24">
      <c r="B56" s="503"/>
      <c r="C56" s="237"/>
      <c r="D56" s="509">
        <v>6060</v>
      </c>
      <c r="E56" s="510" t="s">
        <v>425</v>
      </c>
      <c r="F56" s="511">
        <v>10000</v>
      </c>
      <c r="G56" s="523"/>
      <c r="H56" s="511">
        <f t="shared" si="4"/>
        <v>10000</v>
      </c>
      <c r="I56" s="514" t="s">
        <v>442</v>
      </c>
      <c r="J56" s="513" t="s">
        <v>415</v>
      </c>
    </row>
    <row r="57" spans="2:10" ht="15.75" customHeight="1">
      <c r="B57" s="539" t="s">
        <v>87</v>
      </c>
      <c r="C57" s="540"/>
      <c r="D57" s="540"/>
      <c r="E57" s="500" t="s">
        <v>265</v>
      </c>
      <c r="F57" s="517">
        <f aca="true" t="shared" si="5" ref="F57:H58">F58</f>
        <v>5025000</v>
      </c>
      <c r="G57" s="517">
        <f t="shared" si="5"/>
        <v>0</v>
      </c>
      <c r="H57" s="517">
        <f t="shared" si="5"/>
        <v>5025000</v>
      </c>
      <c r="I57" s="514"/>
      <c r="J57" s="513"/>
    </row>
    <row r="58" spans="2:10" ht="15.75" customHeight="1">
      <c r="B58" s="538"/>
      <c r="C58" s="547">
        <v>92601</v>
      </c>
      <c r="D58" s="548"/>
      <c r="E58" s="400" t="s">
        <v>274</v>
      </c>
      <c r="F58" s="549">
        <f t="shared" si="5"/>
        <v>5025000</v>
      </c>
      <c r="G58" s="549">
        <f t="shared" si="5"/>
        <v>0</v>
      </c>
      <c r="H58" s="549">
        <f t="shared" si="5"/>
        <v>5025000</v>
      </c>
      <c r="I58" s="550"/>
      <c r="J58" s="551"/>
    </row>
    <row r="59" spans="2:10" ht="24.75" thickBot="1">
      <c r="B59" s="503"/>
      <c r="C59" s="237"/>
      <c r="D59" s="509">
        <v>6050</v>
      </c>
      <c r="E59" s="510" t="s">
        <v>282</v>
      </c>
      <c r="F59" s="511">
        <v>5025000</v>
      </c>
      <c r="G59" s="523"/>
      <c r="H59" s="511">
        <f>F59+G59</f>
        <v>5025000</v>
      </c>
      <c r="I59" s="552" t="s">
        <v>443</v>
      </c>
      <c r="J59" s="513" t="s">
        <v>415</v>
      </c>
    </row>
    <row r="60" spans="2:10" ht="5.25" customHeight="1" thickBot="1">
      <c r="B60" s="553"/>
      <c r="C60" s="554"/>
      <c r="D60" s="555"/>
      <c r="E60" s="556"/>
      <c r="F60" s="557"/>
      <c r="G60" s="557"/>
      <c r="H60" s="557"/>
      <c r="I60" s="558"/>
      <c r="J60" s="41"/>
    </row>
    <row r="61" spans="2:10" ht="22.5" customHeight="1" thickBot="1">
      <c r="B61" s="559"/>
      <c r="C61" s="560"/>
      <c r="D61" s="560"/>
      <c r="E61" s="561" t="s">
        <v>444</v>
      </c>
      <c r="F61" s="562">
        <f>F8+F16+F26+F29+F34+F37+F48+F57</f>
        <v>9000269</v>
      </c>
      <c r="G61" s="562">
        <f>G8+G16+G26+G29+G34+G37+G48+G57</f>
        <v>-11000</v>
      </c>
      <c r="H61" s="562">
        <f>H8+H16+H26+H29+H34+H37+H48+H57</f>
        <v>8989269</v>
      </c>
      <c r="I61" s="563"/>
      <c r="J61" s="41"/>
    </row>
    <row r="62" spans="2:9" ht="14.25">
      <c r="B62" s="564"/>
      <c r="C62" s="564"/>
      <c r="D62" s="564"/>
      <c r="E62" s="564"/>
      <c r="F62" s="565"/>
      <c r="G62" s="565"/>
      <c r="H62" s="565"/>
      <c r="I62" s="566"/>
    </row>
    <row r="63" spans="2:9" ht="15.75">
      <c r="B63" s="564"/>
      <c r="C63" s="564"/>
      <c r="D63" s="564"/>
      <c r="E63" s="567"/>
      <c r="F63" s="568"/>
      <c r="G63" s="568"/>
      <c r="H63" s="568"/>
      <c r="I63" s="566"/>
    </row>
    <row r="64" spans="2:9" ht="14.25">
      <c r="B64" s="564"/>
      <c r="C64" s="564"/>
      <c r="D64" s="569"/>
      <c r="E64" s="570"/>
      <c r="F64" s="564"/>
      <c r="G64" s="564"/>
      <c r="H64" s="564"/>
      <c r="I64" s="571"/>
    </row>
    <row r="65" spans="2:9" ht="14.25">
      <c r="B65" s="564"/>
      <c r="C65" s="564"/>
      <c r="D65" s="564"/>
      <c r="E65" s="572"/>
      <c r="F65" s="564"/>
      <c r="G65" s="564"/>
      <c r="H65" s="564"/>
      <c r="I65" s="571"/>
    </row>
    <row r="66" spans="5:9" ht="14.25">
      <c r="E66" s="573"/>
      <c r="F66" s="570"/>
      <c r="G66" s="570"/>
      <c r="H66" s="570"/>
      <c r="I66" s="571"/>
    </row>
    <row r="67" spans="5:9" ht="14.25">
      <c r="E67" s="573"/>
      <c r="F67" s="570"/>
      <c r="G67" s="570"/>
      <c r="H67" s="570"/>
      <c r="I67" s="571"/>
    </row>
    <row r="68" spans="5:9" ht="14.25">
      <c r="E68" s="573"/>
      <c r="F68" s="570"/>
      <c r="G68" s="570"/>
      <c r="H68" s="570"/>
      <c r="I68" s="571"/>
    </row>
    <row r="69" spans="5:9" ht="14.25">
      <c r="E69" s="573"/>
      <c r="F69" s="570"/>
      <c r="G69" s="570"/>
      <c r="H69" s="570"/>
      <c r="I69" s="571"/>
    </row>
    <row r="70" spans="5:9" ht="14.25">
      <c r="E70" s="574"/>
      <c r="F70" s="570"/>
      <c r="G70" s="570"/>
      <c r="H70" s="570"/>
      <c r="I70" s="571"/>
    </row>
    <row r="71" spans="5:9" ht="14.25">
      <c r="E71" s="574"/>
      <c r="F71" s="570"/>
      <c r="G71" s="570"/>
      <c r="H71" s="570"/>
      <c r="I71" s="571"/>
    </row>
    <row r="72" spans="5:9" ht="14.25">
      <c r="E72" s="574"/>
      <c r="F72" s="564"/>
      <c r="G72" s="564"/>
      <c r="H72" s="564"/>
      <c r="I72" s="571"/>
    </row>
    <row r="73" ht="14.25">
      <c r="E73" s="572"/>
    </row>
    <row r="74" ht="14.25">
      <c r="E74" s="572"/>
    </row>
    <row r="75" ht="29.25" customHeight="1">
      <c r="E75" s="572"/>
    </row>
    <row r="76" ht="14.25">
      <c r="E76" s="572"/>
    </row>
    <row r="77" ht="14.25">
      <c r="E77" s="572"/>
    </row>
    <row r="78" ht="14.25">
      <c r="E78" s="572"/>
    </row>
    <row r="79" ht="14.25">
      <c r="E79" s="572"/>
    </row>
    <row r="80" ht="14.25">
      <c r="E80" s="574"/>
    </row>
    <row r="81" ht="14.25">
      <c r="E81" s="575"/>
    </row>
    <row r="82" spans="3:10" ht="14.25">
      <c r="C82" s="576"/>
      <c r="D82" s="576"/>
      <c r="E82" s="577"/>
      <c r="F82" s="576"/>
      <c r="G82" s="576"/>
      <c r="H82" s="576"/>
      <c r="I82" s="576"/>
      <c r="J82" s="576"/>
    </row>
    <row r="83" spans="3:10" ht="14.25">
      <c r="C83" s="576"/>
      <c r="D83" s="576"/>
      <c r="E83" s="572"/>
      <c r="F83" s="576"/>
      <c r="G83" s="576"/>
      <c r="H83" s="576"/>
      <c r="I83" s="576"/>
      <c r="J83" s="576"/>
    </row>
    <row r="84" ht="14.25">
      <c r="E84" s="578"/>
    </row>
    <row r="85" ht="14.25">
      <c r="E85" s="578"/>
    </row>
    <row r="86" ht="14.25">
      <c r="E86" s="578"/>
    </row>
    <row r="87" ht="14.25">
      <c r="E87" s="577"/>
    </row>
    <row r="88" ht="14.25">
      <c r="E88" s="572"/>
    </row>
    <row r="89" ht="14.25">
      <c r="E89" s="577"/>
    </row>
    <row r="90" ht="14.25">
      <c r="E90" s="579"/>
    </row>
    <row r="91" ht="14.25">
      <c r="E91" s="576"/>
    </row>
    <row r="92" ht="14.25">
      <c r="E92" s="576"/>
    </row>
    <row r="93" ht="14.25">
      <c r="E93" s="576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N121" sqref="N121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43" t="s">
        <v>539</v>
      </c>
    </row>
    <row r="2" spans="2:6" ht="18.75">
      <c r="B2" s="2"/>
      <c r="D2" s="644"/>
      <c r="F2" t="s">
        <v>545</v>
      </c>
    </row>
    <row r="3" ht="14.25">
      <c r="F3" t="s">
        <v>469</v>
      </c>
    </row>
    <row r="5" ht="15">
      <c r="E5" s="617"/>
    </row>
    <row r="6" spans="3:7" ht="48.75" customHeight="1">
      <c r="C6" s="801" t="s">
        <v>504</v>
      </c>
      <c r="D6" s="801"/>
      <c r="E6" s="801"/>
      <c r="F6" s="801"/>
      <c r="G6" s="801"/>
    </row>
    <row r="7" spans="5:6" ht="16.5" customHeight="1">
      <c r="E7" s="645"/>
      <c r="F7" s="645"/>
    </row>
    <row r="8" spans="5:6" ht="16.5" customHeight="1" thickBot="1">
      <c r="E8" s="90"/>
      <c r="F8" s="483" t="s">
        <v>1</v>
      </c>
    </row>
    <row r="9" spans="2:8" ht="25.5">
      <c r="B9" s="646" t="s">
        <v>2</v>
      </c>
      <c r="C9" s="647" t="s">
        <v>3</v>
      </c>
      <c r="D9" s="647" t="s">
        <v>4</v>
      </c>
      <c r="E9" s="647" t="s">
        <v>505</v>
      </c>
      <c r="F9" s="648" t="s">
        <v>506</v>
      </c>
      <c r="G9" s="647" t="s">
        <v>475</v>
      </c>
      <c r="H9" s="649" t="s">
        <v>507</v>
      </c>
    </row>
    <row r="10" spans="2:8" s="654" customFormat="1" ht="7.5" customHeight="1">
      <c r="B10" s="650">
        <v>1</v>
      </c>
      <c r="C10" s="624">
        <v>2</v>
      </c>
      <c r="D10" s="624">
        <v>3</v>
      </c>
      <c r="E10" s="624">
        <v>4</v>
      </c>
      <c r="F10" s="651">
        <v>5</v>
      </c>
      <c r="G10" s="652"/>
      <c r="H10" s="653"/>
    </row>
    <row r="11" spans="2:8" s="654" customFormat="1" ht="60">
      <c r="B11" s="655">
        <v>600</v>
      </c>
      <c r="C11" s="462">
        <v>60014</v>
      </c>
      <c r="D11" s="161">
        <v>2710</v>
      </c>
      <c r="E11" s="133" t="s">
        <v>508</v>
      </c>
      <c r="F11" s="235">
        <v>193024</v>
      </c>
      <c r="G11" s="656"/>
      <c r="H11" s="657">
        <f>F11+G11</f>
        <v>193024</v>
      </c>
    </row>
    <row r="12" spans="2:8" s="654" customFormat="1" ht="48">
      <c r="B12" s="659">
        <v>900</v>
      </c>
      <c r="C12" s="467">
        <v>90003</v>
      </c>
      <c r="D12" s="153">
        <v>2650</v>
      </c>
      <c r="E12" s="72" t="s">
        <v>509</v>
      </c>
      <c r="F12" s="660">
        <v>42000</v>
      </c>
      <c r="G12" s="656"/>
      <c r="H12" s="657">
        <f>F12+G12</f>
        <v>42000</v>
      </c>
    </row>
    <row r="13" spans="2:8" s="654" customFormat="1" ht="36">
      <c r="B13" s="659">
        <v>921</v>
      </c>
      <c r="C13" s="467">
        <v>92109</v>
      </c>
      <c r="D13" s="158">
        <v>2480</v>
      </c>
      <c r="E13" s="72" t="s">
        <v>205</v>
      </c>
      <c r="F13" s="658">
        <v>677000</v>
      </c>
      <c r="G13" s="656">
        <v>50000</v>
      </c>
      <c r="H13" s="657">
        <f>F13+G13</f>
        <v>727000</v>
      </c>
    </row>
    <row r="14" spans="2:8" ht="36">
      <c r="B14" s="659">
        <v>921</v>
      </c>
      <c r="C14" s="467">
        <v>92116</v>
      </c>
      <c r="D14" s="158">
        <v>2480</v>
      </c>
      <c r="E14" s="72" t="s">
        <v>205</v>
      </c>
      <c r="F14" s="658">
        <v>302000</v>
      </c>
      <c r="G14" s="661"/>
      <c r="H14" s="657">
        <f>F14+G14</f>
        <v>302000</v>
      </c>
    </row>
    <row r="15" spans="2:8" ht="14.25">
      <c r="B15" s="662"/>
      <c r="C15" s="576"/>
      <c r="D15" s="576"/>
      <c r="E15" s="576"/>
      <c r="F15" s="663"/>
      <c r="G15" s="664"/>
      <c r="H15" s="665"/>
    </row>
    <row r="16" spans="2:8" ht="30" customHeight="1" thickBot="1">
      <c r="B16" s="810" t="s">
        <v>503</v>
      </c>
      <c r="C16" s="811"/>
      <c r="D16" s="811"/>
      <c r="E16" s="812"/>
      <c r="F16" s="666">
        <f>SUM(F11:F15)</f>
        <v>1214024</v>
      </c>
      <c r="G16" s="666">
        <f>SUM(G11:G15)</f>
        <v>50000</v>
      </c>
      <c r="H16" s="667">
        <f>SUM(H11:H15)</f>
        <v>1264024</v>
      </c>
    </row>
    <row r="17" spans="7:8" ht="14.25">
      <c r="G17" s="90"/>
      <c r="H17" s="90"/>
    </row>
    <row r="30" ht="14.25">
      <c r="E30" s="668"/>
    </row>
  </sheetData>
  <sheetProtection/>
  <mergeCells count="2">
    <mergeCell ref="C6:G6"/>
    <mergeCell ref="B16:E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8"/>
  <sheetViews>
    <sheetView zoomScalePageLayoutView="0" workbookViewId="0" topLeftCell="A1">
      <selection activeCell="N121" sqref="N121"/>
    </sheetView>
  </sheetViews>
  <sheetFormatPr defaultColWidth="8.796875" defaultRowHeight="14.25"/>
  <cols>
    <col min="1" max="1" width="2.5" style="90" customWidth="1"/>
    <col min="2" max="2" width="3.5" style="90" customWidth="1"/>
    <col min="3" max="3" width="11.59765625" style="90" customWidth="1"/>
    <col min="4" max="4" width="5.09765625" style="90" customWidth="1"/>
    <col min="5" max="5" width="7.09765625" style="90" customWidth="1"/>
    <col min="6" max="6" width="4.69921875" style="90" customWidth="1"/>
    <col min="7" max="7" width="28.8984375" style="90" customWidth="1"/>
    <col min="8" max="8" width="9.3984375" style="90" customWidth="1"/>
    <col min="9" max="9" width="8.5" style="90" customWidth="1"/>
    <col min="10" max="10" width="9" style="90" customWidth="1"/>
    <col min="11" max="11" width="0.4921875" style="90" customWidth="1"/>
    <col min="12" max="12" width="9.5" style="90" customWidth="1"/>
    <col min="13" max="16384" width="9" style="90" customWidth="1"/>
  </cols>
  <sheetData>
    <row r="1" ht="14.25">
      <c r="G1" s="615" t="s">
        <v>540</v>
      </c>
    </row>
    <row r="2" ht="14.25">
      <c r="G2" t="s">
        <v>546</v>
      </c>
    </row>
    <row r="3" ht="14.25">
      <c r="G3" t="s">
        <v>510</v>
      </c>
    </row>
    <row r="4" spans="6:7" ht="14.25">
      <c r="F4" s="616"/>
      <c r="G4" s="616"/>
    </row>
    <row r="5" ht="15">
      <c r="E5" s="617"/>
    </row>
    <row r="6" spans="3:5" ht="18">
      <c r="C6" s="618" t="s">
        <v>472</v>
      </c>
      <c r="E6" s="617"/>
    </row>
    <row r="7" spans="5:10" ht="15">
      <c r="E7" s="617"/>
      <c r="J7" s="619" t="s">
        <v>1</v>
      </c>
    </row>
    <row r="8" spans="2:10" ht="36">
      <c r="B8" s="620" t="s">
        <v>366</v>
      </c>
      <c r="C8" s="621" t="s">
        <v>473</v>
      </c>
      <c r="D8" s="620" t="s">
        <v>2</v>
      </c>
      <c r="E8" s="620" t="s">
        <v>3</v>
      </c>
      <c r="F8" s="614" t="s">
        <v>4</v>
      </c>
      <c r="G8" s="614" t="s">
        <v>89</v>
      </c>
      <c r="H8" s="614" t="s">
        <v>474</v>
      </c>
      <c r="I8" s="622" t="s">
        <v>475</v>
      </c>
      <c r="J8" s="623" t="s">
        <v>476</v>
      </c>
    </row>
    <row r="9" spans="2:10" ht="10.5" customHeight="1">
      <c r="B9" s="624">
        <v>1</v>
      </c>
      <c r="C9" s="624">
        <v>2</v>
      </c>
      <c r="D9" s="624">
        <v>3</v>
      </c>
      <c r="E9" s="624">
        <v>4</v>
      </c>
      <c r="F9" s="624">
        <v>5</v>
      </c>
      <c r="G9" s="624">
        <v>6</v>
      </c>
      <c r="H9" s="624">
        <v>7</v>
      </c>
      <c r="I9" s="625">
        <v>8</v>
      </c>
      <c r="J9" s="625">
        <v>9</v>
      </c>
    </row>
    <row r="10" spans="2:10" ht="16.5" customHeight="1">
      <c r="B10" s="813" t="s">
        <v>369</v>
      </c>
      <c r="C10" s="815" t="s">
        <v>477</v>
      </c>
      <c r="D10" s="627">
        <v>600</v>
      </c>
      <c r="E10" s="628">
        <v>60016</v>
      </c>
      <c r="F10" s="628">
        <v>4270</v>
      </c>
      <c r="G10" s="629" t="s">
        <v>136</v>
      </c>
      <c r="H10" s="630">
        <v>8665.99</v>
      </c>
      <c r="I10" s="669"/>
      <c r="J10" s="479">
        <f>H10+I10</f>
        <v>8665.99</v>
      </c>
    </row>
    <row r="11" spans="2:10" ht="16.5" customHeight="1">
      <c r="B11" s="814"/>
      <c r="C11" s="816"/>
      <c r="D11" s="627">
        <v>921</v>
      </c>
      <c r="E11" s="628">
        <v>92195</v>
      </c>
      <c r="F11" s="631">
        <v>4210</v>
      </c>
      <c r="G11" s="629" t="s">
        <v>107</v>
      </c>
      <c r="H11" s="632">
        <v>5236</v>
      </c>
      <c r="I11" s="669"/>
      <c r="J11" s="479">
        <f aca="true" t="shared" si="0" ref="J11:J45">H11+I11</f>
        <v>5236</v>
      </c>
    </row>
    <row r="12" spans="2:10" ht="16.5" customHeight="1">
      <c r="B12" s="813" t="s">
        <v>372</v>
      </c>
      <c r="C12" s="822" t="s">
        <v>478</v>
      </c>
      <c r="D12" s="627">
        <v>600</v>
      </c>
      <c r="E12" s="628">
        <v>60016</v>
      </c>
      <c r="F12" s="628">
        <v>4270</v>
      </c>
      <c r="G12" s="629" t="s">
        <v>136</v>
      </c>
      <c r="H12" s="632">
        <v>8123.1</v>
      </c>
      <c r="I12" s="669"/>
      <c r="J12" s="479">
        <f t="shared" si="0"/>
        <v>8123.1</v>
      </c>
    </row>
    <row r="13" spans="2:10" ht="16.5" customHeight="1">
      <c r="B13" s="821"/>
      <c r="C13" s="823"/>
      <c r="D13" s="627">
        <v>600</v>
      </c>
      <c r="E13" s="628">
        <v>60016</v>
      </c>
      <c r="F13" s="628">
        <v>6050</v>
      </c>
      <c r="G13" s="670" t="s">
        <v>95</v>
      </c>
      <c r="H13" s="632">
        <v>5000</v>
      </c>
      <c r="I13" s="669">
        <v>-5000</v>
      </c>
      <c r="J13" s="479">
        <f t="shared" si="0"/>
        <v>0</v>
      </c>
    </row>
    <row r="14" spans="2:10" ht="16.5" customHeight="1">
      <c r="B14" s="814"/>
      <c r="C14" s="824"/>
      <c r="D14" s="627">
        <v>900</v>
      </c>
      <c r="E14" s="628">
        <v>90015</v>
      </c>
      <c r="F14" s="628">
        <v>6050</v>
      </c>
      <c r="G14" s="670" t="s">
        <v>95</v>
      </c>
      <c r="H14" s="632">
        <v>0</v>
      </c>
      <c r="I14" s="669">
        <v>5000</v>
      </c>
      <c r="J14" s="479">
        <f t="shared" si="0"/>
        <v>5000</v>
      </c>
    </row>
    <row r="15" spans="2:10" ht="16.5" customHeight="1">
      <c r="B15" s="626" t="s">
        <v>375</v>
      </c>
      <c r="C15" s="633" t="s">
        <v>479</v>
      </c>
      <c r="D15" s="627">
        <v>921</v>
      </c>
      <c r="E15" s="628">
        <v>92195</v>
      </c>
      <c r="F15" s="628">
        <v>4270</v>
      </c>
      <c r="G15" s="629" t="s">
        <v>136</v>
      </c>
      <c r="H15" s="632">
        <v>9205.05</v>
      </c>
      <c r="I15" s="669"/>
      <c r="J15" s="479">
        <f t="shared" si="0"/>
        <v>9205.05</v>
      </c>
    </row>
    <row r="16" spans="2:10" ht="16.5" customHeight="1">
      <c r="B16" s="634" t="s">
        <v>378</v>
      </c>
      <c r="C16" s="633" t="s">
        <v>480</v>
      </c>
      <c r="D16" s="627">
        <v>921</v>
      </c>
      <c r="E16" s="628">
        <v>92195</v>
      </c>
      <c r="F16" s="628">
        <v>4210</v>
      </c>
      <c r="G16" s="629" t="s">
        <v>107</v>
      </c>
      <c r="H16" s="632">
        <v>23602.7</v>
      </c>
      <c r="I16" s="669"/>
      <c r="J16" s="479">
        <f t="shared" si="0"/>
        <v>23602.7</v>
      </c>
    </row>
    <row r="17" spans="2:10" ht="16.5" customHeight="1">
      <c r="B17" s="817" t="s">
        <v>381</v>
      </c>
      <c r="C17" s="818" t="s">
        <v>481</v>
      </c>
      <c r="D17" s="627">
        <v>600</v>
      </c>
      <c r="E17" s="628">
        <v>60016</v>
      </c>
      <c r="F17" s="628">
        <v>6050</v>
      </c>
      <c r="G17" s="670" t="s">
        <v>95</v>
      </c>
      <c r="H17" s="632">
        <v>2500</v>
      </c>
      <c r="I17" s="669">
        <v>-2500</v>
      </c>
      <c r="J17" s="479">
        <f t="shared" si="0"/>
        <v>0</v>
      </c>
    </row>
    <row r="18" spans="2:10" ht="16.5" customHeight="1">
      <c r="B18" s="817"/>
      <c r="C18" s="819"/>
      <c r="D18" s="627">
        <v>900</v>
      </c>
      <c r="E18" s="628">
        <v>90015</v>
      </c>
      <c r="F18" s="628">
        <v>6050</v>
      </c>
      <c r="G18" s="670" t="s">
        <v>95</v>
      </c>
      <c r="H18" s="632">
        <v>0</v>
      </c>
      <c r="I18" s="669">
        <v>2500</v>
      </c>
      <c r="J18" s="479">
        <f t="shared" si="0"/>
        <v>2500</v>
      </c>
    </row>
    <row r="19" spans="2:10" ht="16.5" customHeight="1">
      <c r="B19" s="817"/>
      <c r="C19" s="819"/>
      <c r="D19" s="627">
        <v>921</v>
      </c>
      <c r="E19" s="628">
        <v>92195</v>
      </c>
      <c r="F19" s="628">
        <v>4210</v>
      </c>
      <c r="G19" s="629" t="s">
        <v>107</v>
      </c>
      <c r="H19" s="632">
        <v>16102.7</v>
      </c>
      <c r="I19" s="669">
        <v>-12602.7</v>
      </c>
      <c r="J19" s="479">
        <f t="shared" si="0"/>
        <v>3500</v>
      </c>
    </row>
    <row r="20" spans="2:10" ht="16.5" customHeight="1">
      <c r="B20" s="817"/>
      <c r="C20" s="819"/>
      <c r="D20" s="627">
        <v>921</v>
      </c>
      <c r="E20" s="628">
        <v>92195</v>
      </c>
      <c r="F20" s="628">
        <v>4270</v>
      </c>
      <c r="G20" s="629" t="s">
        <v>136</v>
      </c>
      <c r="H20" s="632">
        <v>0</v>
      </c>
      <c r="I20" s="669">
        <v>12602.7</v>
      </c>
      <c r="J20" s="479">
        <f t="shared" si="0"/>
        <v>12602.7</v>
      </c>
    </row>
    <row r="21" spans="2:10" ht="16.5" customHeight="1">
      <c r="B21" s="817"/>
      <c r="C21" s="820"/>
      <c r="D21" s="627">
        <v>921</v>
      </c>
      <c r="E21" s="628">
        <v>92195</v>
      </c>
      <c r="F21" s="628">
        <v>4300</v>
      </c>
      <c r="G21" s="629" t="s">
        <v>92</v>
      </c>
      <c r="H21" s="632">
        <v>5000</v>
      </c>
      <c r="I21" s="669"/>
      <c r="J21" s="479">
        <f t="shared" si="0"/>
        <v>5000</v>
      </c>
    </row>
    <row r="22" spans="2:10" ht="16.5" customHeight="1">
      <c r="B22" s="634" t="s">
        <v>384</v>
      </c>
      <c r="C22" s="633" t="s">
        <v>482</v>
      </c>
      <c r="D22" s="627">
        <v>600</v>
      </c>
      <c r="E22" s="628">
        <v>60016</v>
      </c>
      <c r="F22" s="628">
        <v>4270</v>
      </c>
      <c r="G22" s="629" t="s">
        <v>136</v>
      </c>
      <c r="H22" s="632">
        <v>9063.44</v>
      </c>
      <c r="I22" s="669"/>
      <c r="J22" s="479">
        <f t="shared" si="0"/>
        <v>9063.44</v>
      </c>
    </row>
    <row r="23" spans="2:10" ht="16.5" customHeight="1">
      <c r="B23" s="813" t="s">
        <v>387</v>
      </c>
      <c r="C23" s="815" t="s">
        <v>483</v>
      </c>
      <c r="D23" s="627">
        <v>754</v>
      </c>
      <c r="E23" s="628">
        <v>75412</v>
      </c>
      <c r="F23" s="628">
        <v>4210</v>
      </c>
      <c r="G23" s="629" t="s">
        <v>107</v>
      </c>
      <c r="H23" s="632">
        <v>4400</v>
      </c>
      <c r="I23" s="669"/>
      <c r="J23" s="479">
        <f t="shared" si="0"/>
        <v>4400</v>
      </c>
    </row>
    <row r="24" spans="2:10" ht="16.5" customHeight="1">
      <c r="B24" s="821"/>
      <c r="C24" s="825"/>
      <c r="D24" s="627">
        <v>921</v>
      </c>
      <c r="E24" s="628">
        <v>92195</v>
      </c>
      <c r="F24" s="628">
        <v>4210</v>
      </c>
      <c r="G24" s="629" t="s">
        <v>107</v>
      </c>
      <c r="H24" s="632">
        <v>5800</v>
      </c>
      <c r="I24" s="669"/>
      <c r="J24" s="479">
        <f t="shared" si="0"/>
        <v>5800</v>
      </c>
    </row>
    <row r="25" spans="2:10" ht="16.5" customHeight="1">
      <c r="B25" s="814"/>
      <c r="C25" s="816"/>
      <c r="D25" s="627">
        <v>921</v>
      </c>
      <c r="E25" s="628">
        <v>92195</v>
      </c>
      <c r="F25" s="628">
        <v>4300</v>
      </c>
      <c r="G25" s="629" t="s">
        <v>92</v>
      </c>
      <c r="H25" s="632">
        <v>4032.43</v>
      </c>
      <c r="I25" s="669"/>
      <c r="J25" s="479">
        <f t="shared" si="0"/>
        <v>4032.43</v>
      </c>
    </row>
    <row r="26" spans="2:10" ht="16.5" customHeight="1">
      <c r="B26" s="634" t="s">
        <v>390</v>
      </c>
      <c r="C26" s="633" t="s">
        <v>484</v>
      </c>
      <c r="D26" s="627">
        <v>600</v>
      </c>
      <c r="E26" s="628">
        <v>60016</v>
      </c>
      <c r="F26" s="628">
        <v>4270</v>
      </c>
      <c r="G26" s="629" t="s">
        <v>136</v>
      </c>
      <c r="H26" s="632">
        <v>8969.03</v>
      </c>
      <c r="I26" s="669"/>
      <c r="J26" s="479">
        <f t="shared" si="0"/>
        <v>8969.03</v>
      </c>
    </row>
    <row r="27" spans="2:10" ht="16.5" customHeight="1">
      <c r="B27" s="634" t="s">
        <v>485</v>
      </c>
      <c r="C27" s="633" t="s">
        <v>486</v>
      </c>
      <c r="D27" s="627">
        <v>600</v>
      </c>
      <c r="E27" s="628">
        <v>60016</v>
      </c>
      <c r="F27" s="628">
        <v>4270</v>
      </c>
      <c r="G27" s="629" t="s">
        <v>136</v>
      </c>
      <c r="H27" s="632">
        <v>15908.22</v>
      </c>
      <c r="I27" s="669"/>
      <c r="J27" s="479">
        <f t="shared" si="0"/>
        <v>15908.22</v>
      </c>
    </row>
    <row r="28" spans="2:10" ht="16.5" customHeight="1">
      <c r="B28" s="813" t="s">
        <v>487</v>
      </c>
      <c r="C28" s="818" t="s">
        <v>488</v>
      </c>
      <c r="D28" s="627">
        <v>600</v>
      </c>
      <c r="E28" s="628">
        <v>60016</v>
      </c>
      <c r="F28" s="628">
        <v>6050</v>
      </c>
      <c r="G28" s="670" t="s">
        <v>95</v>
      </c>
      <c r="H28" s="632">
        <v>20000</v>
      </c>
      <c r="I28" s="669"/>
      <c r="J28" s="479">
        <f t="shared" si="0"/>
        <v>20000</v>
      </c>
    </row>
    <row r="29" spans="2:10" ht="16.5" customHeight="1">
      <c r="B29" s="814"/>
      <c r="C29" s="820"/>
      <c r="D29" s="627">
        <v>921</v>
      </c>
      <c r="E29" s="628">
        <v>92195</v>
      </c>
      <c r="F29" s="628">
        <v>4210</v>
      </c>
      <c r="G29" s="629" t="s">
        <v>107</v>
      </c>
      <c r="H29" s="632">
        <v>3602.7</v>
      </c>
      <c r="I29" s="669"/>
      <c r="J29" s="479">
        <f t="shared" si="0"/>
        <v>3602.7</v>
      </c>
    </row>
    <row r="30" spans="2:10" ht="16.5" customHeight="1">
      <c r="B30" s="813" t="s">
        <v>489</v>
      </c>
      <c r="C30" s="815" t="s">
        <v>490</v>
      </c>
      <c r="D30" s="627">
        <v>600</v>
      </c>
      <c r="E30" s="628">
        <v>60016</v>
      </c>
      <c r="F30" s="635">
        <v>4270</v>
      </c>
      <c r="G30" s="629" t="s">
        <v>136</v>
      </c>
      <c r="H30" s="632">
        <v>10000</v>
      </c>
      <c r="I30" s="669"/>
      <c r="J30" s="479">
        <f t="shared" si="0"/>
        <v>10000</v>
      </c>
    </row>
    <row r="31" spans="2:10" ht="16.5" customHeight="1">
      <c r="B31" s="814"/>
      <c r="C31" s="816"/>
      <c r="D31" s="627">
        <v>921</v>
      </c>
      <c r="E31" s="628">
        <v>92195</v>
      </c>
      <c r="F31" s="628">
        <v>4210</v>
      </c>
      <c r="G31" s="629" t="s">
        <v>107</v>
      </c>
      <c r="H31" s="632">
        <v>2816</v>
      </c>
      <c r="I31" s="669"/>
      <c r="J31" s="479">
        <f t="shared" si="0"/>
        <v>2816</v>
      </c>
    </row>
    <row r="32" spans="2:10" ht="16.5" customHeight="1">
      <c r="B32" s="813" t="s">
        <v>491</v>
      </c>
      <c r="C32" s="818" t="s">
        <v>492</v>
      </c>
      <c r="D32" s="627">
        <v>600</v>
      </c>
      <c r="E32" s="628">
        <v>60016</v>
      </c>
      <c r="F32" s="636">
        <v>4210</v>
      </c>
      <c r="G32" s="629" t="s">
        <v>107</v>
      </c>
      <c r="H32" s="632">
        <v>1000</v>
      </c>
      <c r="I32" s="669"/>
      <c r="J32" s="479">
        <f t="shared" si="0"/>
        <v>1000</v>
      </c>
    </row>
    <row r="33" spans="2:10" ht="16.5" customHeight="1">
      <c r="B33" s="821"/>
      <c r="C33" s="819"/>
      <c r="D33" s="627">
        <v>600</v>
      </c>
      <c r="E33" s="628">
        <v>60016</v>
      </c>
      <c r="F33" s="636">
        <v>4270</v>
      </c>
      <c r="G33" s="629" t="s">
        <v>136</v>
      </c>
      <c r="H33" s="632">
        <v>13979.03</v>
      </c>
      <c r="I33" s="669"/>
      <c r="J33" s="479">
        <f t="shared" si="0"/>
        <v>13979.03</v>
      </c>
    </row>
    <row r="34" spans="2:10" ht="16.5" customHeight="1">
      <c r="B34" s="814"/>
      <c r="C34" s="820"/>
      <c r="D34" s="627">
        <v>921</v>
      </c>
      <c r="E34" s="628">
        <v>92195</v>
      </c>
      <c r="F34" s="628">
        <v>4210</v>
      </c>
      <c r="G34" s="629" t="s">
        <v>107</v>
      </c>
      <c r="H34" s="632">
        <v>1000</v>
      </c>
      <c r="I34" s="669"/>
      <c r="J34" s="479">
        <f t="shared" si="0"/>
        <v>1000</v>
      </c>
    </row>
    <row r="35" spans="2:10" ht="16.5" customHeight="1">
      <c r="B35" s="813" t="s">
        <v>493</v>
      </c>
      <c r="C35" s="818" t="s">
        <v>494</v>
      </c>
      <c r="D35" s="627">
        <v>600</v>
      </c>
      <c r="E35" s="628">
        <v>60016</v>
      </c>
      <c r="F35" s="628">
        <v>6050</v>
      </c>
      <c r="G35" s="670" t="s">
        <v>95</v>
      </c>
      <c r="H35" s="632">
        <v>7753</v>
      </c>
      <c r="I35" s="669">
        <v>-7753</v>
      </c>
      <c r="J35" s="479">
        <f t="shared" si="0"/>
        <v>0</v>
      </c>
    </row>
    <row r="36" spans="2:10" ht="16.5" customHeight="1">
      <c r="B36" s="821"/>
      <c r="C36" s="819"/>
      <c r="D36" s="627">
        <v>900</v>
      </c>
      <c r="E36" s="628">
        <v>90015</v>
      </c>
      <c r="F36" s="628">
        <v>6050</v>
      </c>
      <c r="G36" s="670" t="s">
        <v>95</v>
      </c>
      <c r="H36" s="632">
        <v>0</v>
      </c>
      <c r="I36" s="669">
        <v>7753</v>
      </c>
      <c r="J36" s="479">
        <f t="shared" si="0"/>
        <v>7753</v>
      </c>
    </row>
    <row r="37" spans="2:10" ht="16.5" customHeight="1">
      <c r="B37" s="821"/>
      <c r="C37" s="819"/>
      <c r="D37" s="627">
        <v>921</v>
      </c>
      <c r="E37" s="628">
        <v>92195</v>
      </c>
      <c r="F37" s="628">
        <v>4210</v>
      </c>
      <c r="G37" s="629" t="s">
        <v>107</v>
      </c>
      <c r="H37" s="632">
        <v>5300</v>
      </c>
      <c r="I37" s="669"/>
      <c r="J37" s="479">
        <f t="shared" si="0"/>
        <v>5300</v>
      </c>
    </row>
    <row r="38" spans="2:10" ht="16.5" customHeight="1">
      <c r="B38" s="821"/>
      <c r="C38" s="820"/>
      <c r="D38" s="627">
        <v>921</v>
      </c>
      <c r="E38" s="628">
        <v>92195</v>
      </c>
      <c r="F38" s="637" t="s">
        <v>91</v>
      </c>
      <c r="G38" s="629" t="s">
        <v>92</v>
      </c>
      <c r="H38" s="632">
        <v>4200</v>
      </c>
      <c r="I38" s="669"/>
      <c r="J38" s="479">
        <f t="shared" si="0"/>
        <v>4200</v>
      </c>
    </row>
    <row r="39" spans="2:10" ht="16.5" customHeight="1">
      <c r="B39" s="813" t="s">
        <v>495</v>
      </c>
      <c r="C39" s="828" t="s">
        <v>496</v>
      </c>
      <c r="D39" s="627">
        <v>921</v>
      </c>
      <c r="E39" s="628">
        <v>92195</v>
      </c>
      <c r="F39" s="628">
        <v>4210</v>
      </c>
      <c r="G39" s="629" t="s">
        <v>107</v>
      </c>
      <c r="H39" s="632">
        <v>1945.42</v>
      </c>
      <c r="I39" s="669"/>
      <c r="J39" s="479">
        <f t="shared" si="0"/>
        <v>1945.42</v>
      </c>
    </row>
    <row r="40" spans="2:10" ht="16.5" customHeight="1">
      <c r="B40" s="814"/>
      <c r="C40" s="829"/>
      <c r="D40" s="627">
        <v>921</v>
      </c>
      <c r="E40" s="628">
        <v>92195</v>
      </c>
      <c r="F40" s="637" t="s">
        <v>91</v>
      </c>
      <c r="G40" s="629" t="s">
        <v>92</v>
      </c>
      <c r="H40" s="632">
        <v>7000</v>
      </c>
      <c r="I40" s="669"/>
      <c r="J40" s="479">
        <f t="shared" si="0"/>
        <v>7000</v>
      </c>
    </row>
    <row r="41" spans="2:10" ht="16.5" customHeight="1">
      <c r="B41" s="626" t="s">
        <v>497</v>
      </c>
      <c r="C41" s="633" t="s">
        <v>498</v>
      </c>
      <c r="D41" s="627">
        <v>921</v>
      </c>
      <c r="E41" s="628">
        <v>92195</v>
      </c>
      <c r="F41" s="628">
        <v>4210</v>
      </c>
      <c r="G41" s="629" t="s">
        <v>107</v>
      </c>
      <c r="H41" s="632">
        <v>13713.17</v>
      </c>
      <c r="I41" s="669"/>
      <c r="J41" s="479">
        <f t="shared" si="0"/>
        <v>13713.17</v>
      </c>
    </row>
    <row r="42" spans="2:10" ht="16.5" customHeight="1">
      <c r="B42" s="813" t="s">
        <v>499</v>
      </c>
      <c r="C42" s="828" t="s">
        <v>500</v>
      </c>
      <c r="D42" s="627">
        <v>600</v>
      </c>
      <c r="E42" s="628">
        <v>60016</v>
      </c>
      <c r="F42" s="628">
        <v>6050</v>
      </c>
      <c r="G42" s="670" t="s">
        <v>95</v>
      </c>
      <c r="H42" s="632">
        <v>9865.93</v>
      </c>
      <c r="I42" s="669">
        <v>-9865.93</v>
      </c>
      <c r="J42" s="479">
        <f t="shared" si="0"/>
        <v>0</v>
      </c>
    </row>
    <row r="43" spans="2:10" ht="16.5" customHeight="1">
      <c r="B43" s="814"/>
      <c r="C43" s="829"/>
      <c r="D43" s="627">
        <v>900</v>
      </c>
      <c r="E43" s="628">
        <v>90015</v>
      </c>
      <c r="F43" s="628">
        <v>6050</v>
      </c>
      <c r="G43" s="670" t="s">
        <v>95</v>
      </c>
      <c r="H43" s="632">
        <v>0</v>
      </c>
      <c r="I43" s="669">
        <v>9865.93</v>
      </c>
      <c r="J43" s="479">
        <f t="shared" si="0"/>
        <v>9865.93</v>
      </c>
    </row>
    <row r="44" spans="2:10" ht="16.5" customHeight="1">
      <c r="B44" s="813" t="s">
        <v>501</v>
      </c>
      <c r="C44" s="818" t="s">
        <v>502</v>
      </c>
      <c r="D44" s="638">
        <v>600</v>
      </c>
      <c r="E44" s="639">
        <v>60016</v>
      </c>
      <c r="F44" s="628">
        <v>4270</v>
      </c>
      <c r="G44" s="629" t="s">
        <v>136</v>
      </c>
      <c r="H44" s="632">
        <v>4332.36</v>
      </c>
      <c r="I44" s="669"/>
      <c r="J44" s="479">
        <f t="shared" si="0"/>
        <v>4332.36</v>
      </c>
    </row>
    <row r="45" spans="2:10" ht="16.5" customHeight="1">
      <c r="B45" s="814"/>
      <c r="C45" s="820"/>
      <c r="D45" s="638">
        <v>921</v>
      </c>
      <c r="E45" s="639">
        <v>92195</v>
      </c>
      <c r="F45" s="628">
        <v>4210</v>
      </c>
      <c r="G45" s="629" t="s">
        <v>107</v>
      </c>
      <c r="H45" s="632">
        <v>2300</v>
      </c>
      <c r="I45" s="669"/>
      <c r="J45" s="479">
        <f t="shared" si="0"/>
        <v>2300</v>
      </c>
    </row>
    <row r="46" spans="2:10" ht="18" customHeight="1">
      <c r="B46" s="826" t="s">
        <v>503</v>
      </c>
      <c r="C46" s="827"/>
      <c r="D46" s="827"/>
      <c r="E46" s="827"/>
      <c r="F46" s="827"/>
      <c r="G46" s="640"/>
      <c r="H46" s="641">
        <f>SUM(H10:H45)</f>
        <v>240416.27</v>
      </c>
      <c r="I46" s="641">
        <f>SUM(I10:I45)</f>
        <v>0</v>
      </c>
      <c r="J46" s="641">
        <f>SUM(J10:J45)</f>
        <v>240416.27</v>
      </c>
    </row>
    <row r="48" ht="14.25">
      <c r="D48" s="642"/>
    </row>
  </sheetData>
  <sheetProtection/>
  <mergeCells count="23">
    <mergeCell ref="B44:B45"/>
    <mergeCell ref="C44:C45"/>
    <mergeCell ref="B46:F46"/>
    <mergeCell ref="B42:B43"/>
    <mergeCell ref="C42:C43"/>
    <mergeCell ref="C32:C34"/>
    <mergeCell ref="B35:B38"/>
    <mergeCell ref="C35:C38"/>
    <mergeCell ref="B39:B40"/>
    <mergeCell ref="C39:C40"/>
    <mergeCell ref="B32:B34"/>
    <mergeCell ref="B23:B25"/>
    <mergeCell ref="C23:C25"/>
    <mergeCell ref="B28:B29"/>
    <mergeCell ref="C28:C29"/>
    <mergeCell ref="B30:B31"/>
    <mergeCell ref="C30:C31"/>
    <mergeCell ref="B10:B11"/>
    <mergeCell ref="C10:C11"/>
    <mergeCell ref="B17:B21"/>
    <mergeCell ref="C17:C21"/>
    <mergeCell ref="B12:B14"/>
    <mergeCell ref="C12:C14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2013-08-30T08:45:50Z</cp:lastPrinted>
  <dcterms:created xsi:type="dcterms:W3CDTF">2009-10-19T14:38:27Z</dcterms:created>
  <dcterms:modified xsi:type="dcterms:W3CDTF">2013-09-18T06:43:24Z</dcterms:modified>
  <cp:category/>
  <cp:version/>
  <cp:contentType/>
  <cp:contentStatus/>
</cp:coreProperties>
</file>