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75" windowWidth="24300" windowHeight="11955" activeTab="6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</sheets>
  <definedNames/>
  <calcPr calcMode="manual" fullCalcOnLoad="1"/>
</workbook>
</file>

<file path=xl/sharedStrings.xml><?xml version="1.0" encoding="utf-8"?>
<sst xmlns="http://schemas.openxmlformats.org/spreadsheetml/2006/main" count="1877" uniqueCount="824">
  <si>
    <t>Załącznik Nr 1 do</t>
  </si>
  <si>
    <t>w złotych</t>
  </si>
  <si>
    <t>Dział</t>
  </si>
  <si>
    <t>Rozdział</t>
  </si>
  <si>
    <t>§</t>
  </si>
  <si>
    <t>Źródło dochodów</t>
  </si>
  <si>
    <t>Zmiany</t>
  </si>
  <si>
    <t>Uzasadnienie</t>
  </si>
  <si>
    <t>010</t>
  </si>
  <si>
    <t>ROLNICTWO I ŁOWIECTWO</t>
  </si>
  <si>
    <t>01010</t>
  </si>
  <si>
    <t>Pozostała działalność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</si>
  <si>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</si>
  <si>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</si>
  <si>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</si>
  <si>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</si>
  <si>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</si>
  <si>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</si>
  <si>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</si>
  <si>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</si>
  <si>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</si>
  <si>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</si>
  <si>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</si>
  <si>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0870</t>
  </si>
  <si>
    <t>wpływy ze sprzedaży składników majątkowych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</si>
  <si>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</si>
  <si>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</si>
  <si>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</si>
  <si>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</si>
  <si>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</si>
  <si>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</si>
  <si>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</si>
  <si>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</si>
  <si>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</si>
  <si>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Odsetki od środków zgromadzonych na rachunkach bankowych</t>
  </si>
  <si>
    <t>URZĘDY NACZELNYCH ORGANÓW WŁADZY PAŃSTWOWEJ, KONTROLI I OCHRONY PRAWA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</si>
  <si>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</si>
  <si>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</si>
  <si>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DOCHODY OD OSÓB PRAWNYCH, OD OSÓB FIZYCZNYCH I OD INNYCH JEDNOSTEK NIEPOSIADAJĄCYCH OSOBOWOŚCI PRAWNEJ</t>
  </si>
  <si>
    <t>Wpływy z podatku rolnego, leśnego, od czynności cywilnoprawncych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</si>
  <si>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</si>
  <si>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</si>
  <si>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</si>
  <si>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</si>
  <si>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</si>
  <si>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</si>
  <si>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</si>
  <si>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</si>
  <si>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>Wpływy z podatku rolnego, leśnego, od czynności cywilnoprawnych osób fizycznych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</si>
  <si>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</si>
  <si>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</si>
  <si>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</si>
  <si>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</si>
  <si>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</si>
  <si>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</si>
  <si>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</si>
  <si>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</si>
  <si>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Wpływy z innych opłat stanowiących dochody jednostek samorządu terytorialnego</t>
  </si>
  <si>
    <t>0410</t>
  </si>
  <si>
    <t>Wpływy z opłaty skarbowej</t>
  </si>
  <si>
    <t>0430</t>
  </si>
  <si>
    <t>Wpływy z opłaty targowej</t>
  </si>
  <si>
    <t>0460</t>
  </si>
  <si>
    <t>Wpływy z opłaty eksploatacyjnej - wydobycie kopalin</t>
  </si>
  <si>
    <t>0480</t>
  </si>
  <si>
    <t>Wpływy z opłat za wydawane zezwoleń na sprzedaż alkoholu</t>
  </si>
  <si>
    <t>0490</t>
  </si>
  <si>
    <t>Wpływy z innych lokalnych opłat pobieranych przez jst, tj. renta planistyczna, opłata adiacencka, wpis-zmiana do edg.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</si>
  <si>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</si>
  <si>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</si>
  <si>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</si>
  <si>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</si>
  <si>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</si>
  <si>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</si>
  <si>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</si>
  <si>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</si>
  <si>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</si>
  <si>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</si>
  <si>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</si>
  <si>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</si>
  <si>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</si>
  <si>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</si>
  <si>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0830</t>
  </si>
  <si>
    <t>Wpływy z usług</t>
  </si>
  <si>
    <t>Dowozy</t>
  </si>
  <si>
    <t>Dotacje celowe otrzymane z bp na realizację własnych zadań bieżących gmin</t>
  </si>
  <si>
    <t>POMOC SPOŁECZNA</t>
  </si>
  <si>
    <t>Świadczenia rodzinne, zaliczka alimentacyjna oraz składki na ubezp.emeryt.-rentowe</t>
  </si>
  <si>
    <t xml:space="preserve">Dotacje celowe otrzymane z bp na realizację zadań bieżących z zakresu administracji rządowej oraz innych zadań zleconych gminie ustawami </t>
  </si>
  <si>
    <t>Składki na ubezpieczenie zdrowotne opłacane za osoby pobierające świadczenia</t>
  </si>
  <si>
    <t>Zasiłki i pomoc w naturze oraz składki na ubezpieczenia emerytalne i rentowe</t>
  </si>
  <si>
    <t>Ośrodki pomocy społecznej</t>
  </si>
  <si>
    <t>POZOSTAŁE ZADANIA W ZAKRESIE POLITYKI SPOŁECZNEJ</t>
  </si>
  <si>
    <t>Dotacja z WUP - projekt realizowany przez Ps Duszniki</t>
  </si>
  <si>
    <t>Dotacja rozwojowa "Szansa dla każdego ucznia gm.D-ki"</t>
  </si>
  <si>
    <t>Dotacja z WUP - projekt realizowany przez szkoły gm.D-ki</t>
  </si>
  <si>
    <t>Dotacja rozwojowa "Walka z wykluczeniem społecznym"</t>
  </si>
  <si>
    <t>Dotacja z WUP - projekt realizowany przez GOPS Duszniki</t>
  </si>
  <si>
    <t>854</t>
  </si>
  <si>
    <t>EDUKACYJNA OPIEKA WYCHOWAWCZA</t>
  </si>
  <si>
    <t>GOSPODARKA KOMUNALNA I OCHRONA ŚRODOWISKA</t>
  </si>
  <si>
    <t>Wpływy i wydatki związane z gromadzeneim środków z opłaty produktowej</t>
  </si>
  <si>
    <t>0400</t>
  </si>
  <si>
    <t>Wpływy z opłaty produktowej</t>
  </si>
  <si>
    <t>926</t>
  </si>
  <si>
    <t>KULTURA FIZYCZNA I SPORT</t>
  </si>
  <si>
    <t>92601</t>
  </si>
  <si>
    <t xml:space="preserve">                               DOCHODY OGÓŁEM</t>
  </si>
  <si>
    <t>Załącznik Nr 2 do</t>
  </si>
  <si>
    <t>Treść</t>
  </si>
  <si>
    <t>01008</t>
  </si>
  <si>
    <t>4300</t>
  </si>
  <si>
    <t>zakup usług pozostałych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</si>
  <si>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</si>
  <si>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</si>
  <si>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</si>
  <si>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</si>
  <si>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</si>
  <si>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4430</t>
  </si>
  <si>
    <t>różne opłaty i składki</t>
  </si>
  <si>
    <t>600</t>
  </si>
  <si>
    <t>TRANSPORT I ŁĄCZNOŚĆ</t>
  </si>
  <si>
    <t>60004</t>
  </si>
  <si>
    <t>60014</t>
  </si>
  <si>
    <t>6300</t>
  </si>
  <si>
    <t>wydatki na pomoc finansową  udzielaną między jednistkami samorządu terytorialnego na dofinansowanie własnych zadań inwestycyjnych i zakupów inwestycyjnych</t>
  </si>
  <si>
    <t>60016</t>
  </si>
  <si>
    <t>4210</t>
  </si>
  <si>
    <t>zakup materiałów i wyposażenia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</si>
  <si>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</si>
  <si>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</si>
  <si>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</si>
  <si>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</si>
  <si>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</si>
  <si>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</si>
  <si>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</si>
  <si>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750</t>
  </si>
  <si>
    <t>75011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</si>
  <si>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</si>
  <si>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</si>
  <si>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</si>
  <si>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</si>
  <si>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</si>
  <si>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</si>
  <si>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</si>
  <si>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</si>
  <si>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krajowe</t>
  </si>
  <si>
    <t>podróże służbowe zagraniczne</t>
  </si>
  <si>
    <t>szkolenia radnych, sołtysów</t>
  </si>
  <si>
    <t>75023</t>
  </si>
  <si>
    <t>wydatki osobowe nie zaliczane do wynagrodzeń</t>
  </si>
  <si>
    <t>4040</t>
  </si>
  <si>
    <t>dodatkowe wynagrodzenie roczne</t>
  </si>
  <si>
    <t>wynagrodzenia bezosobowe</t>
  </si>
  <si>
    <t>4260</t>
  </si>
  <si>
    <t>zakup energii</t>
  </si>
  <si>
    <t>4270</t>
  </si>
  <si>
    <t>zakup usług remontowych</t>
  </si>
  <si>
    <t>zakup usług dostępu do sieci Internet</t>
  </si>
  <si>
    <t>opłaty z tyt.zakupu usług telekom.telef.komórkowej</t>
  </si>
  <si>
    <t>opłaty z tyt.zakupu usług telekom.telef.stacjonarnej</t>
  </si>
  <si>
    <t>4440</t>
  </si>
  <si>
    <t>odpisy na zakładowy fundusz świadczeń socjalnych</t>
  </si>
  <si>
    <t xml:space="preserve">koszty postępowania sądowego </t>
  </si>
  <si>
    <t>szkolenia pracowników</t>
  </si>
  <si>
    <t>4740</t>
  </si>
  <si>
    <t>zakup materiałów papierniczych do ksero</t>
  </si>
  <si>
    <t>zakup akcesoriów komputerowych, w tym programów</t>
  </si>
  <si>
    <t>wydatki na zakupy inwestycyjne jednostek budżetowych</t>
  </si>
  <si>
    <t>75075</t>
  </si>
  <si>
    <t>751</t>
  </si>
  <si>
    <t>75101</t>
  </si>
  <si>
    <t>zakup usług pozostałych-zadania zlecone</t>
  </si>
  <si>
    <t>754</t>
  </si>
  <si>
    <t>BEZPIECZEŃSTWO PUBLICZNE I OCHRONA PRZECIWPOŻAROWA</t>
  </si>
  <si>
    <t>75412</t>
  </si>
  <si>
    <t>2820</t>
  </si>
  <si>
    <t>dotacja celowa z budżetu na finansowanie lub dofinansowanie zadań zleconych do realizacji stowarzyszeniom</t>
  </si>
  <si>
    <t>3020</t>
  </si>
  <si>
    <t>757</t>
  </si>
  <si>
    <t>OBSŁUGA DŁUGU PUBLICZNEGO</t>
  </si>
  <si>
    <t>75702</t>
  </si>
  <si>
    <t>odsetki i dyskonto od krajowych skarbowych papierów wartościowych oraz pożyczek i kredytów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</si>
  <si>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</si>
  <si>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</si>
  <si>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</si>
  <si>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</si>
  <si>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</si>
  <si>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</si>
  <si>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</si>
  <si>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</si>
  <si>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</si>
  <si>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</si>
  <si>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wpłaty gmin na rzecz innych jst na dofinansowanie zadań bieżących</t>
  </si>
  <si>
    <t>80110</t>
  </si>
  <si>
    <t>4179</t>
  </si>
  <si>
    <t>80113</t>
  </si>
  <si>
    <t>80114</t>
  </si>
  <si>
    <t>80146</t>
  </si>
  <si>
    <t>80195</t>
  </si>
  <si>
    <t>851</t>
  </si>
  <si>
    <t>OCHRONA ZDROWIA</t>
  </si>
  <si>
    <t>85153</t>
  </si>
  <si>
    <t>85154</t>
  </si>
  <si>
    <t>2830</t>
  </si>
  <si>
    <t>dotacja celowa z budżetu na finansowanie lub dofinansowanie zadań zleconych do realizacji pozostałym jednostkom niezaliczanym do sektora finan.publicznych</t>
  </si>
  <si>
    <t>zakup środków żywności</t>
  </si>
  <si>
    <t>852</t>
  </si>
  <si>
    <t>85212</t>
  </si>
  <si>
    <t>3110</t>
  </si>
  <si>
    <t>4280</t>
  </si>
  <si>
    <t>zakup usług zdrowotnych</t>
  </si>
  <si>
    <t>opłaty czynszowe za pomieszczenia biurowe</t>
  </si>
  <si>
    <t>4750</t>
  </si>
  <si>
    <t>85213</t>
  </si>
  <si>
    <t>85214</t>
  </si>
  <si>
    <t>zakup usług przez jednostki samorządu terytorialnego od innych jednostek samorządu terytorialnego</t>
  </si>
  <si>
    <t>85215</t>
  </si>
  <si>
    <t>świadczenia społeczne</t>
  </si>
  <si>
    <t>85219</t>
  </si>
  <si>
    <t>wydatki osobowe nie zaliczone do wynagrodzeń</t>
  </si>
  <si>
    <t>85228</t>
  </si>
  <si>
    <t>85295</t>
  </si>
  <si>
    <t>853</t>
  </si>
  <si>
    <t>85395</t>
  </si>
  <si>
    <t>4119</t>
  </si>
  <si>
    <t>4129</t>
  </si>
  <si>
    <t>4219</t>
  </si>
  <si>
    <t>4249</t>
  </si>
  <si>
    <t>4309</t>
  </si>
  <si>
    <t>projekt realizowany przez szkoły gminy Duszniki</t>
  </si>
  <si>
    <r>
      <t xml:space="preserve">projekt realizowany przez Ps Duszniki  </t>
    </r>
    <r>
      <rPr>
        <i/>
        <sz val="8"/>
        <rFont val="Arial CE"/>
        <family val="0"/>
      </rPr>
      <t>"Czego się Jaś…"</t>
    </r>
  </si>
  <si>
    <t>85401</t>
  </si>
  <si>
    <t>900</t>
  </si>
  <si>
    <t>dotacja przedmiotowa z budżetu dla zakładu budżetow.</t>
  </si>
  <si>
    <t>90002</t>
  </si>
  <si>
    <t>90003</t>
  </si>
  <si>
    <t>90004</t>
  </si>
  <si>
    <t>90013</t>
  </si>
  <si>
    <t>90015</t>
  </si>
  <si>
    <t>90095</t>
  </si>
  <si>
    <t>921</t>
  </si>
  <si>
    <t>KULTURA I OCHRONA DZIEDZICTWA NARODOWEGO</t>
  </si>
  <si>
    <t>92105</t>
  </si>
  <si>
    <t>92109</t>
  </si>
  <si>
    <t>dotacja podmiotowa z budżetu dla samorządowej instytucji kultury</t>
  </si>
  <si>
    <t>92116</t>
  </si>
  <si>
    <t>92120</t>
  </si>
  <si>
    <t>92195</t>
  </si>
  <si>
    <t>92605</t>
  </si>
  <si>
    <t>WYDATKI  OGÓŁEM</t>
  </si>
  <si>
    <t>Dotacja rozwojowa "Czego się Jaś nie nauczył..."</t>
  </si>
  <si>
    <t>85311</t>
  </si>
  <si>
    <t>Plan
2010r.</t>
  </si>
  <si>
    <t>Plan po zmianach</t>
  </si>
  <si>
    <t>Plan 2010r.</t>
  </si>
  <si>
    <t>Zasiłki stałe</t>
  </si>
  <si>
    <t>Udział gminy w podatku doch.od osób fizycznych</t>
  </si>
  <si>
    <t xml:space="preserve">Subwencja oświatowa </t>
  </si>
  <si>
    <t>60013</t>
  </si>
  <si>
    <t>wydatki osobowe nie zaliczane do wynagrodzeń - z.z.</t>
  </si>
  <si>
    <t>świadczenia społeczne - z.z.</t>
  </si>
  <si>
    <t>wynagrodzenia osobowe pracowników - z.z.</t>
  </si>
  <si>
    <t>dodatkowe wynagrodzenie roczne - z.z.</t>
  </si>
  <si>
    <t>składki na ubezpieczenia społeczne - z.z.</t>
  </si>
  <si>
    <t>składki na fundusz pracy - z.z.</t>
  </si>
  <si>
    <t>wynagrodzenia bezosobowe - z.z.</t>
  </si>
  <si>
    <t>zakup materiałów i wyposażenia - z.z.</t>
  </si>
  <si>
    <t>zakup energii - z.z.</t>
  </si>
  <si>
    <t>zakup usług remontowych- z.z.</t>
  </si>
  <si>
    <t>zakup usług zdrowotnych - z.z.</t>
  </si>
  <si>
    <t>zakup usług pozostałych - z.z.</t>
  </si>
  <si>
    <t>opłaty czynszowe za pomieszczenia biurowe - z.z.</t>
  </si>
  <si>
    <t>podróże służbowe krajowe - z.z.</t>
  </si>
  <si>
    <t>różne opłaty i składki - z.z.</t>
  </si>
  <si>
    <t>odpisy na zakładowy fundusz świadczeń socjalnych - z.z.</t>
  </si>
  <si>
    <t>szkolenia pracowników - z.z.</t>
  </si>
  <si>
    <t>zakup materiałów papierniczych do ksero - z.z.</t>
  </si>
  <si>
    <t>zakup akcesoriów komputerowych, w tym programów - z.z.</t>
  </si>
  <si>
    <t xml:space="preserve">składki na ubezpieczenia zdrowotne </t>
  </si>
  <si>
    <r>
      <t xml:space="preserve">świadczenia społeczne </t>
    </r>
    <r>
      <rPr>
        <sz val="8"/>
        <rFont val="Arial CE"/>
        <family val="0"/>
      </rPr>
      <t>(w tym dożywianie 35.000,00zł)</t>
    </r>
  </si>
  <si>
    <r>
      <t xml:space="preserve">zakup materiałów i wyposażenia </t>
    </r>
    <r>
      <rPr>
        <b/>
        <sz val="9"/>
        <rFont val="Arial CE"/>
        <family val="0"/>
      </rPr>
      <t>(w tym fundusz sołecki - 139.301,55 zł)</t>
    </r>
  </si>
  <si>
    <r>
      <t xml:space="preserve">zakup usług pozostałych </t>
    </r>
    <r>
      <rPr>
        <b/>
        <sz val="9"/>
        <rFont val="Arial CE"/>
        <family val="0"/>
      </rPr>
      <t>(w tym fundusz sołecki - 2.174,07 zł)</t>
    </r>
  </si>
  <si>
    <r>
      <t xml:space="preserve">wydatki inwestycyjne jednostek budżetowych </t>
    </r>
    <r>
      <rPr>
        <b/>
        <sz val="9"/>
        <rFont val="Arial CE"/>
        <family val="0"/>
      </rPr>
      <t>(w tym fundusz sołecki - 84.911,62 zł)</t>
    </r>
  </si>
  <si>
    <t>2940</t>
  </si>
  <si>
    <t>zwrot do bp nienależnie pobranej subwencji ogólnej za lata poprzednie</t>
  </si>
  <si>
    <t>Dotacje celowe otrzymane z bp na realizację własnych zadań bieżących gmin - dożywianie dzieci</t>
  </si>
  <si>
    <t xml:space="preserve">Wpływy z różnych opłat </t>
  </si>
  <si>
    <t>0970</t>
  </si>
  <si>
    <t>Wpływy i wydatki związane z gromadzeneim środków z opłat i kar za korzystanie ze środowiska</t>
  </si>
  <si>
    <t>Wpływy z różnych dochodów</t>
  </si>
  <si>
    <t>pozostałe podatki na rzecz budżetów jst</t>
  </si>
  <si>
    <t>Dotacja celowa na składki na ubezp. zdrowotne - pismo Wojewody Wielkopolskiego z dn.23.02.2010r. Nr FB.I-3.3010-3/10</t>
  </si>
  <si>
    <t>85415</t>
  </si>
  <si>
    <t>Pomoc materialna dla uczniów</t>
  </si>
  <si>
    <t>Dotacje celowe otrzymane z bp na realizację własnych zadań bieżących gmin - pomoc materialna dla uczniów</t>
  </si>
  <si>
    <t>Melioracje</t>
  </si>
  <si>
    <t>Spółki wodne</t>
  </si>
  <si>
    <t>Infrastruktura wodociągowa i sanitacyjna wsi</t>
  </si>
  <si>
    <t>Izby rolnicze</t>
  </si>
  <si>
    <t>Lokalny transport zbiorowy</t>
  </si>
  <si>
    <t>Drogi publiczne wojewódzkie</t>
  </si>
  <si>
    <t>Drogi publiczne powiatowe</t>
  </si>
  <si>
    <t>Drogi publiczne gminne</t>
  </si>
  <si>
    <t>Plany zagospodarowania przestrzennego</t>
  </si>
  <si>
    <t>Urzędy wojewódzkie (zadania zlecone)</t>
  </si>
  <si>
    <t>Rady gmin</t>
  </si>
  <si>
    <t>Urzędy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</si>
  <si>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</si>
  <si>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</si>
  <si>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</si>
  <si>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</si>
  <si>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</si>
  <si>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</si>
  <si>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</si>
  <si>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Gimnazja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</si>
  <si>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</si>
  <si>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</si>
  <si>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</si>
  <si>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</si>
  <si>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</si>
  <si>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</si>
  <si>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</si>
  <si>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ubezpieczenie społeczne</t>
  </si>
  <si>
    <t>Dodatki mieszkaniowe</t>
  </si>
  <si>
    <t>Usługi opiekuńcze i specjalistyczne usługi opiekuńcze</t>
  </si>
  <si>
    <t>Rehabilitacja zawodowa i społeczna osób niepełnosprawnych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</si>
  <si>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</si>
  <si>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</si>
  <si>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</si>
  <si>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</si>
  <si>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</si>
  <si>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</si>
  <si>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Pozostałe zadania w zakresie kultury</t>
  </si>
  <si>
    <t>Domy i ośrodki kultury, świetlice i kluby</t>
  </si>
  <si>
    <t>Biblioteki</t>
  </si>
  <si>
    <t>Ochrona i konserwacja zabytków</t>
  </si>
  <si>
    <t>Obiekty sportowe</t>
  </si>
  <si>
    <t>Zadania w zakresie kultury fizycznej i sportu</t>
  </si>
  <si>
    <t>3240</t>
  </si>
  <si>
    <t>stypendia dla uczniów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</si>
  <si>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</si>
  <si>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</si>
  <si>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</si>
  <si>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</si>
  <si>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</si>
  <si>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</si>
  <si>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</si>
  <si>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</si>
  <si>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</si>
  <si>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</si>
  <si>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zakup usług obejmujących wykonan.ekspertyz, analiz</t>
  </si>
  <si>
    <t>Nazwa zadania</t>
  </si>
  <si>
    <t>Kwota dotacji</t>
  </si>
  <si>
    <t>Zmiana</t>
  </si>
  <si>
    <t>Kwota dotacji po zmianie</t>
  </si>
  <si>
    <t>dotacja celowa z budżetu na finansowanie lub dofinansowanie zadań zleconych do realizacji stowarzyszeniom (OSP)</t>
  </si>
  <si>
    <t>dotacja celowa z budżetu na finansowanie lub dofinansowanie zadań zleconych do realizacji pozostałym jednostkom niezaliczanym do sektora finan.publicznych w zakresie przeciwdziałania alkoholizmowi</t>
  </si>
  <si>
    <t>dotacja celowa z budżetu na finansowanie lub dofinansowanie zadań zleconych do realizacji stowarzyszeniom (TPD Duszniki)</t>
  </si>
  <si>
    <t>dotacja celowa z budżetu na finansowanie lub dofinansowanie zadań zleconych do realizacji stowarzyszeniom (OLIMP Duszniki)</t>
  </si>
  <si>
    <t>dotacja celowa z budżetu na finansowanie lub dofinansowanie zadań zleconych do realizacji stowarzyszeniom (PKPS Duszniki)</t>
  </si>
  <si>
    <t>dotacja celowa z budżetu na finansowanie lub dofinansowanie zadań zleconych do realizacji stowarzyszeniom (TMZD Duszniki)</t>
  </si>
  <si>
    <t>dotacja celowa z budżetu na finansowanie lub dofinansowanie zadań zleconych do realizacji stowarzyszeniom (HALKA Duszniki)</t>
  </si>
  <si>
    <t>dotacja celowa z budżetu na finansowanie lub dofinansowanie zadań zleconych do realizacji stowarzyszeniom Duszniczanka)</t>
  </si>
  <si>
    <t>dotacja celowa z budżetu na finansowanie lub dofinansowanie zadań zleconych do realizacji stowarzyszeniom (Podrzewianka)</t>
  </si>
  <si>
    <t>dotacja celowa z budżetu na finansowanie lub dofinansowanie zadań zleconych do realizacji stowarzyszeniom (UKS OLIMP Duszniki)</t>
  </si>
  <si>
    <t>dotacja celowa z budżetu na finansowanie lub dofinansowanie zadań zleconych do realizacji stowarzyszeniom (UKS SPARTAKUS Duszniki)</t>
  </si>
  <si>
    <t>dotacja celowa z budżetu na finansowanie lub dofinansowanie zadań zleconych do realizacji stowarzyszeniom (UKS DYSKOBOL Grzebienisko)</t>
  </si>
  <si>
    <t>dotacja celowa z budżetu na finansowanie lub dofinansowanie zadań zleconych do realizacji stowarzyszeniom (LKS SOKÓŁ Duszniki)</t>
  </si>
  <si>
    <t>dotacja celowa z budżetu na finansowanie lub dofinansowanie zadań zleconych do realizacji stowarzyszeniom (KS SĘKOWO Sękowo)</t>
  </si>
  <si>
    <t>dotacja celowa z budżetu na finansowanie lub dofinansowanie zadań zleconych do realizacji stowarzyszeniom (KS SARBIA Sarbia)</t>
  </si>
  <si>
    <t>dotacja celowa z budżetu na finansowanie lub dofinansowanie zadań zleconych do realizacji stowarzyszeniom (LECH-KOAGRA Podrzewie)</t>
  </si>
  <si>
    <t>dotacja celowa z budżetu na finansowanie lub dofinansowanie zadań zleconych do realizacji stowarzyszeniom (St.Społ.Na Rzecz Dzieci i Młodzieży Specjalnej Troski Sz-ły)</t>
  </si>
  <si>
    <t>Ogółem</t>
  </si>
  <si>
    <t>4117</t>
  </si>
  <si>
    <t>4127</t>
  </si>
  <si>
    <t>4177</t>
  </si>
  <si>
    <t>4217</t>
  </si>
  <si>
    <t>4247</t>
  </si>
  <si>
    <t>4307</t>
  </si>
  <si>
    <t>z dnia 25 maja 2010r.</t>
  </si>
  <si>
    <t>Dochody budżetu gminy na 2010r. - V zmiana</t>
  </si>
  <si>
    <t>Dotacja celowa na dofinansowanie wypłaty dodatków dla pracowników socjalnych - pismo Wojewody Wielkopolskiego z dn.14.04.2010r. Nr FB.I-3.3011-50/10</t>
  </si>
  <si>
    <t>Dotacja celowa na dofinansowanie świadczeń pomocy materialnej dla uczniów o charakterze socjalnym - pismo Wojewody Wielkopolskiego z dnia 30.03.2010r. Nr FB.I-3.3011-65/10</t>
  </si>
  <si>
    <t>Wydatki budżetu gminy na 2010r. - V zmiana</t>
  </si>
  <si>
    <t>4137</t>
  </si>
  <si>
    <t>4139</t>
  </si>
  <si>
    <t>projekt realizowany przez GOPS Duszniki</t>
  </si>
  <si>
    <t>przesunięcie</t>
  </si>
  <si>
    <t>Wydatki* na programy i projekty ze środków z budżetu UE oraz innych środków ze źródeł zagranicznych niepodlegających zwrotowi w 2010r.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</si>
  <si>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</si>
  <si>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</si>
  <si>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</si>
  <si>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</si>
  <si>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</si>
  <si>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</si>
  <si>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</si>
  <si>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</si>
  <si>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</si>
  <si>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2010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</si>
  <si>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</si>
  <si>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</si>
  <si>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</si>
  <si>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</si>
  <si>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</si>
  <si>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</si>
  <si>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</si>
  <si>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</si>
  <si>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</si>
  <si>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</si>
  <si>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</si>
  <si>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</si>
  <si>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</si>
  <si>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</si>
  <si>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</si>
  <si>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Kapitał Ludzki</t>
  </si>
  <si>
    <t>Priorytet:</t>
  </si>
  <si>
    <t>Rozwój wykształcenia i kompetencji w regionach</t>
  </si>
  <si>
    <t>Działanie:</t>
  </si>
  <si>
    <t>9.1 Wyrównywanie szans edukacyjnych i zapewnienie wysokiej jakości usług edukacyjnych świadczonych w systemie oświaty</t>
  </si>
  <si>
    <t>Nazwa projektu:</t>
  </si>
  <si>
    <t>Szansa dla każdego ucznia gminy Duszniki</t>
  </si>
  <si>
    <t>Razem wydatki:</t>
  </si>
  <si>
    <t>z tego: 2009 r.</t>
  </si>
  <si>
    <t>853/85395</t>
  </si>
  <si>
    <t>2011 r.</t>
  </si>
  <si>
    <t>Wydatki bieżące razem:</t>
  </si>
  <si>
    <t>2.1</t>
  </si>
  <si>
    <t>Ogółem (1+2)</t>
  </si>
  <si>
    <t>4.1</t>
  </si>
  <si>
    <t>Czego się Jaś nie nauczył, czyli dbamy o rozwój dziecka</t>
  </si>
  <si>
    <t>z tego: 2009r.</t>
  </si>
  <si>
    <t>5.1</t>
  </si>
  <si>
    <t>Ogółem (4+5)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</si>
  <si>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</si>
  <si>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</si>
  <si>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Promocja integracji społecznej w ramach Programu</t>
  </si>
  <si>
    <t>7.1 Rozwój i upowszechnianie aktywnej integracji w ramach Programu</t>
  </si>
  <si>
    <t>Walka z wykluczeniem społecznym w Gminie Duszniki</t>
  </si>
  <si>
    <t>Plan wydatków majątkowych na 2010r.</t>
  </si>
  <si>
    <t>Plan wydatków majątkowych na 2010r. po zmianach</t>
  </si>
  <si>
    <t>Nazwa zadania inwestycyjnego</t>
  </si>
  <si>
    <t>Jednostka organizacyjna realizujaca zadanie lub koordynująca wykonanie zadania</t>
  </si>
  <si>
    <t>Infrastruktura wodociągowa i sanitacji wsi</t>
  </si>
  <si>
    <t>Wydatki inwestycyjne jednostek budżetowych</t>
  </si>
  <si>
    <t xml:space="preserve">Budowa kanalizacji sanitarnej Ceradz Dolny oraz przyzagrodowych oczyszczalni ścieków na terenach zabudowy rozproszonej </t>
  </si>
  <si>
    <t>UG Duszniki</t>
  </si>
  <si>
    <t>Budowa wodociągu Ceradz Dolny - materiał + wykonanie</t>
  </si>
  <si>
    <t>Projekty kanalizacji sanitarnych i sieci wodociągowych</t>
  </si>
  <si>
    <t>Budowa kanalizacji sanitarnej i sieci wodociągowej - teren za UG</t>
  </si>
  <si>
    <t>Wydatki na pomoc finansową  udzielaną między jednistkami samorządu terytorialnego na dofinansowanie własnych zadań inwestycyjnych i zakupów inwestycyjnych</t>
  </si>
  <si>
    <t>Pomoc finansowa na dofinansowanie budowy dróg wojewódzkich (budowa chodnika-droga 306 w Sękowie)</t>
  </si>
  <si>
    <t>Samorząd Województwa Wielkopolskiego</t>
  </si>
  <si>
    <t xml:space="preserve">Pomoc finansowa na dofinansowanie przebudowy dróg powiatowych (Chełmno-Duszniki) </t>
  </si>
  <si>
    <t>Starostwo Powiatowe Szamotuły</t>
  </si>
  <si>
    <t>Wydatki na zakupy inwestycyjne jednostek budżetowych</t>
  </si>
  <si>
    <t>Utwardzenie drogi gminnej Sękowo-Podrzewie</t>
  </si>
  <si>
    <t>Utwardzenie drogi gminnej Chełminko-Niewierz</t>
  </si>
  <si>
    <t>Projekty modernizacji ul. Szkolnej w Sękowie i ul. Sportowej w Dusznikach</t>
  </si>
  <si>
    <t>Modernizacja ul.Powstańców Wlkp. w Dusznikach</t>
  </si>
  <si>
    <t>Zakup sprzętu komputerowego z oprogramowaniem dla Urzędu Gminy</t>
  </si>
  <si>
    <t>Zakup kserokopiarki dla Urzędu Gminy</t>
  </si>
  <si>
    <t>Projekt garażu dla OSP w Ceradzu Dolnym</t>
  </si>
  <si>
    <t>Modernizacja i adaptacja pomieszczeń SP w Grzebienisku</t>
  </si>
  <si>
    <t>GZO Duszniki</t>
  </si>
  <si>
    <t>Budowa sali gimnastycznej przy SP i Gimnazjum              w Dusznikach</t>
  </si>
  <si>
    <t xml:space="preserve">UG Duszniki </t>
  </si>
  <si>
    <t>Zakup kosiarki dla SP w Grzebienisku</t>
  </si>
  <si>
    <t>Modernizacja Przedszkola w Podrzewiu</t>
  </si>
  <si>
    <t>Budowa kotłowni gazowego ogrzewania wraz z cęściową wymianą instalacji w kompleksie oświatowym w Dusznikach</t>
  </si>
  <si>
    <t>Dokumentacja - warsztaty terapii zajęciowej (dok.geodezyjna,koszt przyłączy elektr.i gazowe)</t>
  </si>
  <si>
    <t>Budowa oświetlenia Brzoza-2 szt., Mieściska-6 szt.</t>
  </si>
  <si>
    <t>Zakup wyposażenia i mebli dla Biblioteki w Dusznikach</t>
  </si>
  <si>
    <t>Odnowa wsi oraz zachowanie i ochrona dziedzictwa kulturowego WIEŚ SĘDZINKO</t>
  </si>
  <si>
    <t>Budowa placów zabaw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</si>
  <si>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</si>
  <si>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Ułożenie kostki brukowej przy OSP D-ki i utwardzenie parkingu na ul.Powst.Wlkp.w Dusznikach</t>
  </si>
  <si>
    <t>Budowa wiaty grillowej w Grzebienisku</t>
  </si>
  <si>
    <t>Modernizacja świetlicy wiejskiej w Mieściskach</t>
  </si>
  <si>
    <t>Modernizacja świetlicy wiejskiej w Młynkowie oraz wyłożenie kostki brukowej przed budynkiem</t>
  </si>
  <si>
    <t>Wykonanie nakładki bitumicznej na ul.Sportowej w Podrzewiu</t>
  </si>
  <si>
    <t>Wymiana 3 okien w świetlicy wiejskiej w Wierzei</t>
  </si>
  <si>
    <t>Odnowa wsi oraz zachowanie i ochrona dziedzictwa kulturowego WIEŚ MŁYNKOWO</t>
  </si>
  <si>
    <t>OGÓŁEM</t>
  </si>
  <si>
    <t>Załącznik Nr 6 do</t>
  </si>
  <si>
    <t>WIELOLETNI  PROGRAM  INWESTYCYJNY  GMINY  DUSZNIKI  NA  LATA  2007 - 2011</t>
  </si>
  <si>
    <t>ZADANIA  INWESTYCYJNE</t>
  </si>
  <si>
    <t>WIELKOŚĆ  NAKŁADÓW  W  LATACH</t>
  </si>
  <si>
    <t>Klasyfikacja budżetowa</t>
  </si>
  <si>
    <t>zmiana</t>
  </si>
  <si>
    <t>2010 po zmianie</t>
  </si>
  <si>
    <t>2011 po zmianie</t>
  </si>
  <si>
    <t>Nakłady</t>
  </si>
  <si>
    <t>Symbol</t>
  </si>
  <si>
    <t>Nazwa</t>
  </si>
  <si>
    <t>łączne</t>
  </si>
  <si>
    <t>Całkowity</t>
  </si>
  <si>
    <t>nakłady</t>
  </si>
  <si>
    <t>pozabud.</t>
  </si>
  <si>
    <t>zadania</t>
  </si>
  <si>
    <t>2007 -</t>
  </si>
  <si>
    <t>koszt</t>
  </si>
  <si>
    <t xml:space="preserve">budżet </t>
  </si>
  <si>
    <t>poza-</t>
  </si>
  <si>
    <t>Źródła</t>
  </si>
  <si>
    <t>gminy</t>
  </si>
  <si>
    <t>budżetowe</t>
  </si>
  <si>
    <t>pokrycia</t>
  </si>
  <si>
    <t>I.  UPORZĄDKOWANIE GOSPODARKI ŚCIEKOWEJ I ODPADAMI KOMUNALNYMI</t>
  </si>
  <si>
    <t>KAN-01</t>
  </si>
  <si>
    <t>Budowa kanalizacji sanitarnej Ceradz Dolny - Grzebienisko</t>
  </si>
  <si>
    <t>010 - 01010 - 6050</t>
  </si>
  <si>
    <t>1 500 000 - WFOŚiGW</t>
  </si>
  <si>
    <t>KAN-02</t>
  </si>
  <si>
    <t>Budowa kanalizacji sanitarnej Niewierz - Duszniki</t>
  </si>
  <si>
    <t>1 600 000 -WFOŚiGW                    1 100 000 - kredyt</t>
  </si>
  <si>
    <t>KAN-03</t>
  </si>
  <si>
    <t>Przełożenie przepompowni ścieków przy hotelu A2                       w Sękowie</t>
  </si>
  <si>
    <t>KAN-04</t>
  </si>
  <si>
    <t>Wykonanie kanalizacji sanitarnej w Sękowie ul.Lipowa</t>
  </si>
  <si>
    <t>KAN-05</t>
  </si>
  <si>
    <t>Budowa kanalizacji sanitarnej i wodociągu tranzytowego Sękowo - Podrzewie</t>
  </si>
  <si>
    <t>1 490 000 - WFOŚiGW</t>
  </si>
  <si>
    <t>KAN-06</t>
  </si>
  <si>
    <t>Budowa kanalizacji sanitarnej i wodociągu w Wilczynie</t>
  </si>
  <si>
    <t>WFOŚiGW</t>
  </si>
  <si>
    <t>KAN-07</t>
  </si>
  <si>
    <t>Budowa kanalizacji sanitarnej Sędziny - Wierzeja oraz przyzagrodowych oczyszczalni ścieków na ul.Chełmińskiej w Dusznikach</t>
  </si>
  <si>
    <t>KAN-08</t>
  </si>
  <si>
    <t>Budowa kanalizacji sanitarnej w Sędzinku</t>
  </si>
  <si>
    <t>KAN-09</t>
  </si>
  <si>
    <t>Budowa rurociągu tłocznego ścieków Podrzewie - Duszniki</t>
  </si>
  <si>
    <t>10.</t>
  </si>
  <si>
    <t>KAN-10</t>
  </si>
  <si>
    <t>Projekt budowy sieci wodociągowej wraz z przyłączami na odcinkach Duszniki-Młynkowo, Mieściska-Grzebienisko oraz Grzebienisko Huby</t>
  </si>
  <si>
    <t>11.</t>
  </si>
  <si>
    <t>KAN-11</t>
  </si>
  <si>
    <t>Modernizacja przepompowni ścieków w Grzebienisku</t>
  </si>
  <si>
    <t>12.</t>
  </si>
  <si>
    <t>KAN-12</t>
  </si>
  <si>
    <t>Budowa wodociągów Ceradz Dolny i Niewierz</t>
  </si>
  <si>
    <t>13.</t>
  </si>
  <si>
    <t>KAN-13</t>
  </si>
  <si>
    <t>Budowa przyłączy kanalizacyjnych w Ceradzu Dolnym</t>
  </si>
  <si>
    <t>14.</t>
  </si>
  <si>
    <t>KAN-14</t>
  </si>
  <si>
    <t>Modernizacja przepompowni w Podrzewiu</t>
  </si>
  <si>
    <t>15.</t>
  </si>
  <si>
    <t>KAN-15</t>
  </si>
  <si>
    <t>Dokumentacja - wnioski o dofinansow. z UE</t>
  </si>
  <si>
    <t>16.</t>
  </si>
  <si>
    <t>KAN-16</t>
  </si>
  <si>
    <t>Zakup agregatu prądotwórczego Andoria ZE400/18/1/5 do oczyszczalni w Podrzewiu</t>
  </si>
  <si>
    <t>17.</t>
  </si>
  <si>
    <t>KAN-17</t>
  </si>
  <si>
    <t>Budowa przyłączy sanit. do bud.mieszkalnych w Niewierzu</t>
  </si>
  <si>
    <t>18.</t>
  </si>
  <si>
    <t>OCZ-01</t>
  </si>
  <si>
    <t>Budowa przyzagrodowych oczyszczalni ścieków                    w Chełminku</t>
  </si>
  <si>
    <t>19.</t>
  </si>
  <si>
    <t>OCZ-02</t>
  </si>
  <si>
    <t>Budowa przyzagrodowych oczyszczalni ścieków na terenach o zabudowie rozproszonej</t>
  </si>
  <si>
    <t>20.</t>
  </si>
  <si>
    <t>OCZ-03</t>
  </si>
  <si>
    <t>Rozbudowa workownicy DRAIMAD na oczyszalni w Grzebienisku</t>
  </si>
  <si>
    <t>21.</t>
  </si>
  <si>
    <t>KAN-18</t>
  </si>
  <si>
    <t>Projekty wod-kan, gaz - teren za UG D-ki</t>
  </si>
  <si>
    <t>22.</t>
  </si>
  <si>
    <t>KAN-19</t>
  </si>
  <si>
    <t>Projekty budowy kanalizacji sanitarnych</t>
  </si>
  <si>
    <t>23.</t>
  </si>
  <si>
    <t>KAN-20</t>
  </si>
  <si>
    <t>24.</t>
  </si>
  <si>
    <t>KAN-21</t>
  </si>
  <si>
    <t>Budowa przyłączy kanalizacji sanitarnej w m.Wilczyna i cz.Sękowo</t>
  </si>
  <si>
    <t>25.</t>
  </si>
  <si>
    <t>KAN-22</t>
  </si>
  <si>
    <t>26.</t>
  </si>
  <si>
    <t>KAN-23</t>
  </si>
  <si>
    <t>II.  MODERNIZACJA SIECI WODOCIĄGOWEJ</t>
  </si>
  <si>
    <t>WOD-01</t>
  </si>
  <si>
    <t>Wymiana wodociągowych rurociągów azbestowych</t>
  </si>
  <si>
    <t>400 - 40002 - 6050</t>
  </si>
  <si>
    <t>WOD-02</t>
  </si>
  <si>
    <t>Budowa spinki wodociągu Duszniki - Młynkowo</t>
  </si>
  <si>
    <t>WOD-03</t>
  </si>
  <si>
    <t>Budowa wodociągu Ceradz Dolny - materiał</t>
  </si>
  <si>
    <t>III.  ZACHOWANIE WYSOKIEGO POZIOMU OŚWIATY</t>
  </si>
  <si>
    <t>OŚW-01</t>
  </si>
  <si>
    <t>Budowa wielofunkcyjnego boiska sportowego ogólnie dostępnego dla dzieci i młodzieży w Dusznikach</t>
  </si>
  <si>
    <t>926 - 92601 - 6050</t>
  </si>
  <si>
    <t>198 600 - Ministerstwo Sportu</t>
  </si>
  <si>
    <t>OŚW-02</t>
  </si>
  <si>
    <t>801 - 80101 - 6050</t>
  </si>
  <si>
    <t>Totalizator Sportowy</t>
  </si>
  <si>
    <t>OŚW-03</t>
  </si>
  <si>
    <t>Budowa wielofunkcyjnych boisk sportowych Grzebienisko, Podrzewie, Sędzinko</t>
  </si>
  <si>
    <t>OŚW-04</t>
  </si>
  <si>
    <t>Modernizacja kotłowni                    w budynku SP w Sędzinku</t>
  </si>
  <si>
    <t>OŚW-05</t>
  </si>
  <si>
    <t>Modernizacja kotłowni                       w budynkach SP i Gim.                          w Grzebienisku</t>
  </si>
  <si>
    <t>801 - 80110 - 6050</t>
  </si>
  <si>
    <t>OŚW-06</t>
  </si>
  <si>
    <t>Modernizacja kotłowni                       w budynku Przedszkola                         w Grzebienisku</t>
  </si>
  <si>
    <t>801 - 80103 - 6050</t>
  </si>
  <si>
    <t>OŚW-07</t>
  </si>
  <si>
    <t>Budowa kotłowni gazowego ogrzewania wraz z częściową wymianą instalacji w kompleksie oświatowym w Dusznikach</t>
  </si>
  <si>
    <t>OŚW-08</t>
  </si>
  <si>
    <r>
      <t xml:space="preserve">Zakup sprzętu komputerowego dla Ps Duszniki </t>
    </r>
    <r>
      <rPr>
        <sz val="8"/>
        <rFont val="Arial CE"/>
        <family val="0"/>
      </rPr>
      <t>"Mały Odkrywca"</t>
    </r>
  </si>
  <si>
    <t>853-85395-6068</t>
  </si>
  <si>
    <t>WUP Poznań</t>
  </si>
  <si>
    <t>OŚW-09</t>
  </si>
  <si>
    <t>853-85395-6069</t>
  </si>
  <si>
    <t>OŚW-10</t>
  </si>
  <si>
    <t>Zakup sprzętu komputerowego i cyfrowego dla szkół "Szansa dla każdego ucznia gminy Duszniki"</t>
  </si>
  <si>
    <t>OŚW-11</t>
  </si>
  <si>
    <t>OŚW-12</t>
  </si>
  <si>
    <t>Zakup mebli i placu zabaw dla przedszkola "Czego się Jaś nie nauczył…"</t>
  </si>
  <si>
    <t>OŚW-13</t>
  </si>
  <si>
    <t>OŚW-14</t>
  </si>
  <si>
    <t>801 - 80104 - 6050</t>
  </si>
  <si>
    <t>OŚW-15</t>
  </si>
  <si>
    <t>801 - 80101 - 6060</t>
  </si>
  <si>
    <t>IV.  MODERNIZACJA I REMONTY SIECI DRÓG</t>
  </si>
  <si>
    <t>DRO-01</t>
  </si>
  <si>
    <t>Budowa drogi dojazdowej + parking dla GCK w Dusznikach</t>
  </si>
  <si>
    <t>600 - 60016 - 6050</t>
  </si>
  <si>
    <t>DRO-02</t>
  </si>
  <si>
    <t>Budowa nawierzchni ulic z odwodnieniem: Jesionowa i Jarzębinowa w Dusznikach</t>
  </si>
  <si>
    <t>DRO-03</t>
  </si>
  <si>
    <t>Dofinansowanie budowy chodników w Sękowie</t>
  </si>
  <si>
    <t>600 - 60013 - 6300</t>
  </si>
  <si>
    <t>DRO-04</t>
  </si>
  <si>
    <t>Dofinansowanie budowy chodników w Dusznikach</t>
  </si>
  <si>
    <t>DRO-05</t>
  </si>
  <si>
    <t>Dofinansowanie remontu drogi Grodziszczko - Brzoza</t>
  </si>
  <si>
    <t>600 - 60014 - 2710</t>
  </si>
  <si>
    <t>DRO-06</t>
  </si>
  <si>
    <t>Dofinansowanie budowy chodników w Młynkowie i Sędzinach</t>
  </si>
  <si>
    <t>600 - 60014 - 6300</t>
  </si>
  <si>
    <t>DRO-07</t>
  </si>
  <si>
    <t>Budowa ciągu dla pieszych na Os.Wyzwolenia                w Dusznikach</t>
  </si>
  <si>
    <t>DRO-08</t>
  </si>
  <si>
    <t>Utwardzenie dróg gminnych: Sękowo-Podrzewie, Chełminko-Niewierz</t>
  </si>
  <si>
    <t>środki pomocowe UE</t>
  </si>
  <si>
    <t>DRO-09</t>
  </si>
  <si>
    <t>Budowa ciągu dla pieszych przy drogach utwardzonych</t>
  </si>
  <si>
    <t>DRO-10</t>
  </si>
  <si>
    <t>Modernizacja drogi gminnej Sędzinko - Sędziny</t>
  </si>
  <si>
    <t>DRO-11</t>
  </si>
  <si>
    <t>Modernizacja drogi gminnej Chełminko - Niewierz</t>
  </si>
  <si>
    <t>DRO-12</t>
  </si>
  <si>
    <t>Przebudowa drogi gminnej Nr 263511P -ul.Długa w Podrzewiu</t>
  </si>
  <si>
    <t>DRO-13</t>
  </si>
  <si>
    <t xml:space="preserve">Budowa oświetlenia dróg      w Grzebienisku </t>
  </si>
  <si>
    <t>900 - 90015 - 6050</t>
  </si>
  <si>
    <t>DRO-14</t>
  </si>
  <si>
    <t xml:space="preserve">Budowa oświetlenia dróg      w Sędzinku </t>
  </si>
  <si>
    <t>DRO-15</t>
  </si>
  <si>
    <t>Dofinansowanie przebudowy drogi w Sędzinku</t>
  </si>
  <si>
    <t>DRO-16</t>
  </si>
  <si>
    <t>Dofinansowanie remontu drogi w Niewierzu</t>
  </si>
  <si>
    <t>DRO-17</t>
  </si>
  <si>
    <t xml:space="preserve">Dofinansowanie budowy chodników w Młynkowie </t>
  </si>
  <si>
    <t>DRO-18</t>
  </si>
  <si>
    <t>Dofinansowanie budowy chodnika w Dusznikach</t>
  </si>
  <si>
    <t>DRO-19</t>
  </si>
  <si>
    <t>Modernizacja ulicy Wierzbowej i części ul. Powstańców Wlkp. w Dusznikach</t>
  </si>
  <si>
    <t>Urząd Marszałkowski Woj.Wielkopol.</t>
  </si>
  <si>
    <t>DRO-20</t>
  </si>
  <si>
    <t>Dofinansowanie remontów dróg powiatowych</t>
  </si>
  <si>
    <t>DRO-21</t>
  </si>
  <si>
    <t>Dokumentacja drogi serwisowej przy drodze krajowej w Sękowie</t>
  </si>
  <si>
    <t>DRO-22</t>
  </si>
  <si>
    <t>DRO-23</t>
  </si>
  <si>
    <t>Projekty ul.Szkolnej w Sękowie i Sportowej w Dusznikach</t>
  </si>
  <si>
    <t>DRO-24</t>
  </si>
  <si>
    <t>DRO-25</t>
  </si>
  <si>
    <t>DRO-26</t>
  </si>
  <si>
    <t>Przebudowa drogi gminnej - ul.Szkolna z przyległymi w Sękowie</t>
  </si>
  <si>
    <t>NPPDL</t>
  </si>
  <si>
    <t>V.  GMINNE CENTRUM KULTURY - KULTURA, BIBLIOTEKA</t>
  </si>
  <si>
    <t>KUL-01</t>
  </si>
  <si>
    <t>Adaptacja budynku kościoła poewangelickiego na potrzeby Książnicy Dusznickiej</t>
  </si>
  <si>
    <t>921 - 92116 -6050</t>
  </si>
  <si>
    <t>KUL-02</t>
  </si>
  <si>
    <t>Wykonanie projektu budowlano-technicznego z kosztorysami dla Biblioteki w Grzebienisku</t>
  </si>
  <si>
    <t>KUL-03</t>
  </si>
  <si>
    <t>Budowa Biblioteki                 w Grzebienisku</t>
  </si>
  <si>
    <t>KUL-04</t>
  </si>
  <si>
    <t>Budowa Biblioteki w Dusznikach</t>
  </si>
  <si>
    <t>KUL-09</t>
  </si>
  <si>
    <t>Budowa monitoringu w GCK Duszniki</t>
  </si>
  <si>
    <t>921 - 92109 -6050</t>
  </si>
  <si>
    <t>BIB-01</t>
  </si>
  <si>
    <t>Zakup nagłośnienia i mebli do Biblioteki w Dusznikach</t>
  </si>
  <si>
    <t>921 - 92116 - 6060</t>
  </si>
  <si>
    <t>VI.  GOSPODARKA KOMUNALNA</t>
  </si>
  <si>
    <t>KZB-01</t>
  </si>
  <si>
    <t>Zakup koparko-ładowarki       dla KZB w Dusznikach</t>
  </si>
  <si>
    <t>400 - 40002 - 6060</t>
  </si>
  <si>
    <t>GAZ-01</t>
  </si>
  <si>
    <t>Budowa przyłączy gazowych w Grzebienisku</t>
  </si>
  <si>
    <t>400 - 40004 - 6050</t>
  </si>
  <si>
    <t>VII.  ADMINISTRACJA PUBLICZNA</t>
  </si>
  <si>
    <t>ADM-01</t>
  </si>
  <si>
    <t>Zakup sprzętu komputerow. z oprogramowaniem dla UG Duszniki</t>
  </si>
  <si>
    <t>750 - 75023 - 6060</t>
  </si>
  <si>
    <t>ADM-02</t>
  </si>
  <si>
    <t>Zakup kserokopiarki dla GOPS w Dusznikach</t>
  </si>
  <si>
    <t>852 - 85212 - 6060</t>
  </si>
  <si>
    <t>ADM-03</t>
  </si>
  <si>
    <t>Zakup zestawu komputerowego dla GOPS w Dusznikach</t>
  </si>
  <si>
    <t>ADM-04</t>
  </si>
  <si>
    <t>Zakup samochodu służbowego dla Urzędu Gminy</t>
  </si>
  <si>
    <t>ADM-05</t>
  </si>
  <si>
    <t>852-85219-6060</t>
  </si>
  <si>
    <t>ADM-06</t>
  </si>
  <si>
    <t>ADM-07</t>
  </si>
  <si>
    <t>ADM-08</t>
  </si>
  <si>
    <t>VIII.  PROGRAMY ODNOWY WSI ORAZ ZACHOWANIE I OCHRONA DZIEDZICTWA KULTUROWEGO</t>
  </si>
  <si>
    <t>Odnowa wsi Grzebienisko</t>
  </si>
  <si>
    <t>921 - 92195 - 6050</t>
  </si>
  <si>
    <t>KUL-05</t>
  </si>
  <si>
    <t>Odnowa wsi Podrzewie</t>
  </si>
  <si>
    <t>KUL-06</t>
  </si>
  <si>
    <t>Odnowa wsi Niewierz,      Chełminko</t>
  </si>
  <si>
    <t>KUL-07</t>
  </si>
  <si>
    <t>Odnowa wsi Sękowo, Wilczyna</t>
  </si>
  <si>
    <t>KUL-08</t>
  </si>
  <si>
    <t>Odnowa wsi Sędzinko</t>
  </si>
  <si>
    <t>KUL-10</t>
  </si>
  <si>
    <t>Odnowa wsi</t>
  </si>
  <si>
    <t>KUL-11</t>
  </si>
  <si>
    <t>KUL-12</t>
  </si>
  <si>
    <t>KUL-13</t>
  </si>
  <si>
    <t>KUL-14</t>
  </si>
  <si>
    <t>KUL-15</t>
  </si>
  <si>
    <t>KUL-16</t>
  </si>
  <si>
    <t>KUL-17</t>
  </si>
  <si>
    <t>KUL-18</t>
  </si>
  <si>
    <t>Odnowa wsi Młynkowo</t>
  </si>
  <si>
    <t>IX. BEZPIECZEŃSTWO PUBLICZNE I OCHRONA PRZECIWPOŻAROWA</t>
  </si>
  <si>
    <t>OSP-01</t>
  </si>
  <si>
    <t>Zakup samochodu strażackiego dla OSP w Podrzewiu</t>
  </si>
  <si>
    <t>754 - 75412 - 2820</t>
  </si>
  <si>
    <t>ZW  ZOSP RP                 w Poznaniu</t>
  </si>
  <si>
    <t>OSP-02</t>
  </si>
  <si>
    <t>Modernizacja strażnicy OSP w Podrzewiu</t>
  </si>
  <si>
    <t>754 - 75412 - 6050</t>
  </si>
  <si>
    <t>OSP-03</t>
  </si>
  <si>
    <t>Modernizacja strażnicy OSP w Dusznikach - zakup dwóch bram garażowych</t>
  </si>
  <si>
    <t>ŚWI-01</t>
  </si>
  <si>
    <t>Przełożenie linii energetycznej w Niewierzu i Chełminku</t>
  </si>
  <si>
    <t>OSP-04</t>
  </si>
  <si>
    <t>X. OCHRONA ZDROWIA</t>
  </si>
  <si>
    <t>ZDR-01</t>
  </si>
  <si>
    <t>Dofinansowanie zakupu aparatu RTG dla Szpitala w Szamotułach</t>
  </si>
  <si>
    <t>851 - 85111 - 6300</t>
  </si>
  <si>
    <t>ZDR-02</t>
  </si>
  <si>
    <t>853 - 85311 - 6050</t>
  </si>
  <si>
    <t>XI. GOSPODARKA MIESZKANIOWA</t>
  </si>
  <si>
    <t>MIE-01</t>
  </si>
  <si>
    <t>Adaptacja budynku hydroforni w Niewierzu na budynek zamieszkania zbiorowego</t>
  </si>
  <si>
    <t>700-70095-6050</t>
  </si>
  <si>
    <t>XII ŁĄCZNOŚĆ</t>
  </si>
  <si>
    <t>ŁĄC-01</t>
  </si>
  <si>
    <t>Budowa szerokopasmowego dostępu do internetu w gminie Duszniki - dokumentacja</t>
  </si>
  <si>
    <t>600-60053-6050</t>
  </si>
  <si>
    <t>RAZEM</t>
  </si>
  <si>
    <t>Nakłady łączne 2007-2011</t>
  </si>
  <si>
    <t>Całkowity koszt zadania</t>
  </si>
  <si>
    <t>Ogółem budżet gminy</t>
  </si>
  <si>
    <t>Ogółem nakłady poza - budżetowe</t>
  </si>
  <si>
    <t>Zwiększenie dotacji celowej na realizację programu "Pomoc państwa w zakresie dożywiania" - pismo Wojewody Wielkopolskiego z dn. 29.04.2010r. Nr FB.I-3.3011-107/10</t>
  </si>
  <si>
    <t xml:space="preserve">Pomoc finansowa na dofinansowanie remontów dróg powiatowych (Mieściska-Sarbia i Grodziszczko-Wilkowo) </t>
  </si>
  <si>
    <t>7.1</t>
  </si>
  <si>
    <t>8.1</t>
  </si>
  <si>
    <t>Ogółem (7+8)</t>
  </si>
  <si>
    <t>RAZEM (3+6+9)</t>
  </si>
  <si>
    <t xml:space="preserve">                                                                 z dnia 25 maja 2010r.</t>
  </si>
  <si>
    <t>Dotacje celowe na zadania własne gminy realizowane przez podmioty należące i nienależące do sektora finansów publicznych w 2010r. - V zmiana</t>
  </si>
  <si>
    <t xml:space="preserve">                      Zadania inwestycyjne w 2010r. - V zmiana</t>
  </si>
  <si>
    <t>27.</t>
  </si>
  <si>
    <t>DRO-27</t>
  </si>
  <si>
    <t>Remont dróg powiatowych Mieściska-Sarbia, Grodziszczko-Wilkowo</t>
  </si>
  <si>
    <t>28.</t>
  </si>
  <si>
    <t>DRO-28</t>
  </si>
  <si>
    <t>przesunięcie między działami</t>
  </si>
  <si>
    <t>Remont nawierzchni części ul.Sportowej w Podrzewiu</t>
  </si>
  <si>
    <t>01095</t>
  </si>
  <si>
    <t>Dotacje celowe otrzymane z bp na realizację zadań bieżących z zakresu administracji rządowej oraz innych zadań zleconych gminie ustawami (podatek akcyzowy)</t>
  </si>
  <si>
    <t xml:space="preserve">Zwiększenie dotacji celowej na zwrot części podatku akcyzowego zawartego w cenie oleju napedowego wykorzystywanego do produkcji rolnej przez prodecentów rolnych-pismo Wojewody Wielkopolskiego z dnia 12.05.2010r. FB.I-3.3011-118/10 </t>
  </si>
  <si>
    <t>zwiększenie</t>
  </si>
  <si>
    <t xml:space="preserve">                 Załącznik Nr 3 do</t>
  </si>
  <si>
    <t>Dotacje na zadania zlecone</t>
  </si>
  <si>
    <t>Plan 2009r.</t>
  </si>
  <si>
    <t>urzędy wojewódzkie</t>
  </si>
  <si>
    <t>2010</t>
  </si>
  <si>
    <t>dotacje celowe otrzymane z budżetu państwa na realizację zadań bieżących z zakresu administracji rządowej oraz innych zadań zleconych gminom ustawami</t>
  </si>
  <si>
    <t>urzędy naczelnych organów władzy państwowej, kontroli i ochrony prawa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</si>
  <si>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</si>
  <si>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</si>
  <si>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</si>
  <si>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</si>
  <si>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</si>
  <si>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</si>
  <si>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</si>
  <si>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 xml:space="preserve">świadczenia społeczne </t>
  </si>
  <si>
    <t xml:space="preserve">odpisy na zakładowy fundusz świadczeń socjalnych </t>
  </si>
  <si>
    <t>składki na ubezpieczenia zdrowotne</t>
  </si>
  <si>
    <t xml:space="preserve">                 z dnia 25 maja 2010r.</t>
  </si>
  <si>
    <t>I. Dochody i wydatki związane z realizacją zadań z zakresu administracji rządowej zleconych gminie i innych zadań zleconych odrębnymi ustawami w 2010r.- V zmiana</t>
  </si>
  <si>
    <t>pozostała działalność</t>
  </si>
  <si>
    <t>Załącznik Nr 4 do</t>
  </si>
  <si>
    <t xml:space="preserve">                                                                 Załącznik Nr 5 do</t>
  </si>
  <si>
    <t>Załącznik Nr 7 do</t>
  </si>
  <si>
    <t>Wybory Prezydenta Rzeczypospolitej Polskiej</t>
  </si>
  <si>
    <t>wybory Prezydenta Rzeczypospolitej Polskiej</t>
  </si>
  <si>
    <t xml:space="preserve">Dotacja celowa na przeprowadzenie wyborów Prezydenta Rzeczypospolitej Polskiej - I tura - pismo KBW z dn.14.05.2010r. Nr DPL 3101-6/10 </t>
  </si>
  <si>
    <t>Uchwały Rady Gminy Duszniki Nr LIX/426/10</t>
  </si>
  <si>
    <t xml:space="preserve">                 Uchwały Rady Gminy Duszniki Nr LIX/426/10</t>
  </si>
  <si>
    <t xml:space="preserve">                                                                 Uchwały Rady Gminy Duszniki Nr LIX/426/10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</si>
</sst>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0.0"/>
    <numFmt numFmtId="167" formatCode="#,##0.0"/>
    <numFmt numFmtId="168" formatCode="#,##0.00\ _z_ł"/>
  </numFmts>
  <fonts count="12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 CE"/>
      <family val="0"/>
    </font>
    <font>
      <b/>
      <sz val="14"/>
      <name val="Times New Roman"/>
      <family val="1"/>
    </font>
    <font>
      <b/>
      <sz val="14"/>
      <name val="Arial CE"/>
      <family val="2"/>
    </font>
    <font>
      <b/>
      <sz val="9"/>
      <name val="Arial CE"/>
      <family val="0"/>
    </font>
    <font>
      <b/>
      <sz val="14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0"/>
      <color indexed="12"/>
      <name val="Arial CE"/>
      <family val="0"/>
    </font>
    <font>
      <b/>
      <i/>
      <sz val="10"/>
      <color indexed="17"/>
      <name val="Arial CE"/>
      <family val="0"/>
    </font>
    <font>
      <sz val="8"/>
      <name val="Arial CE"/>
      <family val="0"/>
    </font>
    <font>
      <b/>
      <i/>
      <sz val="9"/>
      <color indexed="17"/>
      <name val="Arial CE"/>
      <family val="0"/>
    </font>
    <font>
      <b/>
      <sz val="9"/>
      <color indexed="17"/>
      <name val="Arial CE"/>
      <family val="0"/>
    </font>
    <font>
      <i/>
      <sz val="10"/>
      <color indexed="17"/>
      <name val="Arial CE"/>
      <family val="0"/>
    </font>
    <font>
      <sz val="9"/>
      <name val="Arial"/>
      <family val="2"/>
    </font>
    <font>
      <b/>
      <sz val="11"/>
      <color indexed="12"/>
      <name val="Arial CE"/>
      <family val="0"/>
    </font>
    <font>
      <sz val="11"/>
      <name val="Arial CE"/>
      <family val="0"/>
    </font>
    <font>
      <sz val="12"/>
      <color indexed="12"/>
      <name val="Arial CE"/>
      <family val="0"/>
    </font>
    <font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color indexed="12"/>
      <name val="Arial CE"/>
      <family val="0"/>
    </font>
    <font>
      <sz val="11"/>
      <color indexed="25"/>
      <name val="Arial CE"/>
      <family val="2"/>
    </font>
    <font>
      <b/>
      <i/>
      <sz val="11"/>
      <color indexed="17"/>
      <name val="Arial CE"/>
      <family val="0"/>
    </font>
    <font>
      <sz val="8"/>
      <name val="Arial"/>
      <family val="2"/>
    </font>
    <font>
      <sz val="11"/>
      <color indexed="17"/>
      <name val="Arial CE"/>
      <family val="2"/>
    </font>
    <font>
      <b/>
      <sz val="10"/>
      <color indexed="17"/>
      <name val="Arial CE"/>
      <family val="0"/>
    </font>
    <font>
      <i/>
      <sz val="8"/>
      <name val="Arial CE"/>
      <family val="0"/>
    </font>
    <font>
      <sz val="11"/>
      <color indexed="8"/>
      <name val="Arial CE"/>
      <family val="0"/>
    </font>
    <font>
      <sz val="10"/>
      <color indexed="25"/>
      <name val="Arial CE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0"/>
      <color indexed="62"/>
      <name val="Arial CE"/>
      <family val="2"/>
    </font>
    <font>
      <sz val="11"/>
      <name val="Arial"/>
      <family val="2"/>
    </font>
    <font>
      <sz val="8"/>
      <name val="Times New Roman CE"/>
      <family val="1"/>
    </font>
    <font>
      <sz val="12"/>
      <name val="Times New Roman CE"/>
      <family val="1"/>
    </font>
    <font>
      <b/>
      <sz val="12"/>
      <name val="Georgia"/>
      <family val="1"/>
    </font>
    <font>
      <b/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sz val="7"/>
      <name val="Times New Roman CE"/>
      <family val="1"/>
    </font>
    <font>
      <sz val="7"/>
      <name val="Arial"/>
      <family val="2"/>
    </font>
    <font>
      <b/>
      <sz val="10"/>
      <color indexed="12"/>
      <name val="Arial"/>
      <family val="2"/>
    </font>
    <font>
      <b/>
      <sz val="9"/>
      <color indexed="1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b/>
      <i/>
      <sz val="9"/>
      <color indexed="17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0"/>
      <color indexed="12"/>
      <name val="Arial CE"/>
      <family val="2"/>
    </font>
    <font>
      <sz val="8"/>
      <color indexed="62"/>
      <name val="Arial CE"/>
      <family val="2"/>
    </font>
    <font>
      <sz val="9"/>
      <color indexed="62"/>
      <name val="Arial CE"/>
      <family val="2"/>
    </font>
    <font>
      <sz val="7"/>
      <color indexed="62"/>
      <name val="Arial CE"/>
      <family val="2"/>
    </font>
    <font>
      <sz val="8"/>
      <color indexed="49"/>
      <name val="Arial CE"/>
      <family val="2"/>
    </font>
    <font>
      <sz val="14"/>
      <name val="Arial CE"/>
      <family val="0"/>
    </font>
    <font>
      <i/>
      <sz val="11"/>
      <color indexed="17"/>
      <name val="Arial CE"/>
      <family val="0"/>
    </font>
    <font>
      <b/>
      <sz val="8"/>
      <color indexed="12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9"/>
      <color indexed="57"/>
      <name val="Arial"/>
      <family val="2"/>
    </font>
    <font>
      <b/>
      <sz val="8"/>
      <color indexed="62"/>
      <name val="Arial CE"/>
      <family val="0"/>
    </font>
    <font>
      <b/>
      <i/>
      <sz val="10"/>
      <color indexed="17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b/>
      <i/>
      <sz val="10"/>
      <color rgb="FF008000"/>
      <name val="Arial CE"/>
      <family val="0"/>
    </font>
    <font>
      <b/>
      <i/>
      <sz val="9"/>
      <color rgb="FF008000"/>
      <name val="Arial CE"/>
      <family val="0"/>
    </font>
    <font>
      <sz val="9"/>
      <color theme="1"/>
      <name val="Czcionka tekstu podstawowego"/>
      <family val="2"/>
    </font>
    <font>
      <b/>
      <sz val="10"/>
      <color rgb="FF0000FF"/>
      <name val="Arial CE"/>
      <family val="0"/>
    </font>
    <font>
      <sz val="10"/>
      <color theme="1"/>
      <name val="Czcionka tekstu podstawowego"/>
      <family val="2"/>
    </font>
    <font>
      <b/>
      <sz val="9"/>
      <color rgb="FF008000"/>
      <name val="Arial"/>
      <family val="2"/>
    </font>
    <font>
      <b/>
      <sz val="10"/>
      <color rgb="FF0000FF"/>
      <name val="Arial"/>
      <family val="2"/>
    </font>
    <font>
      <b/>
      <sz val="9"/>
      <color theme="6" tint="-0.24997000396251678"/>
      <name val="Arial"/>
      <family val="2"/>
    </font>
    <font>
      <b/>
      <sz val="10"/>
      <color rgb="FF333399"/>
      <name val="Arial CE"/>
      <family val="2"/>
    </font>
    <font>
      <b/>
      <sz val="8"/>
      <color rgb="FF333399"/>
      <name val="Arial CE"/>
      <family val="0"/>
    </font>
    <font>
      <b/>
      <i/>
      <sz val="10"/>
      <color rgb="FF008000"/>
      <name val="Arial"/>
      <family val="2"/>
    </font>
    <font>
      <i/>
      <sz val="11"/>
      <color rgb="FF008000"/>
      <name val="Arial CE"/>
      <family val="0"/>
    </font>
    <font>
      <b/>
      <sz val="12"/>
      <color rgb="FF0000FF"/>
      <name val="Arial CE"/>
      <family val="0"/>
    </font>
    <font>
      <i/>
      <sz val="10"/>
      <color rgb="FF008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99" fillId="27" borderId="2" applyNumberFormat="0" applyAlignment="0" applyProtection="0"/>
    <xf numFmtId="0" fontId="10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1" fillId="0" borderId="3" applyNumberFormat="0" applyFill="0" applyAlignment="0" applyProtection="0"/>
    <xf numFmtId="0" fontId="102" fillId="29" borderId="4" applyNumberFormat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5" fillId="0" borderId="7" applyNumberFormat="0" applyFill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7" fillId="0" borderId="0">
      <alignment/>
      <protection/>
    </xf>
    <xf numFmtId="0" fontId="39" fillId="0" borderId="0">
      <alignment/>
      <protection/>
    </xf>
    <xf numFmtId="0" fontId="107" fillId="27" borderId="1" applyNumberFormat="0" applyAlignment="0" applyProtection="0"/>
    <xf numFmtId="9" fontId="0" fillId="0" borderId="0" applyFont="0" applyFill="0" applyBorder="0" applyAlignment="0" applyProtection="0"/>
    <xf numFmtId="0" fontId="108" fillId="0" borderId="8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2" borderId="0" applyNumberFormat="0" applyBorder="0" applyAlignment="0" applyProtection="0"/>
  </cellStyleXfs>
  <cellXfs count="8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14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 wrapText="1"/>
    </xf>
    <xf numFmtId="0" fontId="2" fillId="0" borderId="15" xfId="0" applyFont="1" applyBorder="1" applyAlignment="1" quotePrefix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7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6" xfId="0" applyFont="1" applyBorder="1" applyAlignment="1">
      <alignment vertical="center" wrapText="1"/>
    </xf>
    <xf numFmtId="164" fontId="2" fillId="0" borderId="21" xfId="0" applyNumberFormat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0" borderId="15" xfId="0" applyFont="1" applyBorder="1" applyAlignment="1" quotePrefix="1">
      <alignment horizontal="center" vertical="center"/>
    </xf>
    <xf numFmtId="0" fontId="2" fillId="0" borderId="15" xfId="0" applyFont="1" applyBorder="1" applyAlignment="1">
      <alignment vertical="center" wrapText="1"/>
    </xf>
    <xf numFmtId="164" fontId="2" fillId="0" borderId="24" xfId="0" applyNumberFormat="1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/>
    </xf>
    <xf numFmtId="0" fontId="10" fillId="0" borderId="0" xfId="0" applyFont="1" applyAlignment="1">
      <alignment/>
    </xf>
    <xf numFmtId="0" fontId="10" fillId="0" borderId="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4" fillId="0" borderId="15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5" fillId="0" borderId="25" xfId="0" applyFont="1" applyBorder="1" applyAlignment="1">
      <alignment/>
    </xf>
    <xf numFmtId="164" fontId="2" fillId="0" borderId="15" xfId="0" applyNumberFormat="1" applyFont="1" applyBorder="1" applyAlignment="1">
      <alignment vertical="center"/>
    </xf>
    <xf numFmtId="0" fontId="15" fillId="0" borderId="25" xfId="0" applyFont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2" fillId="0" borderId="15" xfId="0" applyNumberFormat="1" applyFont="1" applyBorder="1" applyAlignment="1" quotePrefix="1">
      <alignment horizontal="right" vertical="center"/>
    </xf>
    <xf numFmtId="0" fontId="17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164" fontId="2" fillId="0" borderId="15" xfId="0" applyNumberFormat="1" applyFont="1" applyBorder="1" applyAlignment="1">
      <alignment/>
    </xf>
    <xf numFmtId="0" fontId="2" fillId="0" borderId="26" xfId="0" applyFont="1" applyBorder="1" applyAlignment="1" quotePrefix="1">
      <alignment horizontal="center" vertical="center"/>
    </xf>
    <xf numFmtId="0" fontId="2" fillId="0" borderId="26" xfId="0" applyFont="1" applyBorder="1" applyAlignment="1">
      <alignment vertical="center"/>
    </xf>
    <xf numFmtId="164" fontId="14" fillId="0" borderId="24" xfId="0" applyNumberFormat="1" applyFont="1" applyBorder="1" applyAlignment="1">
      <alignment vertical="center"/>
    </xf>
    <xf numFmtId="164" fontId="14" fillId="0" borderId="18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 horizontal="left" vertical="center" wrapText="1"/>
    </xf>
    <xf numFmtId="164" fontId="2" fillId="0" borderId="24" xfId="0" applyNumberFormat="1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164" fontId="18" fillId="0" borderId="15" xfId="0" applyNumberFormat="1" applyFont="1" applyBorder="1" applyAlignment="1">
      <alignment/>
    </xf>
    <xf numFmtId="164" fontId="19" fillId="0" borderId="15" xfId="0" applyNumberFormat="1" applyFont="1" applyBorder="1" applyAlignment="1">
      <alignment vertical="center"/>
    </xf>
    <xf numFmtId="0" fontId="15" fillId="0" borderId="25" xfId="0" applyFont="1" applyFill="1" applyBorder="1" applyAlignment="1">
      <alignment vertical="center" wrapText="1"/>
    </xf>
    <xf numFmtId="0" fontId="15" fillId="0" borderId="25" xfId="0" applyFont="1" applyFill="1" applyBorder="1" applyAlignment="1">
      <alignment wrapText="1"/>
    </xf>
    <xf numFmtId="0" fontId="10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164" fontId="13" fillId="0" borderId="12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4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4" xfId="0" applyNumberFormat="1" applyFont="1" applyFill="1" applyBorder="1" applyAlignment="1">
      <alignment vertical="center"/>
    </xf>
    <xf numFmtId="164" fontId="2" fillId="0" borderId="24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7" fontId="13" fillId="0" borderId="11" xfId="0" applyNumberFormat="1" applyFont="1" applyBorder="1" applyAlignment="1">
      <alignment vertical="center" wrapText="1"/>
    </xf>
    <xf numFmtId="49" fontId="14" fillId="0" borderId="14" xfId="0" applyNumberFormat="1" applyFont="1" applyBorder="1" applyAlignment="1">
      <alignment horizontal="center" vertical="center"/>
    </xf>
    <xf numFmtId="8" fontId="14" fillId="0" borderId="14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0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164" fontId="20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7" fontId="5" fillId="33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7" fontId="13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vertical="center"/>
    </xf>
    <xf numFmtId="49" fontId="27" fillId="0" borderId="31" xfId="0" applyNumberFormat="1" applyFont="1" applyBorder="1" applyAlignment="1">
      <alignment horizontal="center" vertical="center" wrapText="1"/>
    </xf>
    <xf numFmtId="8" fontId="14" fillId="0" borderId="14" xfId="0" applyNumberFormat="1" applyFont="1" applyBorder="1" applyAlignment="1" quotePrefix="1">
      <alignment horizontal="center" vertical="center"/>
    </xf>
    <xf numFmtId="7" fontId="14" fillId="0" borderId="32" xfId="0" applyNumberFormat="1" applyFont="1" applyBorder="1" applyAlignment="1">
      <alignment vertical="center" wrapText="1"/>
    </xf>
    <xf numFmtId="0" fontId="0" fillId="0" borderId="19" xfId="0" applyBorder="1" applyAlignment="1">
      <alignment vertical="center"/>
    </xf>
    <xf numFmtId="49" fontId="27" fillId="0" borderId="23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8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vertical="center" wrapText="1"/>
    </xf>
    <xf numFmtId="0" fontId="0" fillId="0" borderId="25" xfId="0" applyBorder="1" applyAlignment="1">
      <alignment vertical="center"/>
    </xf>
    <xf numFmtId="49" fontId="28" fillId="0" borderId="17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7" fontId="14" fillId="0" borderId="18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Border="1" applyAlignment="1">
      <alignment horizontal="right" vertical="center"/>
    </xf>
    <xf numFmtId="49" fontId="28" fillId="0" borderId="23" xfId="0" applyNumberFormat="1" applyFont="1" applyBorder="1" applyAlignment="1">
      <alignment horizontal="center" vertical="center"/>
    </xf>
    <xf numFmtId="8" fontId="14" fillId="0" borderId="15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Border="1" applyAlignment="1">
      <alignment horizontal="right" vertical="center"/>
    </xf>
    <xf numFmtId="7" fontId="2" fillId="0" borderId="24" xfId="0" applyNumberFormat="1" applyFont="1" applyFill="1" applyBorder="1" applyAlignment="1">
      <alignment horizontal="right" vertical="center"/>
    </xf>
    <xf numFmtId="164" fontId="19" fillId="0" borderId="15" xfId="0" applyNumberFormat="1" applyFont="1" applyFill="1" applyBorder="1" applyAlignment="1">
      <alignment vertical="center"/>
    </xf>
    <xf numFmtId="0" fontId="30" fillId="0" borderId="25" xfId="0" applyFont="1" applyBorder="1" applyAlignment="1">
      <alignment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2" fillId="0" borderId="20" xfId="0" applyNumberFormat="1" applyFont="1" applyBorder="1" applyAlignment="1">
      <alignment horizontal="center" vertical="center"/>
    </xf>
    <xf numFmtId="7" fontId="2" fillId="0" borderId="21" xfId="0" applyNumberFormat="1" applyFont="1" applyFill="1" applyBorder="1" applyAlignment="1">
      <alignment horizontal="right" vertical="center"/>
    </xf>
    <xf numFmtId="164" fontId="19" fillId="0" borderId="16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64" fontId="19" fillId="0" borderId="24" xfId="0" applyNumberFormat="1" applyFont="1" applyBorder="1" applyAlignment="1">
      <alignment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7" fontId="2" fillId="0" borderId="32" xfId="0" applyNumberFormat="1" applyFont="1" applyFill="1" applyBorder="1" applyAlignment="1">
      <alignment horizontal="right" vertical="center"/>
    </xf>
    <xf numFmtId="164" fontId="19" fillId="0" borderId="32" xfId="0" applyNumberFormat="1" applyFont="1" applyBorder="1" applyAlignment="1">
      <alignment vertical="center"/>
    </xf>
    <xf numFmtId="7" fontId="13" fillId="0" borderId="12" xfId="0" applyNumberFormat="1" applyFont="1" applyFill="1" applyBorder="1" applyAlignment="1">
      <alignment vertical="center" wrapText="1"/>
    </xf>
    <xf numFmtId="7" fontId="14" fillId="0" borderId="18" xfId="0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0" fontId="19" fillId="0" borderId="15" xfId="0" applyFont="1" applyFill="1" applyBorder="1" applyAlignment="1">
      <alignment vertical="center" wrapText="1"/>
    </xf>
    <xf numFmtId="8" fontId="28" fillId="0" borderId="15" xfId="0" applyNumberFormat="1" applyFont="1" applyBorder="1" applyAlignment="1">
      <alignment horizontal="center" vertical="center"/>
    </xf>
    <xf numFmtId="7" fontId="2" fillId="0" borderId="24" xfId="0" applyNumberFormat="1" applyFont="1" applyFill="1" applyBorder="1" applyAlignment="1">
      <alignment horizontal="right" vertical="center"/>
    </xf>
    <xf numFmtId="8" fontId="2" fillId="0" borderId="16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7" fontId="13" fillId="0" borderId="12" xfId="0" applyNumberFormat="1" applyFont="1" applyFill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 vertical="center"/>
    </xf>
    <xf numFmtId="8" fontId="31" fillId="0" borderId="15" xfId="0" applyNumberFormat="1" applyFont="1" applyBorder="1" applyAlignment="1">
      <alignment horizontal="center" vertical="center"/>
    </xf>
    <xf numFmtId="7" fontId="14" fillId="0" borderId="24" xfId="0" applyNumberFormat="1" applyFont="1" applyFill="1" applyBorder="1" applyAlignment="1">
      <alignment horizontal="right" vertic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7" fontId="13" fillId="0" borderId="10" xfId="0" applyNumberFormat="1" applyFont="1" applyBorder="1" applyAlignment="1">
      <alignment vertical="center" wrapText="1"/>
    </xf>
    <xf numFmtId="164" fontId="19" fillId="0" borderId="16" xfId="0" applyNumberFormat="1" applyFont="1" applyFill="1" applyBorder="1" applyAlignment="1">
      <alignment vertical="center"/>
    </xf>
    <xf numFmtId="7" fontId="2" fillId="0" borderId="24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center" vertical="center"/>
    </xf>
    <xf numFmtId="0" fontId="113" fillId="0" borderId="25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7" fontId="2" fillId="0" borderId="18" xfId="0" applyNumberFormat="1" applyFont="1" applyFill="1" applyBorder="1" applyAlignment="1">
      <alignment horizontal="right" vertical="center"/>
    </xf>
    <xf numFmtId="164" fontId="19" fillId="0" borderId="14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7" fontId="2" fillId="0" borderId="21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164" fontId="19" fillId="0" borderId="32" xfId="0" applyNumberFormat="1" applyFont="1" applyFill="1" applyBorder="1" applyAlignment="1">
      <alignment vertical="center"/>
    </xf>
    <xf numFmtId="0" fontId="2" fillId="0" borderId="26" xfId="0" applyFont="1" applyBorder="1" applyAlignment="1">
      <alignment horizontal="left" vertical="center" wrapText="1"/>
    </xf>
    <xf numFmtId="8" fontId="18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49" fontId="28" fillId="0" borderId="15" xfId="0" applyNumberFormat="1" applyFont="1" applyBorder="1" applyAlignment="1">
      <alignment horizontal="center" vertical="center"/>
    </xf>
    <xf numFmtId="0" fontId="113" fillId="0" borderId="22" xfId="0" applyFont="1" applyBorder="1" applyAlignment="1">
      <alignment vertical="center"/>
    </xf>
    <xf numFmtId="49" fontId="27" fillId="0" borderId="33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/>
    </xf>
    <xf numFmtId="8" fontId="14" fillId="0" borderId="34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 horizontal="left" vertical="center" wrapText="1"/>
    </xf>
    <xf numFmtId="7" fontId="14" fillId="0" borderId="35" xfId="0" applyNumberFormat="1" applyFont="1" applyFill="1" applyBorder="1" applyAlignment="1">
      <alignment vertical="center" wrapText="1"/>
    </xf>
    <xf numFmtId="7" fontId="14" fillId="0" borderId="34" xfId="0" applyNumberFormat="1" applyFont="1" applyFill="1" applyBorder="1" applyAlignment="1">
      <alignment vertical="center" wrapText="1"/>
    </xf>
    <xf numFmtId="0" fontId="0" fillId="0" borderId="36" xfId="0" applyBorder="1" applyAlignment="1">
      <alignment vertical="center"/>
    </xf>
    <xf numFmtId="7" fontId="2" fillId="0" borderId="24" xfId="0" applyNumberFormat="1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8" fontId="32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164" fontId="19" fillId="0" borderId="2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7" fontId="13" fillId="0" borderId="12" xfId="0" applyNumberFormat="1" applyFont="1" applyFill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9" fontId="27" fillId="0" borderId="17" xfId="0" applyNumberFormat="1" applyFont="1" applyBorder="1" applyAlignment="1">
      <alignment horizontal="center" vertical="center" wrapText="1"/>
    </xf>
    <xf numFmtId="7" fontId="14" fillId="0" borderId="18" xfId="0" applyNumberFormat="1" applyFont="1" applyFill="1" applyBorder="1" applyAlignment="1">
      <alignment vertical="center" wrapText="1"/>
    </xf>
    <xf numFmtId="49" fontId="29" fillId="0" borderId="15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4" fillId="0" borderId="15" xfId="0" applyNumberFormat="1" applyFont="1" applyBorder="1" applyAlignment="1">
      <alignment horizontal="center" vertical="center"/>
    </xf>
    <xf numFmtId="8" fontId="2" fillId="0" borderId="37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 wrapText="1"/>
    </xf>
    <xf numFmtId="8" fontId="14" fillId="0" borderId="15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7" fontId="2" fillId="0" borderId="39" xfId="0" applyNumberFormat="1" applyFont="1" applyBorder="1" applyAlignment="1">
      <alignment horizontal="right" vertical="center"/>
    </xf>
    <xf numFmtId="164" fontId="19" fillId="0" borderId="0" xfId="0" applyNumberFormat="1" applyFont="1" applyBorder="1" applyAlignment="1">
      <alignment vertical="center"/>
    </xf>
    <xf numFmtId="49" fontId="0" fillId="0" borderId="4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29" xfId="0" applyNumberFormat="1" applyFont="1" applyBorder="1" applyAlignment="1">
      <alignment horizontal="center" vertical="center" wrapText="1"/>
    </xf>
    <xf numFmtId="7" fontId="27" fillId="0" borderId="29" xfId="0" applyNumberFormat="1" applyFont="1" applyBorder="1" applyAlignment="1">
      <alignment horizontal="center" vertical="center" wrapText="1"/>
    </xf>
    <xf numFmtId="0" fontId="27" fillId="0" borderId="30" xfId="0" applyNumberFormat="1" applyFont="1" applyBorder="1" applyAlignment="1">
      <alignment horizontal="left" vertical="center" wrapText="1"/>
    </xf>
    <xf numFmtId="7" fontId="27" fillId="0" borderId="12" xfId="0" applyNumberFormat="1" applyFont="1" applyBorder="1" applyAlignment="1">
      <alignment vertical="center" wrapText="1"/>
    </xf>
    <xf numFmtId="0" fontId="34" fillId="0" borderId="0" xfId="0" applyNumberFormat="1" applyFont="1" applyAlignment="1">
      <alignment horizontal="center" vertical="center"/>
    </xf>
    <xf numFmtId="7" fontId="34" fillId="0" borderId="0" xfId="0" applyNumberFormat="1" applyFont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7" fontId="28" fillId="0" borderId="0" xfId="0" applyNumberFormat="1" applyFont="1" applyBorder="1" applyAlignment="1">
      <alignment horizontal="right" vertical="center"/>
    </xf>
    <xf numFmtId="0" fontId="30" fillId="0" borderId="0" xfId="0" applyFont="1" applyBorder="1" applyAlignment="1">
      <alignment vertical="center"/>
    </xf>
    <xf numFmtId="49" fontId="13" fillId="0" borderId="33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0" fontId="114" fillId="0" borderId="14" xfId="0" applyFont="1" applyBorder="1" applyAlignment="1">
      <alignment horizontal="left" vertical="center" wrapText="1"/>
    </xf>
    <xf numFmtId="0" fontId="114" fillId="0" borderId="34" xfId="0" applyFont="1" applyBorder="1" applyAlignment="1">
      <alignment horizontal="left" vertical="center" wrapText="1"/>
    </xf>
    <xf numFmtId="7" fontId="114" fillId="0" borderId="35" xfId="0" applyNumberFormat="1" applyFont="1" applyFill="1" applyBorder="1" applyAlignment="1">
      <alignment horizontal="right" vertical="center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7" fontId="13" fillId="0" borderId="29" xfId="0" applyNumberFormat="1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30" fillId="0" borderId="25" xfId="0" applyFont="1" applyFill="1" applyBorder="1" applyAlignment="1">
      <alignment vertical="center"/>
    </xf>
    <xf numFmtId="0" fontId="113" fillId="0" borderId="15" xfId="0" applyFont="1" applyFill="1" applyBorder="1" applyAlignment="1">
      <alignment vertical="center"/>
    </xf>
    <xf numFmtId="164" fontId="19" fillId="0" borderId="18" xfId="0" applyNumberFormat="1" applyFont="1" applyFill="1" applyBorder="1" applyAlignment="1">
      <alignment vertical="center"/>
    </xf>
    <xf numFmtId="164" fontId="19" fillId="0" borderId="14" xfId="0" applyNumberFormat="1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 wrapText="1"/>
    </xf>
    <xf numFmtId="0" fontId="114" fillId="0" borderId="15" xfId="0" applyFont="1" applyFill="1" applyBorder="1" applyAlignment="1">
      <alignment vertical="center" wrapText="1"/>
    </xf>
    <xf numFmtId="164" fontId="115" fillId="0" borderId="24" xfId="0" applyNumberFormat="1" applyFont="1" applyBorder="1" applyAlignment="1">
      <alignment vertical="center"/>
    </xf>
    <xf numFmtId="164" fontId="10" fillId="0" borderId="32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164" fontId="19" fillId="0" borderId="24" xfId="0" applyNumberFormat="1" applyFont="1" applyBorder="1" applyAlignment="1">
      <alignment vertical="center"/>
    </xf>
    <xf numFmtId="164" fontId="0" fillId="0" borderId="15" xfId="0" applyNumberFormat="1" applyBorder="1" applyAlignment="1">
      <alignment/>
    </xf>
    <xf numFmtId="7" fontId="114" fillId="0" borderId="24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vertical="center"/>
    </xf>
    <xf numFmtId="7" fontId="13" fillId="0" borderId="11" xfId="0" applyNumberFormat="1" applyFont="1" applyFill="1" applyBorder="1" applyAlignment="1">
      <alignment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Fill="1" applyBorder="1" applyAlignment="1">
      <alignment vertical="center" wrapText="1"/>
    </xf>
    <xf numFmtId="7" fontId="114" fillId="0" borderId="18" xfId="0" applyNumberFormat="1" applyFont="1" applyFill="1" applyBorder="1" applyAlignment="1">
      <alignment horizontal="right" vertical="center"/>
    </xf>
    <xf numFmtId="7" fontId="114" fillId="0" borderId="35" xfId="0" applyNumberFormat="1" applyFont="1" applyFill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15" fillId="0" borderId="22" xfId="0" applyFont="1" applyBorder="1" applyAlignment="1">
      <alignment/>
    </xf>
    <xf numFmtId="164" fontId="2" fillId="0" borderId="16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 wrapText="1"/>
    </xf>
    <xf numFmtId="164" fontId="14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/>
    </xf>
    <xf numFmtId="0" fontId="2" fillId="0" borderId="44" xfId="0" applyFont="1" applyBorder="1" applyAlignment="1">
      <alignment horizontal="left" vertical="center" wrapText="1"/>
    </xf>
    <xf numFmtId="0" fontId="10" fillId="33" borderId="41" xfId="0" applyFon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64" fontId="114" fillId="0" borderId="24" xfId="0" applyNumberFormat="1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16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114" fillId="0" borderId="14" xfId="0" applyFont="1" applyBorder="1" applyAlignment="1">
      <alignment vertical="center" wrapText="1"/>
    </xf>
    <xf numFmtId="164" fontId="114" fillId="0" borderId="35" xfId="0" applyNumberFormat="1" applyFont="1" applyBorder="1" applyAlignment="1">
      <alignment vertical="center"/>
    </xf>
    <xf numFmtId="0" fontId="2" fillId="0" borderId="25" xfId="0" applyFont="1" applyBorder="1" applyAlignment="1">
      <alignment wrapText="1"/>
    </xf>
    <xf numFmtId="0" fontId="0" fillId="0" borderId="0" xfId="0" applyAlignment="1">
      <alignment/>
    </xf>
    <xf numFmtId="0" fontId="15" fillId="0" borderId="15" xfId="0" applyFont="1" applyBorder="1" applyAlignment="1">
      <alignment horizontal="left" vertical="center" wrapText="1"/>
    </xf>
    <xf numFmtId="0" fontId="10" fillId="0" borderId="31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164" fontId="2" fillId="0" borderId="32" xfId="0" applyNumberFormat="1" applyFont="1" applyFill="1" applyBorder="1" applyAlignment="1">
      <alignment vertical="center"/>
    </xf>
    <xf numFmtId="49" fontId="14" fillId="0" borderId="45" xfId="0" applyNumberFormat="1" applyFont="1" applyBorder="1" applyAlignment="1">
      <alignment horizontal="center" vertical="center"/>
    </xf>
    <xf numFmtId="164" fontId="117" fillId="0" borderId="12" xfId="0" applyNumberFormat="1" applyFont="1" applyBorder="1" applyAlignment="1">
      <alignment vertical="center"/>
    </xf>
    <xf numFmtId="0" fontId="15" fillId="0" borderId="27" xfId="0" applyFont="1" applyFill="1" applyBorder="1" applyAlignment="1">
      <alignment vertical="center" wrapText="1"/>
    </xf>
    <xf numFmtId="0" fontId="10" fillId="0" borderId="20" xfId="0" applyFont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1" xfId="0" applyNumberFormat="1" applyFont="1" applyBorder="1" applyAlignment="1">
      <alignment horizontal="right" vertical="center"/>
    </xf>
    <xf numFmtId="0" fontId="15" fillId="0" borderId="22" xfId="0" applyFont="1" applyFill="1" applyBorder="1" applyAlignment="1">
      <alignment wrapText="1"/>
    </xf>
    <xf numFmtId="164" fontId="114" fillId="0" borderId="18" xfId="0" applyNumberFormat="1" applyFont="1" applyBorder="1" applyAlignment="1">
      <alignment vertical="center"/>
    </xf>
    <xf numFmtId="0" fontId="15" fillId="0" borderId="19" xfId="0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0" fontId="113" fillId="0" borderId="27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7" fontId="114" fillId="0" borderId="18" xfId="0" applyNumberFormat="1" applyFont="1" applyFill="1" applyBorder="1" applyAlignment="1">
      <alignment vertical="center" wrapText="1"/>
    </xf>
    <xf numFmtId="7" fontId="115" fillId="0" borderId="24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23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/>
    </xf>
    <xf numFmtId="4" fontId="7" fillId="0" borderId="25" xfId="0" applyNumberFormat="1" applyFont="1" applyBorder="1" applyAlignment="1">
      <alignment horizontal="right" vertical="center"/>
    </xf>
    <xf numFmtId="0" fontId="15" fillId="0" borderId="15" xfId="0" applyFont="1" applyFill="1" applyBorder="1" applyAlignment="1">
      <alignment horizontal="left" vertical="center" wrapText="1"/>
    </xf>
    <xf numFmtId="4" fontId="7" fillId="0" borderId="15" xfId="0" applyNumberFormat="1" applyFont="1" applyBorder="1" applyAlignment="1">
      <alignment horizontal="right" vertical="center"/>
    </xf>
    <xf numFmtId="4" fontId="118" fillId="0" borderId="15" xfId="0" applyNumberFormat="1" applyFont="1" applyBorder="1" applyAlignment="1">
      <alignment horizontal="right" vertical="center"/>
    </xf>
    <xf numFmtId="4" fontId="7" fillId="0" borderId="18" xfId="0" applyNumberFormat="1" applyFont="1" applyBorder="1" applyAlignment="1">
      <alignment horizontal="right" vertical="center"/>
    </xf>
    <xf numFmtId="4" fontId="10" fillId="0" borderId="46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0" fillId="0" borderId="0" xfId="52" applyFont="1" applyFill="1">
      <alignment/>
      <protection/>
    </xf>
    <xf numFmtId="0" fontId="41" fillId="0" borderId="0" xfId="52" applyFont="1" applyFill="1" applyAlignment="1">
      <alignment wrapText="1"/>
      <protection/>
    </xf>
    <xf numFmtId="0" fontId="40" fillId="0" borderId="0" xfId="0" applyFont="1" applyFill="1" applyAlignment="1">
      <alignment/>
    </xf>
    <xf numFmtId="0" fontId="42" fillId="0" borderId="0" xfId="0" applyFont="1" applyAlignment="1">
      <alignment horizontal="right"/>
    </xf>
    <xf numFmtId="0" fontId="40" fillId="0" borderId="15" xfId="52" applyFont="1" applyFill="1" applyBorder="1" applyAlignment="1">
      <alignment horizontal="center" vertical="center" wrapText="1"/>
      <protection/>
    </xf>
    <xf numFmtId="0" fontId="44" fillId="0" borderId="15" xfId="52" applyFont="1" applyFill="1" applyBorder="1" applyAlignment="1">
      <alignment horizontal="center" vertical="center"/>
      <protection/>
    </xf>
    <xf numFmtId="0" fontId="45" fillId="34" borderId="15" xfId="52" applyFont="1" applyFill="1" applyBorder="1" applyAlignment="1">
      <alignment horizontal="center"/>
      <protection/>
    </xf>
    <xf numFmtId="0" fontId="40" fillId="34" borderId="15" xfId="52" applyFont="1" applyFill="1" applyBorder="1">
      <alignment/>
      <protection/>
    </xf>
    <xf numFmtId="4" fontId="40" fillId="34" borderId="15" xfId="52" applyNumberFormat="1" applyFont="1" applyFill="1" applyBorder="1">
      <alignment/>
      <protection/>
    </xf>
    <xf numFmtId="2" fontId="40" fillId="34" borderId="15" xfId="52" applyNumberFormat="1" applyFont="1" applyFill="1" applyBorder="1">
      <alignment/>
      <protection/>
    </xf>
    <xf numFmtId="0" fontId="40" fillId="34" borderId="21" xfId="52" applyFont="1" applyFill="1" applyBorder="1" applyAlignment="1">
      <alignment horizontal="left"/>
      <protection/>
    </xf>
    <xf numFmtId="0" fontId="40" fillId="34" borderId="39" xfId="52" applyFont="1" applyFill="1" applyBorder="1" applyAlignment="1">
      <alignment horizontal="center"/>
      <protection/>
    </xf>
    <xf numFmtId="0" fontId="40" fillId="34" borderId="48" xfId="52" applyFont="1" applyFill="1" applyBorder="1" applyAlignment="1">
      <alignment horizontal="center"/>
      <protection/>
    </xf>
    <xf numFmtId="0" fontId="40" fillId="34" borderId="32" xfId="52" applyFont="1" applyFill="1" applyBorder="1" applyAlignment="1">
      <alignment/>
      <protection/>
    </xf>
    <xf numFmtId="0" fontId="40" fillId="34" borderId="0" xfId="52" applyFont="1" applyFill="1" applyBorder="1" applyAlignment="1">
      <alignment/>
      <protection/>
    </xf>
    <xf numFmtId="0" fontId="40" fillId="34" borderId="0" xfId="52" applyFont="1" applyFill="1" applyBorder="1" applyAlignment="1">
      <alignment horizontal="center"/>
      <protection/>
    </xf>
    <xf numFmtId="0" fontId="40" fillId="34" borderId="49" xfId="52" applyFont="1" applyFill="1" applyBorder="1" applyAlignment="1">
      <alignment horizontal="center"/>
      <protection/>
    </xf>
    <xf numFmtId="0" fontId="40" fillId="34" borderId="50" xfId="52" applyFont="1" applyFill="1" applyBorder="1" applyAlignment="1">
      <alignment horizontal="center"/>
      <protection/>
    </xf>
    <xf numFmtId="0" fontId="40" fillId="34" borderId="45" xfId="52" applyFont="1" applyFill="1" applyBorder="1" applyAlignment="1">
      <alignment horizontal="center"/>
      <protection/>
    </xf>
    <xf numFmtId="4" fontId="40" fillId="34" borderId="15" xfId="52" applyNumberFormat="1" applyFont="1" applyFill="1" applyBorder="1" applyAlignment="1">
      <alignment horizontal="right" vertical="center"/>
      <protection/>
    </xf>
    <xf numFmtId="0" fontId="46" fillId="34" borderId="15" xfId="52" applyFont="1" applyFill="1" applyBorder="1">
      <alignment/>
      <protection/>
    </xf>
    <xf numFmtId="0" fontId="45" fillId="34" borderId="15" xfId="52" applyFont="1" applyFill="1" applyBorder="1" applyAlignment="1">
      <alignment horizontal="center" vertical="center"/>
      <protection/>
    </xf>
    <xf numFmtId="0" fontId="40" fillId="34" borderId="24" xfId="52" applyFont="1" applyFill="1" applyBorder="1" applyAlignment="1">
      <alignment/>
      <protection/>
    </xf>
    <xf numFmtId="0" fontId="45" fillId="35" borderId="15" xfId="52" applyFont="1" applyFill="1" applyBorder="1" applyAlignment="1">
      <alignment horizontal="center"/>
      <protection/>
    </xf>
    <xf numFmtId="0" fontId="40" fillId="35" borderId="15" xfId="52" applyFont="1" applyFill="1" applyBorder="1">
      <alignment/>
      <protection/>
    </xf>
    <xf numFmtId="4" fontId="40" fillId="35" borderId="15" xfId="52" applyNumberFormat="1" applyFont="1" applyFill="1" applyBorder="1">
      <alignment/>
      <protection/>
    </xf>
    <xf numFmtId="2" fontId="40" fillId="35" borderId="15" xfId="52" applyNumberFormat="1" applyFont="1" applyFill="1" applyBorder="1">
      <alignment/>
      <protection/>
    </xf>
    <xf numFmtId="0" fontId="40" fillId="35" borderId="21" xfId="52" applyFont="1" applyFill="1" applyBorder="1" applyAlignment="1">
      <alignment horizontal="left"/>
      <protection/>
    </xf>
    <xf numFmtId="0" fontId="40" fillId="35" borderId="39" xfId="52" applyFont="1" applyFill="1" applyBorder="1" applyAlignment="1">
      <alignment horizontal="center"/>
      <protection/>
    </xf>
    <xf numFmtId="0" fontId="40" fillId="35" borderId="48" xfId="52" applyFont="1" applyFill="1" applyBorder="1" applyAlignment="1">
      <alignment horizontal="center"/>
      <protection/>
    </xf>
    <xf numFmtId="0" fontId="40" fillId="35" borderId="32" xfId="52" applyFont="1" applyFill="1" applyBorder="1" applyAlignment="1">
      <alignment/>
      <protection/>
    </xf>
    <xf numFmtId="0" fontId="40" fillId="35" borderId="0" xfId="52" applyFont="1" applyFill="1" applyBorder="1" applyAlignment="1">
      <alignment/>
      <protection/>
    </xf>
    <xf numFmtId="0" fontId="40" fillId="35" borderId="0" xfId="52" applyFont="1" applyFill="1" applyBorder="1" applyAlignment="1">
      <alignment horizontal="center"/>
      <protection/>
    </xf>
    <xf numFmtId="0" fontId="40" fillId="35" borderId="49" xfId="52" applyFont="1" applyFill="1" applyBorder="1" applyAlignment="1">
      <alignment horizontal="center"/>
      <protection/>
    </xf>
    <xf numFmtId="0" fontId="40" fillId="35" borderId="18" xfId="52" applyFont="1" applyFill="1" applyBorder="1" applyAlignment="1">
      <alignment/>
      <protection/>
    </xf>
    <xf numFmtId="0" fontId="40" fillId="35" borderId="50" xfId="52" applyFont="1" applyFill="1" applyBorder="1" applyAlignment="1">
      <alignment/>
      <protection/>
    </xf>
    <xf numFmtId="0" fontId="40" fillId="35" borderId="50" xfId="52" applyFont="1" applyFill="1" applyBorder="1" applyAlignment="1">
      <alignment horizontal="center"/>
      <protection/>
    </xf>
    <xf numFmtId="0" fontId="40" fillId="35" borderId="45" xfId="52" applyFont="1" applyFill="1" applyBorder="1" applyAlignment="1">
      <alignment horizontal="center"/>
      <protection/>
    </xf>
    <xf numFmtId="4" fontId="40" fillId="35" borderId="15" xfId="52" applyNumberFormat="1" applyFont="1" applyFill="1" applyBorder="1" applyAlignment="1">
      <alignment horizontal="right" vertical="center"/>
      <protection/>
    </xf>
    <xf numFmtId="0" fontId="46" fillId="35" borderId="15" xfId="52" applyFont="1" applyFill="1" applyBorder="1">
      <alignment/>
      <protection/>
    </xf>
    <xf numFmtId="0" fontId="45" fillId="35" borderId="15" xfId="52" applyFont="1" applyFill="1" applyBorder="1" applyAlignment="1">
      <alignment horizontal="center" vertical="center"/>
      <protection/>
    </xf>
    <xf numFmtId="0" fontId="40" fillId="35" borderId="24" xfId="52" applyFont="1" applyFill="1" applyBorder="1" applyAlignment="1">
      <alignment/>
      <protection/>
    </xf>
    <xf numFmtId="4" fontId="40" fillId="0" borderId="15" xfId="52" applyNumberFormat="1" applyFont="1" applyFill="1" applyBorder="1">
      <alignment/>
      <protection/>
    </xf>
    <xf numFmtId="0" fontId="40" fillId="0" borderId="15" xfId="52" applyFont="1" applyFill="1" applyBorder="1">
      <alignment/>
      <protection/>
    </xf>
    <xf numFmtId="0" fontId="40" fillId="0" borderId="0" xfId="52" applyFont="1" applyFill="1" applyBorder="1" applyAlignment="1">
      <alignment horizontal="center"/>
      <protection/>
    </xf>
    <xf numFmtId="4" fontId="40" fillId="0" borderId="0" xfId="52" applyNumberFormat="1" applyFont="1" applyFill="1" applyBorder="1">
      <alignment/>
      <protection/>
    </xf>
    <xf numFmtId="0" fontId="40" fillId="0" borderId="0" xfId="52" applyFont="1" applyFill="1" applyBorder="1">
      <alignment/>
      <protection/>
    </xf>
    <xf numFmtId="0" fontId="45" fillId="13" borderId="15" xfId="52" applyFont="1" applyFill="1" applyBorder="1" applyAlignment="1">
      <alignment horizontal="center"/>
      <protection/>
    </xf>
    <xf numFmtId="0" fontId="40" fillId="13" borderId="15" xfId="52" applyFont="1" applyFill="1" applyBorder="1">
      <alignment/>
      <protection/>
    </xf>
    <xf numFmtId="4" fontId="40" fillId="13" borderId="15" xfId="52" applyNumberFormat="1" applyFont="1" applyFill="1" applyBorder="1">
      <alignment/>
      <protection/>
    </xf>
    <xf numFmtId="2" fontId="40" fillId="13" borderId="15" xfId="52" applyNumberFormat="1" applyFont="1" applyFill="1" applyBorder="1">
      <alignment/>
      <protection/>
    </xf>
    <xf numFmtId="0" fontId="40" fillId="13" borderId="21" xfId="52" applyFont="1" applyFill="1" applyBorder="1" applyAlignment="1">
      <alignment horizontal="left"/>
      <protection/>
    </xf>
    <xf numFmtId="0" fontId="40" fillId="13" borderId="39" xfId="52" applyFont="1" applyFill="1" applyBorder="1" applyAlignment="1">
      <alignment horizontal="center"/>
      <protection/>
    </xf>
    <xf numFmtId="0" fontId="40" fillId="13" borderId="48" xfId="52" applyFont="1" applyFill="1" applyBorder="1" applyAlignment="1">
      <alignment horizontal="center"/>
      <protection/>
    </xf>
    <xf numFmtId="0" fontId="40" fillId="13" borderId="32" xfId="52" applyFont="1" applyFill="1" applyBorder="1" applyAlignment="1">
      <alignment/>
      <protection/>
    </xf>
    <xf numFmtId="0" fontId="40" fillId="13" borderId="0" xfId="52" applyFont="1" applyFill="1" applyBorder="1" applyAlignment="1">
      <alignment/>
      <protection/>
    </xf>
    <xf numFmtId="0" fontId="40" fillId="13" borderId="0" xfId="52" applyFont="1" applyFill="1" applyBorder="1" applyAlignment="1">
      <alignment horizontal="center"/>
      <protection/>
    </xf>
    <xf numFmtId="0" fontId="40" fillId="13" borderId="49" xfId="52" applyFont="1" applyFill="1" applyBorder="1" applyAlignment="1">
      <alignment horizontal="center"/>
      <protection/>
    </xf>
    <xf numFmtId="0" fontId="40" fillId="13" borderId="18" xfId="52" applyFont="1" applyFill="1" applyBorder="1" applyAlignment="1">
      <alignment/>
      <protection/>
    </xf>
    <xf numFmtId="0" fontId="40" fillId="13" borderId="50" xfId="52" applyFont="1" applyFill="1" applyBorder="1" applyAlignment="1">
      <alignment/>
      <protection/>
    </xf>
    <xf numFmtId="0" fontId="40" fillId="13" borderId="50" xfId="52" applyFont="1" applyFill="1" applyBorder="1" applyAlignment="1">
      <alignment horizontal="center"/>
      <protection/>
    </xf>
    <xf numFmtId="0" fontId="40" fillId="13" borderId="45" xfId="52" applyFont="1" applyFill="1" applyBorder="1" applyAlignment="1">
      <alignment horizontal="center"/>
      <protection/>
    </xf>
    <xf numFmtId="4" fontId="40" fillId="13" borderId="15" xfId="52" applyNumberFormat="1" applyFont="1" applyFill="1" applyBorder="1" applyAlignment="1">
      <alignment horizontal="right" vertical="center"/>
      <protection/>
    </xf>
    <xf numFmtId="0" fontId="46" fillId="13" borderId="15" xfId="52" applyFont="1" applyFill="1" applyBorder="1">
      <alignment/>
      <protection/>
    </xf>
    <xf numFmtId="0" fontId="45" fillId="13" borderId="15" xfId="52" applyFont="1" applyFill="1" applyBorder="1" applyAlignment="1">
      <alignment horizontal="center" vertical="center"/>
      <protection/>
    </xf>
    <xf numFmtId="0" fontId="40" fillId="13" borderId="24" xfId="52" applyFont="1" applyFill="1" applyBorder="1" applyAlignment="1">
      <alignment/>
      <protection/>
    </xf>
    <xf numFmtId="0" fontId="4" fillId="0" borderId="0" xfId="0" applyFont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/>
    </xf>
    <xf numFmtId="0" fontId="48" fillId="0" borderId="23" xfId="0" applyFont="1" applyFill="1" applyBorder="1" applyAlignment="1" quotePrefix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7" fontId="13" fillId="0" borderId="15" xfId="0" applyNumberFormat="1" applyFont="1" applyBorder="1" applyAlignment="1">
      <alignment vertical="center" wrapText="1"/>
    </xf>
    <xf numFmtId="4" fontId="48" fillId="0" borderId="15" xfId="0" applyNumberFormat="1" applyFont="1" applyFill="1" applyBorder="1" applyAlignment="1">
      <alignment horizontal="right" vertical="center"/>
    </xf>
    <xf numFmtId="4" fontId="39" fillId="0" borderId="15" xfId="0" applyNumberFormat="1" applyFont="1" applyFill="1" applyBorder="1" applyAlignment="1">
      <alignment horizontal="left" vertical="center"/>
    </xf>
    <xf numFmtId="0" fontId="37" fillId="0" borderId="23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 quotePrefix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4" fontId="49" fillId="0" borderId="15" xfId="0" applyNumberFormat="1" applyFont="1" applyFill="1" applyBorder="1" applyAlignment="1">
      <alignment horizontal="right" vertical="center" wrapText="1"/>
    </xf>
    <xf numFmtId="4" fontId="19" fillId="0" borderId="15" xfId="0" applyNumberFormat="1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4" fontId="50" fillId="0" borderId="15" xfId="0" applyNumberFormat="1" applyFont="1" applyFill="1" applyBorder="1" applyAlignment="1">
      <alignment horizontal="right" vertical="center" wrapText="1"/>
    </xf>
    <xf numFmtId="4" fontId="50" fillId="0" borderId="15" xfId="0" applyNumberFormat="1" applyFont="1" applyFill="1" applyBorder="1" applyAlignment="1">
      <alignment horizontal="left" vertical="center" wrapText="1"/>
    </xf>
    <xf numFmtId="0" fontId="52" fillId="0" borderId="25" xfId="0" applyFont="1" applyBorder="1" applyAlignment="1">
      <alignment horizontal="center" vertical="center"/>
    </xf>
    <xf numFmtId="4" fontId="50" fillId="0" borderId="15" xfId="0" applyNumberFormat="1" applyFont="1" applyFill="1" applyBorder="1" applyAlignment="1">
      <alignment horizontal="left" vertical="center" wrapText="1"/>
    </xf>
    <xf numFmtId="4" fontId="51" fillId="0" borderId="15" xfId="0" applyNumberFormat="1" applyFont="1" applyFill="1" applyBorder="1" applyAlignment="1">
      <alignment horizontal="left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right" vertical="center" wrapText="1"/>
    </xf>
    <xf numFmtId="4" fontId="39" fillId="0" borderId="15" xfId="0" applyNumberFormat="1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vertical="center" wrapText="1"/>
    </xf>
    <xf numFmtId="0" fontId="33" fillId="0" borderId="25" xfId="0" applyFont="1" applyBorder="1" applyAlignment="1">
      <alignment horizontal="center" vertical="center" wrapText="1"/>
    </xf>
    <xf numFmtId="4" fontId="49" fillId="0" borderId="15" xfId="0" applyNumberFormat="1" applyFont="1" applyFill="1" applyBorder="1" applyAlignment="1">
      <alignment horizontal="right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4" fontId="119" fillId="0" borderId="15" xfId="0" applyNumberFormat="1" applyFont="1" applyFill="1" applyBorder="1" applyAlignment="1">
      <alignment horizontal="righ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4" fontId="50" fillId="0" borderId="15" xfId="0" applyNumberFormat="1" applyFont="1" applyFill="1" applyBorder="1" applyAlignment="1">
      <alignment horizontal="right" vertical="center" wrapText="1"/>
    </xf>
    <xf numFmtId="0" fontId="13" fillId="0" borderId="15" xfId="0" applyFont="1" applyBorder="1" applyAlignment="1">
      <alignment vertical="center"/>
    </xf>
    <xf numFmtId="4" fontId="53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4" fontId="120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vertical="center" wrapText="1"/>
    </xf>
    <xf numFmtId="0" fontId="48" fillId="0" borderId="15" xfId="0" applyFont="1" applyFill="1" applyBorder="1" applyAlignment="1">
      <alignment vertical="center" wrapText="1"/>
    </xf>
    <xf numFmtId="4" fontId="120" fillId="0" borderId="15" xfId="0" applyNumberFormat="1" applyFont="1" applyFill="1" applyBorder="1" applyAlignment="1">
      <alignment horizontal="right" vertical="center" wrapText="1"/>
    </xf>
    <xf numFmtId="0" fontId="58" fillId="0" borderId="15" xfId="0" applyFont="1" applyFill="1" applyBorder="1" applyAlignment="1">
      <alignment horizontal="center" vertical="center" wrapText="1"/>
    </xf>
    <xf numFmtId="4" fontId="51" fillId="0" borderId="15" xfId="0" applyNumberFormat="1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vertical="center" wrapText="1"/>
    </xf>
    <xf numFmtId="49" fontId="17" fillId="0" borderId="15" xfId="0" applyNumberFormat="1" applyFont="1" applyBorder="1" applyAlignment="1">
      <alignment horizontal="center" vertical="center"/>
    </xf>
    <xf numFmtId="8" fontId="29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19" fillId="0" borderId="15" xfId="0" applyFont="1" applyFill="1" applyBorder="1" applyAlignment="1">
      <alignment vertical="center" wrapText="1"/>
    </xf>
    <xf numFmtId="49" fontId="13" fillId="0" borderId="23" xfId="0" applyNumberFormat="1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7" fillId="0" borderId="15" xfId="0" applyFont="1" applyBorder="1" applyAlignment="1">
      <alignment horizontal="left" vertical="center" wrapText="1"/>
    </xf>
    <xf numFmtId="4" fontId="121" fillId="0" borderId="15" xfId="0" applyNumberFormat="1" applyFont="1" applyFill="1" applyBorder="1" applyAlignment="1">
      <alignment horizontal="right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8" fontId="17" fillId="0" borderId="15" xfId="0" applyNumberFormat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 vertical="center"/>
    </xf>
    <xf numFmtId="4" fontId="50" fillId="0" borderId="16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4" fontId="50" fillId="0" borderId="16" xfId="0" applyNumberFormat="1" applyFont="1" applyFill="1" applyBorder="1" applyAlignment="1">
      <alignment horizontal="left" vertical="center" wrapText="1"/>
    </xf>
    <xf numFmtId="4" fontId="50" fillId="0" borderId="26" xfId="0" applyNumberFormat="1" applyFont="1" applyFill="1" applyBorder="1" applyAlignment="1">
      <alignment horizontal="left" vertical="center" wrapText="1"/>
    </xf>
    <xf numFmtId="0" fontId="37" fillId="0" borderId="51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4" fontId="50" fillId="0" borderId="43" xfId="0" applyNumberFormat="1" applyFont="1" applyFill="1" applyBorder="1" applyAlignment="1">
      <alignment horizontal="right" vertical="center" wrapText="1"/>
    </xf>
    <xf numFmtId="4" fontId="50" fillId="0" borderId="43" xfId="0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4" fontId="19" fillId="0" borderId="11" xfId="0" applyNumberFormat="1" applyFont="1" applyFill="1" applyBorder="1" applyAlignment="1">
      <alignment horizontal="left" vertical="center" wrapText="1"/>
    </xf>
    <xf numFmtId="0" fontId="60" fillId="0" borderId="11" xfId="0" applyFont="1" applyFill="1" applyBorder="1" applyAlignment="1">
      <alignment horizontal="left" vertical="center" wrapText="1"/>
    </xf>
    <xf numFmtId="4" fontId="61" fillId="0" borderId="11" xfId="0" applyNumberFormat="1" applyFont="1" applyFill="1" applyBorder="1" applyAlignment="1">
      <alignment horizontal="right" vertical="center" wrapText="1"/>
    </xf>
    <xf numFmtId="4" fontId="62" fillId="0" borderId="11" xfId="0" applyNumberFormat="1" applyFont="1" applyFill="1" applyBorder="1" applyAlignment="1">
      <alignment horizontal="left" vertical="center" wrapText="1"/>
    </xf>
    <xf numFmtId="0" fontId="63" fillId="0" borderId="0" xfId="0" applyFont="1" applyAlignment="1">
      <alignment vertical="center" wrapText="1"/>
    </xf>
    <xf numFmtId="4" fontId="63" fillId="0" borderId="0" xfId="0" applyNumberFormat="1" applyFont="1" applyAlignment="1">
      <alignment horizontal="right" vertical="center" wrapText="1"/>
    </xf>
    <xf numFmtId="4" fontId="64" fillId="0" borderId="0" xfId="0" applyNumberFormat="1" applyFont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4" fontId="66" fillId="0" borderId="0" xfId="0" applyNumberFormat="1" applyFont="1" applyAlignment="1">
      <alignment horizontal="center" vertical="center" wrapText="1"/>
    </xf>
    <xf numFmtId="4" fontId="63" fillId="0" borderId="0" xfId="0" applyNumberFormat="1" applyFont="1" applyFill="1" applyAlignment="1">
      <alignment vertical="center" wrapText="1"/>
    </xf>
    <xf numFmtId="4" fontId="63" fillId="0" borderId="0" xfId="0" applyNumberFormat="1" applyFont="1" applyAlignment="1">
      <alignment vertical="center" wrapText="1"/>
    </xf>
    <xf numFmtId="0" fontId="64" fillId="0" borderId="0" xfId="0" applyFont="1" applyAlignment="1">
      <alignment horizontal="left"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4" fontId="50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vertical="center" wrapText="1"/>
    </xf>
    <xf numFmtId="4" fontId="53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left" vertical="center" wrapText="1"/>
    </xf>
    <xf numFmtId="4" fontId="39" fillId="0" borderId="0" xfId="0" applyNumberFormat="1" applyFont="1" applyFill="1" applyBorder="1" applyAlignment="1">
      <alignment horizontal="left" vertical="center" wrapText="1"/>
    </xf>
    <xf numFmtId="0" fontId="52" fillId="0" borderId="0" xfId="0" applyFont="1" applyBorder="1" applyAlignment="1">
      <alignment vertical="center" wrapText="1"/>
    </xf>
    <xf numFmtId="0" fontId="24" fillId="0" borderId="0" xfId="0" applyFont="1" applyAlignment="1">
      <alignment/>
    </xf>
    <xf numFmtId="0" fontId="42" fillId="0" borderId="0" xfId="0" applyFont="1" applyAlignment="1">
      <alignment horizontal="center"/>
    </xf>
    <xf numFmtId="0" fontId="37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/>
    </xf>
    <xf numFmtId="0" fontId="15" fillId="0" borderId="16" xfId="0" applyFont="1" applyBorder="1" applyAlignment="1">
      <alignment/>
    </xf>
    <xf numFmtId="0" fontId="15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 quotePrefix="1">
      <alignment horizontal="center" vertical="center" wrapText="1"/>
    </xf>
    <xf numFmtId="3" fontId="15" fillId="0" borderId="15" xfId="0" applyNumberFormat="1" applyFont="1" applyFill="1" applyBorder="1" applyAlignment="1">
      <alignment vertical="center"/>
    </xf>
    <xf numFmtId="3" fontId="68" fillId="0" borderId="15" xfId="0" applyNumberFormat="1" applyFont="1" applyFill="1" applyBorder="1" applyAlignment="1">
      <alignment vertical="center"/>
    </xf>
    <xf numFmtId="3" fontId="69" fillId="0" borderId="15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3" fontId="15" fillId="0" borderId="15" xfId="0" applyNumberFormat="1" applyFont="1" applyFill="1" applyBorder="1" applyAlignment="1">
      <alignment vertical="center" wrapText="1"/>
    </xf>
    <xf numFmtId="3" fontId="15" fillId="0" borderId="15" xfId="0" applyNumberFormat="1" applyFont="1" applyFill="1" applyBorder="1" applyAlignment="1" quotePrefix="1">
      <alignment horizontal="right" vertical="center"/>
    </xf>
    <xf numFmtId="3" fontId="69" fillId="0" borderId="15" xfId="0" applyNumberFormat="1" applyFont="1" applyFill="1" applyBorder="1" applyAlignment="1">
      <alignment horizontal="right" vertical="center"/>
    </xf>
    <xf numFmtId="3" fontId="15" fillId="0" borderId="15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 quotePrefix="1">
      <alignment horizontal="center" vertical="center" wrapText="1"/>
    </xf>
    <xf numFmtId="3" fontId="70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3" fontId="68" fillId="0" borderId="15" xfId="0" applyNumberFormat="1" applyFont="1" applyFill="1" applyBorder="1" applyAlignment="1" quotePrefix="1">
      <alignment horizontal="right" vertical="center"/>
    </xf>
    <xf numFmtId="3" fontId="71" fillId="0" borderId="15" xfId="0" applyNumberFormat="1" applyFont="1" applyFill="1" applyBorder="1" applyAlignment="1" quotePrefix="1">
      <alignment horizontal="right" vertical="center"/>
    </xf>
    <xf numFmtId="4" fontId="19" fillId="0" borderId="15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3" fontId="68" fillId="0" borderId="15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center" vertical="center" wrapText="1"/>
    </xf>
    <xf numFmtId="3" fontId="70" fillId="0" borderId="15" xfId="0" applyNumberFormat="1" applyFont="1" applyFill="1" applyBorder="1" applyAlignment="1">
      <alignment vertical="center"/>
    </xf>
    <xf numFmtId="0" fontId="0" fillId="0" borderId="44" xfId="0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3" fontId="30" fillId="0" borderId="15" xfId="0" applyNumberFormat="1" applyFont="1" applyBorder="1" applyAlignment="1">
      <alignment horizontal="right" vertical="center"/>
    </xf>
    <xf numFmtId="3" fontId="30" fillId="0" borderId="15" xfId="0" applyNumberFormat="1" applyFont="1" applyFill="1" applyBorder="1" applyAlignment="1">
      <alignment vertical="center"/>
    </xf>
    <xf numFmtId="0" fontId="113" fillId="0" borderId="0" xfId="0" applyFont="1" applyAlignment="1">
      <alignment vertical="top"/>
    </xf>
    <xf numFmtId="3" fontId="47" fillId="0" borderId="15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3" fontId="15" fillId="0" borderId="14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30" fillId="0" borderId="15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3" fontId="15" fillId="0" borderId="32" xfId="0" applyNumberFormat="1" applyFont="1" applyFill="1" applyBorder="1" applyAlignment="1">
      <alignment vertical="top"/>
    </xf>
    <xf numFmtId="4" fontId="19" fillId="0" borderId="26" xfId="0" applyNumberFormat="1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3" fontId="15" fillId="0" borderId="16" xfId="0" applyNumberFormat="1" applyFont="1" applyFill="1" applyBorder="1" applyAlignment="1">
      <alignment vertical="center"/>
    </xf>
    <xf numFmtId="3" fontId="68" fillId="0" borderId="16" xfId="0" applyNumberFormat="1" applyFont="1" applyFill="1" applyBorder="1" applyAlignment="1">
      <alignment vertical="center"/>
    </xf>
    <xf numFmtId="3" fontId="69" fillId="0" borderId="16" xfId="0" applyNumberFormat="1" applyFont="1" applyFill="1" applyBorder="1" applyAlignment="1">
      <alignment vertical="center"/>
    </xf>
    <xf numFmtId="3" fontId="69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 wrapText="1"/>
    </xf>
    <xf numFmtId="3" fontId="15" fillId="0" borderId="37" xfId="0" applyNumberFormat="1" applyFont="1" applyFill="1" applyBorder="1" applyAlignment="1">
      <alignment horizontal="center" vertical="center" wrapText="1"/>
    </xf>
    <xf numFmtId="3" fontId="113" fillId="0" borderId="15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vertical="center"/>
    </xf>
    <xf numFmtId="3" fontId="15" fillId="0" borderId="16" xfId="0" applyNumberFormat="1" applyFont="1" applyFill="1" applyBorder="1" applyAlignment="1" quotePrefix="1">
      <alignment horizontal="right" vertical="center"/>
    </xf>
    <xf numFmtId="0" fontId="69" fillId="0" borderId="16" xfId="0" applyFont="1" applyFill="1" applyBorder="1" applyAlignment="1">
      <alignment horizontal="center" vertical="center"/>
    </xf>
    <xf numFmtId="3" fontId="15" fillId="0" borderId="16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 quotePrefix="1">
      <alignment horizontal="right" vertical="center"/>
    </xf>
    <xf numFmtId="0" fontId="69" fillId="0" borderId="14" xfId="0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2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/>
    </xf>
    <xf numFmtId="3" fontId="123" fillId="0" borderId="15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0" fontId="30" fillId="0" borderId="15" xfId="0" applyFont="1" applyBorder="1" applyAlignment="1">
      <alignment/>
    </xf>
    <xf numFmtId="164" fontId="2" fillId="0" borderId="18" xfId="0" applyNumberFormat="1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64" fontId="2" fillId="0" borderId="52" xfId="0" applyNumberFormat="1" applyFont="1" applyBorder="1" applyAlignment="1">
      <alignment horizontal="right" vertical="center"/>
    </xf>
    <xf numFmtId="164" fontId="114" fillId="0" borderId="18" xfId="0" applyNumberFormat="1" applyFont="1" applyBorder="1" applyAlignment="1">
      <alignment horizontal="right" vertical="center"/>
    </xf>
    <xf numFmtId="164" fontId="117" fillId="0" borderId="12" xfId="0" applyNumberFormat="1" applyFont="1" applyBorder="1" applyAlignment="1">
      <alignment horizontal="right" vertical="center"/>
    </xf>
    <xf numFmtId="0" fontId="15" fillId="0" borderId="27" xfId="0" applyFont="1" applyFill="1" applyBorder="1" applyAlignment="1">
      <alignment horizontal="left" vertical="center" wrapText="1"/>
    </xf>
    <xf numFmtId="164" fontId="19" fillId="0" borderId="26" xfId="0" applyNumberFormat="1" applyFont="1" applyBorder="1" applyAlignment="1">
      <alignment vertical="center"/>
    </xf>
    <xf numFmtId="8" fontId="2" fillId="0" borderId="14" xfId="0" applyNumberFormat="1" applyFont="1" applyBorder="1" applyAlignment="1">
      <alignment horizontal="center" vertical="center"/>
    </xf>
    <xf numFmtId="0" fontId="14" fillId="0" borderId="15" xfId="0" applyFont="1" applyBorder="1" applyAlignment="1" quotePrefix="1">
      <alignment horizontal="center" vertical="center"/>
    </xf>
    <xf numFmtId="0" fontId="14" fillId="0" borderId="15" xfId="0" applyFont="1" applyBorder="1" applyAlignment="1">
      <alignment horizontal="left" vertical="center"/>
    </xf>
    <xf numFmtId="164" fontId="124" fillId="0" borderId="24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7" fontId="5" fillId="33" borderId="11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49" fontId="27" fillId="0" borderId="28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/>
    </xf>
    <xf numFmtId="7" fontId="27" fillId="0" borderId="13" xfId="0" applyNumberFormat="1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49" fontId="73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7" fontId="73" fillId="0" borderId="18" xfId="0" applyNumberFormat="1" applyFont="1" applyBorder="1" applyAlignment="1">
      <alignment horizontal="right" vertical="center" wrapText="1"/>
    </xf>
    <xf numFmtId="7" fontId="73" fillId="0" borderId="14" xfId="0" applyNumberFormat="1" applyFont="1" applyBorder="1" applyAlignment="1">
      <alignment horizontal="righ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center" wrapText="1"/>
    </xf>
    <xf numFmtId="7" fontId="2" fillId="0" borderId="21" xfId="0" applyNumberFormat="1" applyFont="1" applyBorder="1" applyAlignment="1">
      <alignment horizontal="right" vertical="center" wrapText="1"/>
    </xf>
    <xf numFmtId="7" fontId="15" fillId="0" borderId="16" xfId="0" applyNumberFormat="1" applyFont="1" applyBorder="1" applyAlignment="1">
      <alignment horizontal="right" vertical="center" wrapText="1"/>
    </xf>
    <xf numFmtId="7" fontId="2" fillId="0" borderId="16" xfId="0" applyNumberFormat="1" applyFont="1" applyBorder="1" applyAlignment="1">
      <alignment horizontal="right" vertical="center" wrapText="1"/>
    </xf>
    <xf numFmtId="0" fontId="20" fillId="0" borderId="11" xfId="0" applyFont="1" applyBorder="1" applyAlignment="1">
      <alignment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73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7" fontId="73" fillId="0" borderId="24" xfId="0" applyNumberFormat="1" applyFont="1" applyBorder="1" applyAlignment="1">
      <alignment horizontal="right" vertical="center" wrapText="1"/>
    </xf>
    <xf numFmtId="7" fontId="73" fillId="0" borderId="15" xfId="0" applyNumberFormat="1" applyFont="1" applyBorder="1" applyAlignment="1">
      <alignment horizontal="right" vertical="center" wrapText="1"/>
    </xf>
    <xf numFmtId="7" fontId="15" fillId="0" borderId="15" xfId="0" applyNumberFormat="1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7" fontId="2" fillId="0" borderId="0" xfId="0" applyNumberFormat="1" applyFont="1" applyBorder="1" applyAlignment="1">
      <alignment horizontal="right" vertical="center" wrapText="1"/>
    </xf>
    <xf numFmtId="7" fontId="15" fillId="0" borderId="0" xfId="0" applyNumberFormat="1" applyFont="1" applyBorder="1" applyAlignment="1">
      <alignment horizontal="right" vertical="center" wrapText="1"/>
    </xf>
    <xf numFmtId="49" fontId="34" fillId="0" borderId="0" xfId="0" applyNumberFormat="1" applyFont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7" fontId="27" fillId="0" borderId="41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 wrapText="1"/>
    </xf>
    <xf numFmtId="7" fontId="27" fillId="0" borderId="0" xfId="0" applyNumberFormat="1" applyFont="1" applyBorder="1" applyAlignment="1">
      <alignment horizontal="right" vertical="center" wrapText="1"/>
    </xf>
    <xf numFmtId="7" fontId="7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24" fillId="33" borderId="54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 wrapText="1"/>
    </xf>
    <xf numFmtId="7" fontId="5" fillId="33" borderId="54" xfId="0" applyNumberFormat="1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 wrapText="1"/>
    </xf>
    <xf numFmtId="0" fontId="73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49" fontId="3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7" fontId="2" fillId="0" borderId="24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7" fontId="2" fillId="0" borderId="18" xfId="0" applyNumberFormat="1" applyFont="1" applyBorder="1" applyAlignment="1">
      <alignment horizontal="right" vertical="center"/>
    </xf>
    <xf numFmtId="7" fontId="2" fillId="0" borderId="26" xfId="0" applyNumberFormat="1" applyFont="1" applyBorder="1" applyAlignment="1">
      <alignment horizontal="right" vertical="center" wrapText="1"/>
    </xf>
    <xf numFmtId="0" fontId="73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 wrapText="1"/>
    </xf>
    <xf numFmtId="7" fontId="34" fillId="0" borderId="0" xfId="0" applyNumberFormat="1" applyFont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7" fontId="27" fillId="0" borderId="11" xfId="0" applyNumberFormat="1" applyFont="1" applyBorder="1" applyAlignment="1">
      <alignment vertical="center" wrapText="1"/>
    </xf>
    <xf numFmtId="7" fontId="27" fillId="0" borderId="0" xfId="0" applyNumberFormat="1" applyFont="1" applyBorder="1" applyAlignment="1">
      <alignment vertical="center" wrapText="1"/>
    </xf>
    <xf numFmtId="0" fontId="20" fillId="0" borderId="11" xfId="0" applyFont="1" applyBorder="1" applyAlignment="1">
      <alignment horizontal="left" vertical="center"/>
    </xf>
    <xf numFmtId="0" fontId="27" fillId="0" borderId="10" xfId="0" applyFont="1" applyBorder="1" applyAlignment="1" quotePrefix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73" fillId="0" borderId="14" xfId="0" applyFont="1" applyBorder="1" applyAlignment="1" quotePrefix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168" fontId="2" fillId="0" borderId="52" xfId="0" applyNumberFormat="1" applyFont="1" applyFill="1" applyBorder="1" applyAlignment="1">
      <alignment horizontal="right" vertical="center"/>
    </xf>
    <xf numFmtId="168" fontId="2" fillId="0" borderId="52" xfId="0" applyNumberFormat="1" applyFont="1" applyFill="1" applyBorder="1" applyAlignment="1">
      <alignment horizontal="right" vertical="center" wrapText="1"/>
    </xf>
    <xf numFmtId="7" fontId="125" fillId="0" borderId="18" xfId="0" applyNumberFormat="1" applyFont="1" applyFill="1" applyBorder="1" applyAlignment="1">
      <alignment horizontal="right" vertical="center"/>
    </xf>
    <xf numFmtId="7" fontId="126" fillId="0" borderId="12" xfId="0" applyNumberFormat="1" applyFont="1" applyFill="1" applyBorder="1" applyAlignment="1">
      <alignment horizontal="right" vertical="center"/>
    </xf>
    <xf numFmtId="7" fontId="125" fillId="0" borderId="34" xfId="0" applyNumberFormat="1" applyFont="1" applyFill="1" applyBorder="1" applyAlignment="1">
      <alignment horizontal="right" vertical="center"/>
    </xf>
    <xf numFmtId="7" fontId="126" fillId="0" borderId="41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7" fontId="20" fillId="0" borderId="11" xfId="0" applyNumberFormat="1" applyFont="1" applyBorder="1" applyAlignment="1">
      <alignment vertical="center" wrapText="1"/>
    </xf>
    <xf numFmtId="164" fontId="2" fillId="0" borderId="32" xfId="0" applyNumberFormat="1" applyFont="1" applyFill="1" applyBorder="1" applyAlignment="1">
      <alignment horizontal="right" vertical="center" wrapText="1"/>
    </xf>
    <xf numFmtId="164" fontId="2" fillId="0" borderId="24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3" fillId="0" borderId="14" xfId="0" applyFont="1" applyBorder="1" applyAlignment="1">
      <alignment horizontal="left" vertical="center"/>
    </xf>
    <xf numFmtId="7" fontId="125" fillId="0" borderId="14" xfId="0" applyNumberFormat="1" applyFont="1" applyFill="1" applyBorder="1" applyAlignment="1">
      <alignment horizontal="right" vertical="center"/>
    </xf>
    <xf numFmtId="7" fontId="126" fillId="0" borderId="13" xfId="0" applyNumberFormat="1" applyFont="1" applyFill="1" applyBorder="1" applyAlignment="1">
      <alignment horizontal="right" vertical="center"/>
    </xf>
    <xf numFmtId="0" fontId="12" fillId="0" borderId="31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4" fillId="0" borderId="15" xfId="0" applyFont="1" applyBorder="1" applyAlignment="1">
      <alignment horizontal="left" vertical="center" wrapText="1"/>
    </xf>
    <xf numFmtId="164" fontId="2" fillId="0" borderId="32" xfId="0" applyNumberFormat="1" applyFont="1" applyBorder="1" applyAlignment="1">
      <alignment horizontal="right" vertical="center"/>
    </xf>
    <xf numFmtId="49" fontId="2" fillId="0" borderId="56" xfId="0" applyNumberFormat="1" applyFont="1" applyBorder="1" applyAlignment="1">
      <alignment horizontal="center" vertical="center"/>
    </xf>
    <xf numFmtId="7" fontId="2" fillId="0" borderId="0" xfId="0" applyNumberFormat="1" applyFont="1" applyFill="1" applyBorder="1" applyAlignment="1">
      <alignment horizontal="right" vertical="center" wrapText="1"/>
    </xf>
    <xf numFmtId="49" fontId="2" fillId="0" borderId="57" xfId="0" applyNumberFormat="1" applyFont="1" applyBorder="1" applyAlignment="1">
      <alignment horizontal="center" vertical="center"/>
    </xf>
    <xf numFmtId="7" fontId="2" fillId="0" borderId="44" xfId="0" applyNumberFormat="1" applyFont="1" applyFill="1" applyBorder="1" applyAlignment="1">
      <alignment horizontal="right" vertical="center" wrapText="1"/>
    </xf>
    <xf numFmtId="49" fontId="2" fillId="0" borderId="43" xfId="0" applyNumberFormat="1" applyFont="1" applyBorder="1" applyAlignment="1">
      <alignment horizontal="center" vertical="center"/>
    </xf>
    <xf numFmtId="7" fontId="114" fillId="0" borderId="44" xfId="0" applyNumberFormat="1" applyFont="1" applyFill="1" applyBorder="1" applyAlignment="1">
      <alignment horizontal="right" vertical="center" wrapText="1"/>
    </xf>
    <xf numFmtId="7" fontId="114" fillId="0" borderId="15" xfId="0" applyNumberFormat="1" applyFont="1" applyFill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7" fontId="2" fillId="0" borderId="32" xfId="0" applyNumberFormat="1" applyFont="1" applyBorder="1" applyAlignment="1">
      <alignment horizontal="right" vertical="center" wrapText="1"/>
    </xf>
    <xf numFmtId="7" fontId="2" fillId="0" borderId="15" xfId="0" applyNumberFormat="1" applyFont="1" applyBorder="1" applyAlignment="1">
      <alignment horizontal="right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0" fontId="127" fillId="0" borderId="15" xfId="0" applyFont="1" applyBorder="1" applyAlignment="1">
      <alignment horizontal="left" vertical="center" wrapText="1"/>
    </xf>
    <xf numFmtId="7" fontId="125" fillId="0" borderId="1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164" fontId="116" fillId="0" borderId="15" xfId="0" applyNumberFormat="1" applyFont="1" applyBorder="1" applyAlignment="1">
      <alignment vertical="center"/>
    </xf>
    <xf numFmtId="164" fontId="116" fillId="0" borderId="32" xfId="0" applyNumberFormat="1" applyFon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2" fillId="0" borderId="58" xfId="0" applyFont="1" applyBorder="1" applyAlignment="1">
      <alignment horizontal="center" vertical="center"/>
    </xf>
    <xf numFmtId="0" fontId="2" fillId="0" borderId="58" xfId="0" applyFont="1" applyBorder="1" applyAlignment="1">
      <alignment vertical="center" wrapText="1"/>
    </xf>
    <xf numFmtId="164" fontId="2" fillId="0" borderId="46" xfId="0" applyNumberFormat="1" applyFont="1" applyBorder="1" applyAlignment="1">
      <alignment vertical="center"/>
    </xf>
    <xf numFmtId="164" fontId="19" fillId="0" borderId="46" xfId="0" applyNumberFormat="1" applyFont="1" applyBorder="1" applyAlignment="1">
      <alignment vertical="center"/>
    </xf>
    <xf numFmtId="164" fontId="2" fillId="0" borderId="58" xfId="0" applyNumberFormat="1" applyFont="1" applyBorder="1" applyAlignment="1">
      <alignment horizontal="right" vertical="center"/>
    </xf>
    <xf numFmtId="0" fontId="15" fillId="0" borderId="47" xfId="0" applyFont="1" applyFill="1" applyBorder="1" applyAlignment="1">
      <alignment wrapText="1"/>
    </xf>
    <xf numFmtId="0" fontId="10" fillId="33" borderId="5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left" vertical="center" wrapText="1"/>
    </xf>
    <xf numFmtId="0" fontId="43" fillId="0" borderId="0" xfId="52" applyFont="1" applyFill="1" applyAlignment="1">
      <alignment horizontal="center"/>
      <protection/>
    </xf>
    <xf numFmtId="0" fontId="40" fillId="0" borderId="15" xfId="52" applyFont="1" applyFill="1" applyBorder="1" applyAlignment="1">
      <alignment horizontal="center" vertical="center"/>
      <protection/>
    </xf>
    <xf numFmtId="0" fontId="40" fillId="0" borderId="15" xfId="52" applyFont="1" applyFill="1" applyBorder="1" applyAlignment="1">
      <alignment horizontal="center" vertical="center" wrapText="1"/>
      <protection/>
    </xf>
    <xf numFmtId="0" fontId="40" fillId="0" borderId="24" xfId="52" applyFont="1" applyFill="1" applyBorder="1" applyAlignment="1">
      <alignment horizontal="center" vertical="center" wrapText="1"/>
      <protection/>
    </xf>
    <xf numFmtId="0" fontId="40" fillId="0" borderId="44" xfId="52" applyFont="1" applyFill="1" applyBorder="1" applyAlignment="1">
      <alignment horizontal="center" vertical="center" wrapText="1"/>
      <protection/>
    </xf>
    <xf numFmtId="0" fontId="40" fillId="0" borderId="37" xfId="52" applyFont="1" applyFill="1" applyBorder="1" applyAlignment="1">
      <alignment horizontal="center" vertical="center" wrapText="1"/>
      <protection/>
    </xf>
    <xf numFmtId="0" fontId="40" fillId="34" borderId="24" xfId="52" applyFont="1" applyFill="1" applyBorder="1" applyAlignment="1">
      <alignment horizontal="center"/>
      <protection/>
    </xf>
    <xf numFmtId="0" fontId="40" fillId="34" borderId="37" xfId="52" applyFont="1" applyFill="1" applyBorder="1" applyAlignment="1">
      <alignment horizontal="center"/>
      <protection/>
    </xf>
    <xf numFmtId="0" fontId="40" fillId="34" borderId="16" xfId="52" applyFont="1" applyFill="1" applyBorder="1" applyAlignment="1">
      <alignment horizontal="center" vertical="center"/>
      <protection/>
    </xf>
    <xf numFmtId="0" fontId="40" fillId="34" borderId="26" xfId="52" applyFont="1" applyFill="1" applyBorder="1" applyAlignment="1">
      <alignment horizontal="center" vertical="center"/>
      <protection/>
    </xf>
    <xf numFmtId="0" fontId="40" fillId="34" borderId="14" xfId="52" applyFont="1" applyFill="1" applyBorder="1" applyAlignment="1">
      <alignment horizontal="center" vertical="center"/>
      <protection/>
    </xf>
    <xf numFmtId="0" fontId="40" fillId="34" borderId="18" xfId="52" applyFont="1" applyFill="1" applyBorder="1" applyAlignment="1">
      <alignment horizontal="left"/>
      <protection/>
    </xf>
    <xf numFmtId="0" fontId="40" fillId="34" borderId="50" xfId="52" applyFont="1" applyFill="1" applyBorder="1" applyAlignment="1">
      <alignment horizontal="left"/>
      <protection/>
    </xf>
    <xf numFmtId="0" fontId="40" fillId="34" borderId="21" xfId="52" applyFont="1" applyFill="1" applyBorder="1" applyAlignment="1">
      <alignment horizontal="center"/>
      <protection/>
    </xf>
    <xf numFmtId="0" fontId="40" fillId="34" borderId="32" xfId="52" applyFont="1" applyFill="1" applyBorder="1" applyAlignment="1">
      <alignment horizontal="center"/>
      <protection/>
    </xf>
    <xf numFmtId="0" fontId="40" fillId="34" borderId="18" xfId="52" applyFont="1" applyFill="1" applyBorder="1" applyAlignment="1">
      <alignment horizontal="center"/>
      <protection/>
    </xf>
    <xf numFmtId="4" fontId="40" fillId="34" borderId="16" xfId="52" applyNumberFormat="1" applyFont="1" applyFill="1" applyBorder="1" applyAlignment="1">
      <alignment horizontal="center" vertical="center"/>
      <protection/>
    </xf>
    <xf numFmtId="4" fontId="40" fillId="34" borderId="26" xfId="52" applyNumberFormat="1" applyFont="1" applyFill="1" applyBorder="1" applyAlignment="1">
      <alignment horizontal="center" vertical="center"/>
      <protection/>
    </xf>
    <xf numFmtId="4" fontId="40" fillId="34" borderId="14" xfId="52" applyNumberFormat="1" applyFont="1" applyFill="1" applyBorder="1" applyAlignment="1">
      <alignment horizontal="center" vertical="center"/>
      <protection/>
    </xf>
    <xf numFmtId="4" fontId="40" fillId="34" borderId="16" xfId="52" applyNumberFormat="1" applyFont="1" applyFill="1" applyBorder="1" applyAlignment="1">
      <alignment horizontal="right" vertical="center"/>
      <protection/>
    </xf>
    <xf numFmtId="4" fontId="40" fillId="34" borderId="26" xfId="52" applyNumberFormat="1" applyFont="1" applyFill="1" applyBorder="1" applyAlignment="1">
      <alignment horizontal="right" vertical="center"/>
      <protection/>
    </xf>
    <xf numFmtId="4" fontId="40" fillId="34" borderId="14" xfId="52" applyNumberFormat="1" applyFont="1" applyFill="1" applyBorder="1" applyAlignment="1">
      <alignment horizontal="right" vertical="center"/>
      <protection/>
    </xf>
    <xf numFmtId="0" fontId="40" fillId="35" borderId="24" xfId="52" applyFont="1" applyFill="1" applyBorder="1" applyAlignment="1">
      <alignment horizontal="center"/>
      <protection/>
    </xf>
    <xf numFmtId="0" fontId="40" fillId="35" borderId="37" xfId="52" applyFont="1" applyFill="1" applyBorder="1" applyAlignment="1">
      <alignment horizontal="center"/>
      <protection/>
    </xf>
    <xf numFmtId="0" fontId="40" fillId="35" borderId="15" xfId="52" applyFont="1" applyFill="1" applyBorder="1" applyAlignment="1">
      <alignment horizontal="center" vertical="center"/>
      <protection/>
    </xf>
    <xf numFmtId="0" fontId="40" fillId="35" borderId="16" xfId="52" applyFont="1" applyFill="1" applyBorder="1" applyAlignment="1">
      <alignment horizontal="center"/>
      <protection/>
    </xf>
    <xf numFmtId="0" fontId="40" fillId="35" borderId="26" xfId="52" applyFont="1" applyFill="1" applyBorder="1" applyAlignment="1">
      <alignment horizontal="center"/>
      <protection/>
    </xf>
    <xf numFmtId="0" fontId="40" fillId="35" borderId="14" xfId="52" applyFont="1" applyFill="1" applyBorder="1" applyAlignment="1">
      <alignment horizontal="center"/>
      <protection/>
    </xf>
    <xf numFmtId="0" fontId="40" fillId="35" borderId="16" xfId="52" applyFont="1" applyFill="1" applyBorder="1" applyAlignment="1">
      <alignment horizontal="center" vertical="center"/>
      <protection/>
    </xf>
    <xf numFmtId="0" fontId="40" fillId="35" borderId="26" xfId="52" applyFont="1" applyFill="1" applyBorder="1" applyAlignment="1">
      <alignment horizontal="center" vertical="center"/>
      <protection/>
    </xf>
    <xf numFmtId="0" fontId="40" fillId="35" borderId="14" xfId="52" applyFont="1" applyFill="1" applyBorder="1" applyAlignment="1">
      <alignment horizontal="center" vertical="center"/>
      <protection/>
    </xf>
    <xf numFmtId="4" fontId="40" fillId="35" borderId="16" xfId="52" applyNumberFormat="1" applyFont="1" applyFill="1" applyBorder="1" applyAlignment="1">
      <alignment horizontal="right" vertical="center"/>
      <protection/>
    </xf>
    <xf numFmtId="4" fontId="40" fillId="35" borderId="26" xfId="52" applyNumberFormat="1" applyFont="1" applyFill="1" applyBorder="1" applyAlignment="1">
      <alignment horizontal="right" vertical="center"/>
      <protection/>
    </xf>
    <xf numFmtId="4" fontId="40" fillId="35" borderId="14" xfId="52" applyNumberFormat="1" applyFont="1" applyFill="1" applyBorder="1" applyAlignment="1">
      <alignment horizontal="right" vertical="center"/>
      <protection/>
    </xf>
    <xf numFmtId="0" fontId="40" fillId="0" borderId="15" xfId="52" applyFont="1" applyFill="1" applyBorder="1" applyAlignment="1">
      <alignment horizontal="center"/>
      <protection/>
    </xf>
    <xf numFmtId="0" fontId="40" fillId="0" borderId="24" xfId="52" applyFont="1" applyFill="1" applyBorder="1" applyAlignment="1">
      <alignment horizontal="center"/>
      <protection/>
    </xf>
    <xf numFmtId="0" fontId="40" fillId="0" borderId="37" xfId="52" applyFont="1" applyFill="1" applyBorder="1" applyAlignment="1">
      <alignment horizontal="center"/>
      <protection/>
    </xf>
    <xf numFmtId="0" fontId="40" fillId="0" borderId="0" xfId="52" applyFont="1" applyFill="1" applyAlignment="1">
      <alignment horizontal="left"/>
      <protection/>
    </xf>
    <xf numFmtId="0" fontId="40" fillId="13" borderId="24" xfId="52" applyFont="1" applyFill="1" applyBorder="1" applyAlignment="1">
      <alignment horizontal="center"/>
      <protection/>
    </xf>
    <xf numFmtId="0" fontId="40" fillId="13" borderId="37" xfId="52" applyFont="1" applyFill="1" applyBorder="1" applyAlignment="1">
      <alignment horizontal="center"/>
      <protection/>
    </xf>
    <xf numFmtId="0" fontId="40" fillId="13" borderId="15" xfId="52" applyFont="1" applyFill="1" applyBorder="1" applyAlignment="1">
      <alignment horizontal="center" vertical="center"/>
      <protection/>
    </xf>
    <xf numFmtId="0" fontId="40" fillId="13" borderId="16" xfId="52" applyFont="1" applyFill="1" applyBorder="1" applyAlignment="1">
      <alignment horizontal="center"/>
      <protection/>
    </xf>
    <xf numFmtId="0" fontId="40" fillId="13" borderId="26" xfId="52" applyFont="1" applyFill="1" applyBorder="1" applyAlignment="1">
      <alignment horizontal="center"/>
      <protection/>
    </xf>
    <xf numFmtId="0" fontId="40" fillId="13" borderId="14" xfId="52" applyFont="1" applyFill="1" applyBorder="1" applyAlignment="1">
      <alignment horizontal="center"/>
      <protection/>
    </xf>
    <xf numFmtId="0" fontId="40" fillId="13" borderId="16" xfId="52" applyFont="1" applyFill="1" applyBorder="1" applyAlignment="1">
      <alignment horizontal="center" vertical="center"/>
      <protection/>
    </xf>
    <xf numFmtId="0" fontId="40" fillId="13" borderId="26" xfId="52" applyFont="1" applyFill="1" applyBorder="1" applyAlignment="1">
      <alignment horizontal="center" vertical="center"/>
      <protection/>
    </xf>
    <xf numFmtId="0" fontId="40" fillId="13" borderId="14" xfId="52" applyFont="1" applyFill="1" applyBorder="1" applyAlignment="1">
      <alignment horizontal="center" vertical="center"/>
      <protection/>
    </xf>
    <xf numFmtId="4" fontId="40" fillId="13" borderId="16" xfId="52" applyNumberFormat="1" applyFont="1" applyFill="1" applyBorder="1" applyAlignment="1">
      <alignment horizontal="right" vertical="center"/>
      <protection/>
    </xf>
    <xf numFmtId="4" fontId="40" fillId="13" borderId="26" xfId="52" applyNumberFormat="1" applyFont="1" applyFill="1" applyBorder="1" applyAlignment="1">
      <alignment horizontal="right" vertical="center"/>
      <protection/>
    </xf>
    <xf numFmtId="4" fontId="40" fillId="13" borderId="14" xfId="52" applyNumberFormat="1" applyFont="1" applyFill="1" applyBorder="1" applyAlignment="1">
      <alignment horizontal="right" vertical="center"/>
      <protection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39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72" fillId="0" borderId="50" xfId="0" applyFont="1" applyBorder="1" applyAlignment="1">
      <alignment horizontal="center" vertical="center"/>
    </xf>
    <xf numFmtId="0" fontId="72" fillId="0" borderId="45" xfId="0" applyFont="1" applyBorder="1" applyAlignment="1">
      <alignment horizontal="center"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50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113" fillId="0" borderId="27" xfId="0" applyFont="1" applyFill="1" applyBorder="1" applyAlignment="1">
      <alignment vertical="center"/>
    </xf>
    <xf numFmtId="0" fontId="113" fillId="0" borderId="25" xfId="0" applyFont="1" applyFill="1" applyBorder="1" applyAlignment="1">
      <alignment vertical="center"/>
    </xf>
    <xf numFmtId="4" fontId="19" fillId="0" borderId="15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zal_Szczecin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6"/>
  <sheetViews>
    <sheetView tabSelected="1" zoomScalePageLayoutView="0" workbookViewId="0" topLeftCell="A85">
      <selection activeCell="I36" sqref="I36"/>
    </sheetView>
  </sheetViews>
  <sheetFormatPr defaultColWidth="8.796875" defaultRowHeight="14.25"/>
  <cols>
    <col min="1" max="1" width="5.69921875" style="0" customWidth="1"/>
    <col min="2" max="2" width="5" style="0" customWidth="1"/>
    <col min="3" max="3" width="5.5" style="0" customWidth="1"/>
    <col min="4" max="4" width="5.09765625" style="1" customWidth="1"/>
    <col min="5" max="5" width="39.59765625" style="0" customWidth="1"/>
    <col min="6" max="6" width="14.8984375" style="0" customWidth="1"/>
    <col min="7" max="7" width="11.69921875" style="0" customWidth="1"/>
    <col min="8" max="8" width="14.3984375" style="0" customWidth="1"/>
    <col min="9" max="9" width="36.8984375" style="0" bestFit="1" customWidth="1"/>
    <col min="10" max="10" width="0.4921875" style="0" customWidth="1"/>
  </cols>
  <sheetData>
    <row r="1" ht="14.25">
      <c r="H1" t="s">
        <v>0</v>
      </c>
    </row>
    <row r="2" spans="2:8" ht="15.75" customHeight="1">
      <c r="B2" s="2"/>
      <c r="H2" t="s">
        <v>821</v>
      </c>
    </row>
    <row r="3" spans="2:8" ht="14.25">
      <c r="B3" s="2"/>
      <c r="H3" t="s">
        <v>380</v>
      </c>
    </row>
    <row r="4" ht="18.75">
      <c r="E4" s="3"/>
    </row>
    <row r="5" spans="3:6" ht="18.75" customHeight="1">
      <c r="C5" s="4"/>
      <c r="D5" s="5"/>
      <c r="E5" s="781" t="s">
        <v>381</v>
      </c>
      <c r="F5" s="781"/>
    </row>
    <row r="6" spans="5:9" ht="12" customHeight="1" thickBot="1">
      <c r="E6" s="6"/>
      <c r="H6" s="7" t="s">
        <v>1</v>
      </c>
      <c r="I6" s="8"/>
    </row>
    <row r="7" spans="2:9" s="9" customFormat="1" ht="15" customHeight="1">
      <c r="B7" s="782" t="s">
        <v>2</v>
      </c>
      <c r="C7" s="784" t="s">
        <v>3</v>
      </c>
      <c r="D7" s="786" t="s">
        <v>4</v>
      </c>
      <c r="E7" s="788" t="s">
        <v>5</v>
      </c>
      <c r="F7" s="790" t="s">
        <v>253</v>
      </c>
      <c r="G7" s="777" t="s">
        <v>6</v>
      </c>
      <c r="H7" s="791" t="s">
        <v>254</v>
      </c>
      <c r="I7" s="779" t="s">
        <v>7</v>
      </c>
    </row>
    <row r="8" spans="2:9" s="9" customFormat="1" ht="15" customHeight="1" thickBot="1">
      <c r="B8" s="783"/>
      <c r="C8" s="785"/>
      <c r="D8" s="787"/>
      <c r="E8" s="789"/>
      <c r="F8" s="780"/>
      <c r="G8" s="778"/>
      <c r="H8" s="792"/>
      <c r="I8" s="780"/>
    </row>
    <row r="9" spans="2:9" s="14" customFormat="1" ht="9.75" customHeight="1" thickBot="1">
      <c r="B9" s="10">
        <v>1</v>
      </c>
      <c r="C9" s="11">
        <v>2</v>
      </c>
      <c r="D9" s="11">
        <v>3</v>
      </c>
      <c r="E9" s="11">
        <v>4</v>
      </c>
      <c r="F9" s="12">
        <v>5</v>
      </c>
      <c r="G9" s="11">
        <v>6</v>
      </c>
      <c r="H9" s="11">
        <v>7</v>
      </c>
      <c r="I9" s="13">
        <v>8</v>
      </c>
    </row>
    <row r="10" spans="2:9" s="14" customFormat="1" ht="14.25" customHeight="1" thickBot="1">
      <c r="B10" s="15" t="s">
        <v>8</v>
      </c>
      <c r="C10" s="16"/>
      <c r="D10" s="16"/>
      <c r="E10" s="645" t="s">
        <v>9</v>
      </c>
      <c r="F10" s="652">
        <f aca="true" t="shared" si="0" ref="F10:H11">F11</f>
        <v>0</v>
      </c>
      <c r="G10" s="652">
        <f t="shared" si="0"/>
        <v>310222</v>
      </c>
      <c r="H10" s="652">
        <f t="shared" si="0"/>
        <v>310222</v>
      </c>
      <c r="I10" s="13"/>
    </row>
    <row r="11" spans="2:9" s="14" customFormat="1" ht="14.25" customHeight="1">
      <c r="B11" s="646"/>
      <c r="C11" s="17" t="s">
        <v>791</v>
      </c>
      <c r="D11" s="21"/>
      <c r="E11" s="647" t="s">
        <v>11</v>
      </c>
      <c r="F11" s="651">
        <f t="shared" si="0"/>
        <v>0</v>
      </c>
      <c r="G11" s="651">
        <f t="shared" si="0"/>
        <v>310222</v>
      </c>
      <c r="H11" s="651">
        <f t="shared" si="0"/>
        <v>310222</v>
      </c>
      <c r="I11" s="648"/>
    </row>
    <row r="12" spans="2:9" s="14" customFormat="1" ht="57" thickBot="1">
      <c r="B12" s="643"/>
      <c r="C12" s="644"/>
      <c r="D12" s="22">
        <v>2010</v>
      </c>
      <c r="E12" s="23" t="s">
        <v>792</v>
      </c>
      <c r="F12" s="650">
        <v>0</v>
      </c>
      <c r="G12" s="650">
        <v>310222</v>
      </c>
      <c r="H12" s="24">
        <f>F12+G12</f>
        <v>310222</v>
      </c>
      <c r="I12" s="653" t="s">
        <v>793</v>
      </c>
    </row>
    <row r="13" spans="2:9" s="14" customFormat="1" ht="14.25" customHeight="1" thickBot="1">
      <c r="B13" s="15" t="s">
        <v>12</v>
      </c>
      <c r="C13" s="16"/>
      <c r="D13" s="16"/>
      <c r="E13" s="25" t="s">
        <v>13</v>
      </c>
      <c r="F13" s="335">
        <f aca="true" t="shared" si="1" ref="F13:H14">F14</f>
        <v>6000</v>
      </c>
      <c r="G13" s="26">
        <f t="shared" si="1"/>
        <v>0</v>
      </c>
      <c r="H13" s="26">
        <f t="shared" si="1"/>
        <v>6000</v>
      </c>
      <c r="I13" s="27"/>
    </row>
    <row r="14" spans="2:11" s="14" customFormat="1" ht="15" customHeight="1">
      <c r="B14" s="28"/>
      <c r="C14" s="17" t="s">
        <v>14</v>
      </c>
      <c r="D14" s="29"/>
      <c r="E14" s="30" t="s">
        <v>15</v>
      </c>
      <c r="F14" s="31">
        <f t="shared" si="1"/>
        <v>6000</v>
      </c>
      <c r="G14" s="31">
        <f t="shared" si="1"/>
        <v>0</v>
      </c>
      <c r="H14" s="31">
        <f t="shared" si="1"/>
        <v>6000</v>
      </c>
      <c r="I14" s="32"/>
      <c r="K14" s="33"/>
    </row>
    <row r="15" spans="2:11" s="14" customFormat="1" ht="24.75" customHeight="1" thickBot="1">
      <c r="B15" s="34"/>
      <c r="C15" s="35"/>
      <c r="D15" s="36" t="s">
        <v>16</v>
      </c>
      <c r="E15" s="37" t="s">
        <v>17</v>
      </c>
      <c r="F15" s="38">
        <v>6000</v>
      </c>
      <c r="G15" s="39"/>
      <c r="H15" s="24">
        <f>F15+G15</f>
        <v>6000</v>
      </c>
      <c r="I15" s="40"/>
      <c r="K15" s="41"/>
    </row>
    <row r="16" spans="2:11" s="14" customFormat="1" ht="15" customHeight="1" thickBot="1">
      <c r="B16" s="42">
        <v>700</v>
      </c>
      <c r="C16" s="16"/>
      <c r="D16" s="16"/>
      <c r="E16" s="25" t="s">
        <v>18</v>
      </c>
      <c r="F16" s="26">
        <f>F17</f>
        <v>430000</v>
      </c>
      <c r="G16" s="26">
        <f>G17</f>
        <v>0</v>
      </c>
      <c r="H16" s="26">
        <f>H17</f>
        <v>430000</v>
      </c>
      <c r="I16" s="27"/>
      <c r="K16" s="33"/>
    </row>
    <row r="17" spans="2:11" s="14" customFormat="1" ht="15" customHeight="1">
      <c r="B17" s="28"/>
      <c r="C17" s="21">
        <v>70005</v>
      </c>
      <c r="D17" s="29"/>
      <c r="E17" s="30" t="s">
        <v>19</v>
      </c>
      <c r="F17" s="341">
        <f>F18+F19+F20</f>
        <v>430000</v>
      </c>
      <c r="G17" s="31">
        <f>G18+G19+G20</f>
        <v>0</v>
      </c>
      <c r="H17" s="31">
        <f>H18+H19+H20</f>
        <v>430000</v>
      </c>
      <c r="I17" s="32"/>
      <c r="K17" s="33"/>
    </row>
    <row r="18" spans="2:11" s="14" customFormat="1" ht="23.25" customHeight="1">
      <c r="B18" s="43"/>
      <c r="C18" s="44"/>
      <c r="D18" s="45" t="s">
        <v>20</v>
      </c>
      <c r="E18" s="46" t="s">
        <v>21</v>
      </c>
      <c r="F18" s="47">
        <v>10000</v>
      </c>
      <c r="G18" s="44"/>
      <c r="H18" s="24">
        <f>F18+G18</f>
        <v>10000</v>
      </c>
      <c r="I18" s="48"/>
      <c r="K18" s="33"/>
    </row>
    <row r="19" spans="2:11" s="14" customFormat="1" ht="36" customHeight="1">
      <c r="B19" s="43"/>
      <c r="C19" s="44"/>
      <c r="D19" s="45" t="s">
        <v>16</v>
      </c>
      <c r="E19" s="49" t="s">
        <v>22</v>
      </c>
      <c r="F19" s="47">
        <v>20000</v>
      </c>
      <c r="G19" s="44"/>
      <c r="H19" s="24">
        <f>F19+G19</f>
        <v>20000</v>
      </c>
      <c r="I19" s="48"/>
      <c r="K19" s="33"/>
    </row>
    <row r="20" spans="2:11" s="14" customFormat="1" ht="15" customHeight="1" thickBot="1">
      <c r="B20" s="34"/>
      <c r="C20" s="39"/>
      <c r="D20" s="36" t="s">
        <v>23</v>
      </c>
      <c r="E20" s="37" t="s">
        <v>24</v>
      </c>
      <c r="F20" s="38">
        <v>400000</v>
      </c>
      <c r="G20" s="39"/>
      <c r="H20" s="24">
        <f>F20+G20</f>
        <v>400000</v>
      </c>
      <c r="I20" s="40"/>
      <c r="K20" s="33"/>
    </row>
    <row r="21" spans="2:11" s="14" customFormat="1" ht="15" customHeight="1" thickBot="1">
      <c r="B21" s="42">
        <v>750</v>
      </c>
      <c r="C21" s="16"/>
      <c r="D21" s="16"/>
      <c r="E21" s="25" t="s">
        <v>25</v>
      </c>
      <c r="F21" s="26">
        <f>F22+F24</f>
        <v>112200</v>
      </c>
      <c r="G21" s="26">
        <f>G22+G24</f>
        <v>0</v>
      </c>
      <c r="H21" s="26">
        <f>H22+H24</f>
        <v>112200</v>
      </c>
      <c r="I21" s="27"/>
      <c r="K21" s="33"/>
    </row>
    <row r="22" spans="2:11" s="14" customFormat="1" ht="15" customHeight="1">
      <c r="B22" s="28"/>
      <c r="C22" s="21">
        <v>75011</v>
      </c>
      <c r="D22" s="29"/>
      <c r="E22" s="30" t="s">
        <v>26</v>
      </c>
      <c r="F22" s="31">
        <f>F23</f>
        <v>66200</v>
      </c>
      <c r="G22" s="31">
        <f>G23</f>
        <v>0</v>
      </c>
      <c r="H22" s="31">
        <f>H23</f>
        <v>66200</v>
      </c>
      <c r="I22" s="32"/>
      <c r="K22" s="33"/>
    </row>
    <row r="23" spans="2:11" s="14" customFormat="1" ht="37.5" customHeight="1">
      <c r="B23" s="43"/>
      <c r="C23" s="44"/>
      <c r="D23" s="50">
        <v>2010</v>
      </c>
      <c r="E23" s="23" t="s">
        <v>27</v>
      </c>
      <c r="F23" s="47">
        <v>66200</v>
      </c>
      <c r="G23" s="44"/>
      <c r="H23" s="24">
        <f>F23+G23</f>
        <v>66200</v>
      </c>
      <c r="I23" s="48"/>
      <c r="K23" s="51"/>
    </row>
    <row r="24" spans="2:9" s="14" customFormat="1" ht="15" customHeight="1">
      <c r="B24" s="43"/>
      <c r="C24" s="52">
        <v>75023</v>
      </c>
      <c r="D24" s="53"/>
      <c r="E24" s="54" t="s">
        <v>28</v>
      </c>
      <c r="F24" s="55">
        <f>F25+F26+F27</f>
        <v>46000</v>
      </c>
      <c r="G24" s="55">
        <f>G25+G26+G27</f>
        <v>0</v>
      </c>
      <c r="H24" s="55">
        <f>H25+H26+H27</f>
        <v>46000</v>
      </c>
      <c r="I24" s="48"/>
    </row>
    <row r="25" spans="2:9" s="14" customFormat="1" ht="24" customHeight="1">
      <c r="B25" s="43"/>
      <c r="C25" s="44"/>
      <c r="D25" s="45" t="s">
        <v>29</v>
      </c>
      <c r="E25" s="46" t="s">
        <v>30</v>
      </c>
      <c r="F25" s="47">
        <v>6000</v>
      </c>
      <c r="G25" s="44"/>
      <c r="H25" s="24">
        <f>F25+G25</f>
        <v>6000</v>
      </c>
      <c r="I25" s="48"/>
    </row>
    <row r="26" spans="2:9" s="14" customFormat="1" ht="24" customHeight="1">
      <c r="B26" s="43"/>
      <c r="C26" s="44"/>
      <c r="D26" s="45" t="s">
        <v>31</v>
      </c>
      <c r="E26" s="46" t="s">
        <v>32</v>
      </c>
      <c r="F26" s="47">
        <v>5000</v>
      </c>
      <c r="G26" s="44"/>
      <c r="H26" s="24">
        <f>F26+G26</f>
        <v>5000</v>
      </c>
      <c r="I26" s="48"/>
    </row>
    <row r="27" spans="2:9" s="14" customFormat="1" ht="24" customHeight="1" thickBot="1">
      <c r="B27" s="34"/>
      <c r="C27" s="39"/>
      <c r="D27" s="36" t="s">
        <v>33</v>
      </c>
      <c r="E27" s="37" t="s">
        <v>34</v>
      </c>
      <c r="F27" s="38">
        <v>35000</v>
      </c>
      <c r="G27" s="39"/>
      <c r="H27" s="24">
        <f>F27+G27</f>
        <v>35000</v>
      </c>
      <c r="I27" s="40"/>
    </row>
    <row r="28" spans="2:9" s="14" customFormat="1" ht="26.25" thickBot="1">
      <c r="B28" s="42">
        <v>751</v>
      </c>
      <c r="C28" s="16"/>
      <c r="D28" s="16"/>
      <c r="E28" s="56" t="s">
        <v>35</v>
      </c>
      <c r="F28" s="26">
        <f>F29+F31</f>
        <v>1248</v>
      </c>
      <c r="G28" s="26">
        <f>G29+G31</f>
        <v>5061</v>
      </c>
      <c r="H28" s="26">
        <f>H29+H31</f>
        <v>6309</v>
      </c>
      <c r="I28" s="27"/>
    </row>
    <row r="29" spans="2:11" s="14" customFormat="1" ht="25.5">
      <c r="B29" s="28"/>
      <c r="C29" s="21">
        <v>75101</v>
      </c>
      <c r="D29" s="29"/>
      <c r="E29" s="324" t="s">
        <v>36</v>
      </c>
      <c r="F29" s="31">
        <f>F30</f>
        <v>1248</v>
      </c>
      <c r="G29" s="31">
        <f>G30</f>
        <v>0</v>
      </c>
      <c r="H29" s="31">
        <f>H30</f>
        <v>1248</v>
      </c>
      <c r="I29" s="32"/>
      <c r="K29" s="33"/>
    </row>
    <row r="30" spans="2:11" s="14" customFormat="1" ht="38.25" customHeight="1">
      <c r="B30" s="34"/>
      <c r="C30" s="44"/>
      <c r="D30" s="58">
        <v>2010</v>
      </c>
      <c r="E30" s="59" t="s">
        <v>37</v>
      </c>
      <c r="F30" s="38">
        <v>1248</v>
      </c>
      <c r="G30" s="39"/>
      <c r="H30" s="24">
        <f>F30+G30</f>
        <v>1248</v>
      </c>
      <c r="I30" s="40"/>
      <c r="K30" s="41"/>
    </row>
    <row r="31" spans="2:11" s="14" customFormat="1" ht="15" customHeight="1">
      <c r="B31" s="43"/>
      <c r="C31" s="21">
        <v>75107</v>
      </c>
      <c r="D31" s="50"/>
      <c r="E31" s="750" t="s">
        <v>818</v>
      </c>
      <c r="F31" s="317">
        <f>F32</f>
        <v>0</v>
      </c>
      <c r="G31" s="317">
        <f>G32</f>
        <v>5061</v>
      </c>
      <c r="H31" s="317">
        <f>H32</f>
        <v>5061</v>
      </c>
      <c r="I31" s="48"/>
      <c r="K31" s="41"/>
    </row>
    <row r="32" spans="2:11" s="14" customFormat="1" ht="38.25" customHeight="1" thickBot="1">
      <c r="B32" s="748"/>
      <c r="C32" s="749"/>
      <c r="D32" s="58">
        <v>2010</v>
      </c>
      <c r="E32" s="59" t="s">
        <v>88</v>
      </c>
      <c r="F32" s="315">
        <v>0</v>
      </c>
      <c r="G32" s="751">
        <v>5061</v>
      </c>
      <c r="H32" s="280">
        <f>F32+G32</f>
        <v>5061</v>
      </c>
      <c r="I32" s="102" t="s">
        <v>820</v>
      </c>
      <c r="K32" s="41"/>
    </row>
    <row r="33" spans="2:9" ht="42.75" customHeight="1" thickBot="1">
      <c r="B33" s="42">
        <v>756</v>
      </c>
      <c r="C33" s="16"/>
      <c r="D33" s="16"/>
      <c r="E33" s="56" t="s">
        <v>38</v>
      </c>
      <c r="F33" s="26">
        <f>F34+F39+F47+F53</f>
        <v>8935421</v>
      </c>
      <c r="G33" s="26">
        <f>G34+G39+G47+G53</f>
        <v>0</v>
      </c>
      <c r="H33" s="26">
        <f>H34+H39+H47+H53</f>
        <v>8935421</v>
      </c>
      <c r="I33" s="60"/>
    </row>
    <row r="34" spans="2:9" s="63" customFormat="1" ht="41.25" customHeight="1">
      <c r="B34" s="61"/>
      <c r="C34" s="21">
        <v>75615</v>
      </c>
      <c r="D34" s="29"/>
      <c r="E34" s="57" t="s">
        <v>39</v>
      </c>
      <c r="F34" s="31">
        <f>F35+F36+F37+F38</f>
        <v>2880000</v>
      </c>
      <c r="G34" s="31">
        <f>G35+G36+G37+G38</f>
        <v>0</v>
      </c>
      <c r="H34" s="31">
        <f>H35+H36+H37+H38</f>
        <v>2880000</v>
      </c>
      <c r="I34" s="62"/>
    </row>
    <row r="35" spans="2:9" s="63" customFormat="1" ht="15" customHeight="1">
      <c r="B35" s="64"/>
      <c r="C35" s="65"/>
      <c r="D35" s="45" t="s">
        <v>40</v>
      </c>
      <c r="E35" s="46" t="s">
        <v>41</v>
      </c>
      <c r="F35" s="47">
        <v>2750000</v>
      </c>
      <c r="G35" s="66"/>
      <c r="H35" s="20">
        <f>F35+G35</f>
        <v>2750000</v>
      </c>
      <c r="I35" s="67"/>
    </row>
    <row r="36" spans="2:9" ht="15" customHeight="1">
      <c r="B36" s="68"/>
      <c r="C36" s="69"/>
      <c r="D36" s="45" t="s">
        <v>42</v>
      </c>
      <c r="E36" s="70" t="s">
        <v>43</v>
      </c>
      <c r="F36" s="47">
        <v>70000</v>
      </c>
      <c r="G36" s="71"/>
      <c r="H36" s="24">
        <f>F36+G36</f>
        <v>70000</v>
      </c>
      <c r="I36" s="72"/>
    </row>
    <row r="37" spans="2:9" ht="15" customHeight="1">
      <c r="B37" s="68"/>
      <c r="C37" s="69"/>
      <c r="D37" s="45" t="s">
        <v>44</v>
      </c>
      <c r="E37" s="70" t="s">
        <v>45</v>
      </c>
      <c r="F37" s="47">
        <v>20000</v>
      </c>
      <c r="G37" s="71"/>
      <c r="H37" s="24">
        <f>F37+G37</f>
        <v>20000</v>
      </c>
      <c r="I37" s="72"/>
    </row>
    <row r="38" spans="2:9" ht="15" customHeight="1">
      <c r="B38" s="68"/>
      <c r="C38" s="69"/>
      <c r="D38" s="45" t="s">
        <v>46</v>
      </c>
      <c r="E38" s="70" t="s">
        <v>47</v>
      </c>
      <c r="F38" s="47">
        <v>40000</v>
      </c>
      <c r="G38" s="71"/>
      <c r="H38" s="24">
        <f>F38+G38</f>
        <v>40000</v>
      </c>
      <c r="I38" s="72"/>
    </row>
    <row r="39" spans="2:9" s="63" customFormat="1" ht="27" customHeight="1">
      <c r="B39" s="73"/>
      <c r="C39" s="52">
        <v>75616</v>
      </c>
      <c r="D39" s="53"/>
      <c r="E39" s="74" t="s">
        <v>48</v>
      </c>
      <c r="F39" s="55">
        <f>F40+F41+F42+F43+F44+F45+F46</f>
        <v>2102000</v>
      </c>
      <c r="G39" s="55">
        <f>G40+G41+G42+G43+G44+G45+G46</f>
        <v>0</v>
      </c>
      <c r="H39" s="55">
        <f>H40+H41+H42+H43+H44+H45+H46</f>
        <v>2102000</v>
      </c>
      <c r="I39" s="67"/>
    </row>
    <row r="40" spans="2:10" s="63" customFormat="1" ht="15" customHeight="1">
      <c r="B40" s="64"/>
      <c r="C40" s="65"/>
      <c r="D40" s="45" t="s">
        <v>40</v>
      </c>
      <c r="E40" s="70" t="s">
        <v>41</v>
      </c>
      <c r="F40" s="47">
        <v>800000</v>
      </c>
      <c r="G40" s="66"/>
      <c r="H40" s="24">
        <f aca="true" t="shared" si="2" ref="H40:H46">F40+G40</f>
        <v>800000</v>
      </c>
      <c r="I40" s="67"/>
      <c r="J40" s="75"/>
    </row>
    <row r="41" spans="2:9" ht="15" customHeight="1">
      <c r="B41" s="68"/>
      <c r="C41" s="69"/>
      <c r="D41" s="45" t="s">
        <v>42</v>
      </c>
      <c r="E41" s="70" t="s">
        <v>49</v>
      </c>
      <c r="F41" s="47">
        <v>900000</v>
      </c>
      <c r="G41" s="71"/>
      <c r="H41" s="24">
        <f t="shared" si="2"/>
        <v>900000</v>
      </c>
      <c r="I41" s="72"/>
    </row>
    <row r="42" spans="2:9" ht="15" customHeight="1">
      <c r="B42" s="68"/>
      <c r="C42" s="69"/>
      <c r="D42" s="45" t="s">
        <v>44</v>
      </c>
      <c r="E42" s="70" t="s">
        <v>45</v>
      </c>
      <c r="F42" s="47">
        <v>2000</v>
      </c>
      <c r="G42" s="71"/>
      <c r="H42" s="24">
        <f t="shared" si="2"/>
        <v>2000</v>
      </c>
      <c r="I42" s="72"/>
    </row>
    <row r="43" spans="2:9" s="63" customFormat="1" ht="15" customHeight="1">
      <c r="B43" s="73"/>
      <c r="C43" s="65"/>
      <c r="D43" s="45" t="s">
        <v>46</v>
      </c>
      <c r="E43" s="70" t="s">
        <v>50</v>
      </c>
      <c r="F43" s="47">
        <v>200000</v>
      </c>
      <c r="G43" s="66"/>
      <c r="H43" s="24">
        <f t="shared" si="2"/>
        <v>200000</v>
      </c>
      <c r="I43" s="67"/>
    </row>
    <row r="44" spans="2:9" ht="24" customHeight="1">
      <c r="B44" s="68"/>
      <c r="C44" s="69"/>
      <c r="D44" s="45" t="s">
        <v>51</v>
      </c>
      <c r="E44" s="46" t="s">
        <v>52</v>
      </c>
      <c r="F44" s="47">
        <v>10000</v>
      </c>
      <c r="G44" s="71"/>
      <c r="H44" s="24">
        <f t="shared" si="2"/>
        <v>10000</v>
      </c>
      <c r="I44" s="72"/>
    </row>
    <row r="45" spans="2:9" ht="15" customHeight="1">
      <c r="B45" s="68"/>
      <c r="C45" s="69"/>
      <c r="D45" s="45" t="s">
        <v>53</v>
      </c>
      <c r="E45" s="70" t="s">
        <v>54</v>
      </c>
      <c r="F45" s="47">
        <v>10000</v>
      </c>
      <c r="G45" s="71"/>
      <c r="H45" s="24">
        <f t="shared" si="2"/>
        <v>10000</v>
      </c>
      <c r="I45" s="72"/>
    </row>
    <row r="46" spans="2:9" ht="15" customHeight="1">
      <c r="B46" s="68"/>
      <c r="C46" s="69"/>
      <c r="D46" s="45" t="s">
        <v>55</v>
      </c>
      <c r="E46" s="70" t="s">
        <v>56</v>
      </c>
      <c r="F46" s="47">
        <v>180000</v>
      </c>
      <c r="G46" s="71"/>
      <c r="H46" s="24">
        <f t="shared" si="2"/>
        <v>180000</v>
      </c>
      <c r="I46" s="72"/>
    </row>
    <row r="47" spans="2:9" s="63" customFormat="1" ht="25.5" customHeight="1">
      <c r="B47" s="73"/>
      <c r="C47" s="52">
        <v>75618</v>
      </c>
      <c r="D47" s="53"/>
      <c r="E47" s="74" t="s">
        <v>57</v>
      </c>
      <c r="F47" s="55">
        <f>F48+F49+F50+F51+F52</f>
        <v>481000</v>
      </c>
      <c r="G47" s="55">
        <f>G48+G49+G50+G51+G52</f>
        <v>0</v>
      </c>
      <c r="H47" s="55">
        <f>H48+H49+H50+H51+H52</f>
        <v>481000</v>
      </c>
      <c r="I47" s="67"/>
    </row>
    <row r="48" spans="2:9" s="63" customFormat="1" ht="16.5" customHeight="1">
      <c r="B48" s="64"/>
      <c r="C48" s="65"/>
      <c r="D48" s="45" t="s">
        <v>58</v>
      </c>
      <c r="E48" s="70" t="s">
        <v>59</v>
      </c>
      <c r="F48" s="47">
        <v>35000</v>
      </c>
      <c r="G48" s="66"/>
      <c r="H48" s="24">
        <f>F48+G48</f>
        <v>35000</v>
      </c>
      <c r="I48" s="67"/>
    </row>
    <row r="49" spans="2:9" s="63" customFormat="1" ht="16.5" customHeight="1">
      <c r="B49" s="64"/>
      <c r="C49" s="65"/>
      <c r="D49" s="45" t="s">
        <v>60</v>
      </c>
      <c r="E49" s="70" t="s">
        <v>61</v>
      </c>
      <c r="F49" s="47">
        <v>1000</v>
      </c>
      <c r="G49" s="66"/>
      <c r="H49" s="24">
        <f>F49+G49</f>
        <v>1000</v>
      </c>
      <c r="I49" s="67"/>
    </row>
    <row r="50" spans="2:9" ht="16.5" customHeight="1">
      <c r="B50" s="68"/>
      <c r="C50" s="69"/>
      <c r="D50" s="45" t="s">
        <v>62</v>
      </c>
      <c r="E50" s="70" t="s">
        <v>63</v>
      </c>
      <c r="F50" s="47">
        <v>60000</v>
      </c>
      <c r="G50" s="71"/>
      <c r="H50" s="24">
        <f>F50+G50</f>
        <v>60000</v>
      </c>
      <c r="I50" s="72"/>
    </row>
    <row r="51" spans="2:9" s="63" customFormat="1" ht="24" customHeight="1">
      <c r="B51" s="73"/>
      <c r="C51" s="65"/>
      <c r="D51" s="45" t="s">
        <v>64</v>
      </c>
      <c r="E51" s="46" t="s">
        <v>65</v>
      </c>
      <c r="F51" s="47">
        <v>157000</v>
      </c>
      <c r="G51" s="66"/>
      <c r="H51" s="24">
        <f>F51+G51</f>
        <v>157000</v>
      </c>
      <c r="I51" s="76"/>
    </row>
    <row r="52" spans="2:9" s="63" customFormat="1" ht="33" customHeight="1">
      <c r="B52" s="64"/>
      <c r="C52" s="65"/>
      <c r="D52" s="45" t="s">
        <v>66</v>
      </c>
      <c r="E52" s="46" t="s">
        <v>67</v>
      </c>
      <c r="F52" s="47">
        <v>228000</v>
      </c>
      <c r="G52" s="66"/>
      <c r="H52" s="20">
        <f>F52+G52</f>
        <v>228000</v>
      </c>
      <c r="I52" s="76"/>
    </row>
    <row r="53" spans="2:9" s="63" customFormat="1" ht="25.5" customHeight="1">
      <c r="B53" s="64"/>
      <c r="C53" s="52">
        <v>75621</v>
      </c>
      <c r="D53" s="53"/>
      <c r="E53" s="74" t="s">
        <v>68</v>
      </c>
      <c r="F53" s="55">
        <f>F54+F55</f>
        <v>3472421</v>
      </c>
      <c r="G53" s="55">
        <f>G54+G55</f>
        <v>0</v>
      </c>
      <c r="H53" s="55">
        <f>H54+H55</f>
        <v>3472421</v>
      </c>
      <c r="I53" s="76"/>
    </row>
    <row r="54" spans="2:9" ht="15.75" customHeight="1">
      <c r="B54" s="68"/>
      <c r="C54" s="69"/>
      <c r="D54" s="45" t="s">
        <v>69</v>
      </c>
      <c r="E54" s="70" t="s">
        <v>70</v>
      </c>
      <c r="F54" s="47">
        <v>2647122</v>
      </c>
      <c r="G54" s="77"/>
      <c r="H54" s="20">
        <f>F54+G54</f>
        <v>2647122</v>
      </c>
      <c r="I54" s="99" t="s">
        <v>257</v>
      </c>
    </row>
    <row r="55" spans="2:9" ht="16.5" customHeight="1" thickBot="1">
      <c r="B55" s="79"/>
      <c r="C55" s="80"/>
      <c r="D55" s="36" t="s">
        <v>71</v>
      </c>
      <c r="E55" s="81" t="s">
        <v>72</v>
      </c>
      <c r="F55" s="38">
        <v>825299</v>
      </c>
      <c r="G55" s="306"/>
      <c r="H55" s="24">
        <f>F55+G55</f>
        <v>825299</v>
      </c>
      <c r="I55" s="305"/>
    </row>
    <row r="56" spans="2:9" ht="15" customHeight="1" thickBot="1">
      <c r="B56" s="42">
        <v>758</v>
      </c>
      <c r="C56" s="16"/>
      <c r="D56" s="16"/>
      <c r="E56" s="25" t="s">
        <v>73</v>
      </c>
      <c r="F56" s="26">
        <f>F57+F59</f>
        <v>6793646</v>
      </c>
      <c r="G56" s="26">
        <f>G57+G59</f>
        <v>0</v>
      </c>
      <c r="H56" s="26">
        <f>H57+H59</f>
        <v>6793646</v>
      </c>
      <c r="I56" s="83"/>
    </row>
    <row r="57" spans="2:9" ht="15" customHeight="1">
      <c r="B57" s="84"/>
      <c r="C57" s="21">
        <v>75801</v>
      </c>
      <c r="D57" s="29"/>
      <c r="E57" s="30" t="s">
        <v>74</v>
      </c>
      <c r="F57" s="31">
        <f>F58</f>
        <v>5778695</v>
      </c>
      <c r="G57" s="31">
        <f>G58</f>
        <v>0</v>
      </c>
      <c r="H57" s="31">
        <f>H58</f>
        <v>5778695</v>
      </c>
      <c r="I57" s="85"/>
    </row>
    <row r="58" spans="2:9" s="63" customFormat="1" ht="15" customHeight="1">
      <c r="B58" s="73"/>
      <c r="C58" s="65"/>
      <c r="D58" s="50">
        <v>2920</v>
      </c>
      <c r="E58" s="70" t="s">
        <v>75</v>
      </c>
      <c r="F58" s="47">
        <v>5778695</v>
      </c>
      <c r="G58" s="86"/>
      <c r="H58" s="24">
        <f>F58+G58</f>
        <v>5778695</v>
      </c>
      <c r="I58" s="99" t="s">
        <v>258</v>
      </c>
    </row>
    <row r="59" spans="2:9" ht="15" customHeight="1">
      <c r="B59" s="68"/>
      <c r="C59" s="52">
        <v>75807</v>
      </c>
      <c r="D59" s="87"/>
      <c r="E59" s="54" t="s">
        <v>76</v>
      </c>
      <c r="F59" s="55">
        <f>F60</f>
        <v>1014951</v>
      </c>
      <c r="G59" s="55">
        <f>G60</f>
        <v>0</v>
      </c>
      <c r="H59" s="55">
        <f>H60</f>
        <v>1014951</v>
      </c>
      <c r="I59" s="88"/>
    </row>
    <row r="60" spans="2:9" ht="15" customHeight="1" thickBot="1">
      <c r="B60" s="79"/>
      <c r="C60" s="80"/>
      <c r="D60" s="58">
        <v>2920</v>
      </c>
      <c r="E60" s="81" t="s">
        <v>77</v>
      </c>
      <c r="F60" s="38">
        <v>1014951</v>
      </c>
      <c r="G60" s="89"/>
      <c r="H60" s="24">
        <f>F60+G60</f>
        <v>1014951</v>
      </c>
      <c r="I60" s="82"/>
    </row>
    <row r="61" spans="2:9" ht="15" customHeight="1" thickBot="1">
      <c r="B61" s="90">
        <v>801</v>
      </c>
      <c r="C61" s="16"/>
      <c r="D61" s="16"/>
      <c r="E61" s="25" t="s">
        <v>78</v>
      </c>
      <c r="F61" s="26">
        <f>F62+F64+F66</f>
        <v>37500</v>
      </c>
      <c r="G61" s="26">
        <f>G62+G64+G66</f>
        <v>0</v>
      </c>
      <c r="H61" s="26">
        <f>H62+H64+H66</f>
        <v>37500</v>
      </c>
      <c r="I61" s="83"/>
    </row>
    <row r="62" spans="2:9" ht="15" customHeight="1">
      <c r="B62" s="84"/>
      <c r="C62" s="21">
        <v>80101</v>
      </c>
      <c r="D62" s="29"/>
      <c r="E62" s="30" t="s">
        <v>79</v>
      </c>
      <c r="F62" s="31">
        <f>F63</f>
        <v>16000</v>
      </c>
      <c r="G62" s="31">
        <f>G63</f>
        <v>0</v>
      </c>
      <c r="H62" s="31">
        <f>H63</f>
        <v>16000</v>
      </c>
      <c r="I62" s="85"/>
    </row>
    <row r="63" spans="2:9" ht="24" customHeight="1">
      <c r="B63" s="68"/>
      <c r="C63" s="69"/>
      <c r="D63" s="45" t="s">
        <v>16</v>
      </c>
      <c r="E63" s="46" t="s">
        <v>80</v>
      </c>
      <c r="F63" s="47">
        <v>16000</v>
      </c>
      <c r="G63" s="91"/>
      <c r="H63" s="24">
        <f>F63+G63</f>
        <v>16000</v>
      </c>
      <c r="I63" s="88"/>
    </row>
    <row r="64" spans="2:9" ht="15" customHeight="1">
      <c r="B64" s="68"/>
      <c r="C64" s="52">
        <v>80104</v>
      </c>
      <c r="D64" s="53"/>
      <c r="E64" s="54" t="s">
        <v>81</v>
      </c>
      <c r="F64" s="55">
        <f>F65</f>
        <v>20000</v>
      </c>
      <c r="G64" s="55">
        <f>G65</f>
        <v>0</v>
      </c>
      <c r="H64" s="55">
        <f>H65</f>
        <v>20000</v>
      </c>
      <c r="I64" s="88"/>
    </row>
    <row r="65" spans="2:9" ht="16.5" customHeight="1">
      <c r="B65" s="79"/>
      <c r="C65" s="80"/>
      <c r="D65" s="92" t="s">
        <v>82</v>
      </c>
      <c r="E65" s="93" t="s">
        <v>83</v>
      </c>
      <c r="F65" s="38">
        <v>20000</v>
      </c>
      <c r="G65" s="91"/>
      <c r="H65" s="24">
        <f>F65+G65</f>
        <v>20000</v>
      </c>
      <c r="I65" s="88"/>
    </row>
    <row r="66" spans="2:9" ht="16.5" customHeight="1">
      <c r="B66" s="68"/>
      <c r="C66" s="52">
        <v>80113</v>
      </c>
      <c r="D66" s="45"/>
      <c r="E66" s="54" t="s">
        <v>84</v>
      </c>
      <c r="F66" s="94">
        <f>F67</f>
        <v>1500</v>
      </c>
      <c r="G66" s="94">
        <f>G67</f>
        <v>0</v>
      </c>
      <c r="H66" s="94">
        <f>H67</f>
        <v>1500</v>
      </c>
      <c r="I66" s="88"/>
    </row>
    <row r="67" spans="2:9" ht="16.5" customHeight="1" thickBot="1">
      <c r="B67" s="68"/>
      <c r="C67" s="69"/>
      <c r="D67" s="45" t="s">
        <v>82</v>
      </c>
      <c r="E67" s="70" t="s">
        <v>83</v>
      </c>
      <c r="F67" s="47">
        <v>1500</v>
      </c>
      <c r="G67" s="91"/>
      <c r="H67" s="20">
        <f>F67+G67</f>
        <v>1500</v>
      </c>
      <c r="I67" s="88"/>
    </row>
    <row r="68" spans="2:9" s="63" customFormat="1" ht="15" customHeight="1" thickBot="1">
      <c r="B68" s="90">
        <v>852</v>
      </c>
      <c r="C68" s="16"/>
      <c r="D68" s="16"/>
      <c r="E68" s="25" t="s">
        <v>86</v>
      </c>
      <c r="F68" s="26">
        <f>F69+F71+F74+F76+F78+F81</f>
        <v>2382531</v>
      </c>
      <c r="G68" s="26">
        <f>G69+G71+G74+G76+G78+G81</f>
        <v>3600</v>
      </c>
      <c r="H68" s="26">
        <f>H69+H71+H74+H76+H78+H81</f>
        <v>2386131</v>
      </c>
      <c r="I68" s="96"/>
    </row>
    <row r="69" spans="2:9" ht="25.5" customHeight="1">
      <c r="B69" s="307"/>
      <c r="C69" s="308">
        <v>85212</v>
      </c>
      <c r="D69" s="309"/>
      <c r="E69" s="310" t="s">
        <v>87</v>
      </c>
      <c r="F69" s="311">
        <f>F70</f>
        <v>2210500</v>
      </c>
      <c r="G69" s="311">
        <f>G70</f>
        <v>0</v>
      </c>
      <c r="H69" s="311">
        <f>H70</f>
        <v>2210500</v>
      </c>
      <c r="I69" s="312"/>
    </row>
    <row r="70" spans="2:9" ht="41.25" customHeight="1">
      <c r="B70" s="68"/>
      <c r="C70" s="69"/>
      <c r="D70" s="50">
        <v>2010</v>
      </c>
      <c r="E70" s="313" t="s">
        <v>88</v>
      </c>
      <c r="F70" s="281">
        <v>2210500</v>
      </c>
      <c r="G70" s="282"/>
      <c r="H70" s="280">
        <f>F70+G70</f>
        <v>2210500</v>
      </c>
      <c r="I70" s="103"/>
    </row>
    <row r="71" spans="2:9" ht="25.5" customHeight="1">
      <c r="B71" s="68"/>
      <c r="C71" s="52">
        <v>85213</v>
      </c>
      <c r="D71" s="53"/>
      <c r="E71" s="74" t="s">
        <v>89</v>
      </c>
      <c r="F71" s="55">
        <f>F72+F73</f>
        <v>7809</v>
      </c>
      <c r="G71" s="55">
        <f>G72+G73</f>
        <v>0</v>
      </c>
      <c r="H71" s="55">
        <f>H72+H73</f>
        <v>7809</v>
      </c>
      <c r="I71" s="88"/>
    </row>
    <row r="72" spans="2:9" ht="37.5" customHeight="1">
      <c r="B72" s="68"/>
      <c r="C72" s="69"/>
      <c r="D72" s="50">
        <v>2010</v>
      </c>
      <c r="E72" s="97" t="s">
        <v>88</v>
      </c>
      <c r="F72" s="47">
        <v>3039</v>
      </c>
      <c r="G72" s="77"/>
      <c r="H72" s="24">
        <f>F72+G72</f>
        <v>3039</v>
      </c>
      <c r="I72" s="99" t="s">
        <v>292</v>
      </c>
    </row>
    <row r="73" spans="2:9" ht="24">
      <c r="B73" s="68"/>
      <c r="C73" s="69"/>
      <c r="D73" s="50">
        <v>2030</v>
      </c>
      <c r="E73" s="46" t="s">
        <v>85</v>
      </c>
      <c r="F73" s="47">
        <v>4770</v>
      </c>
      <c r="G73" s="98"/>
      <c r="H73" s="24">
        <f>F73+G73</f>
        <v>4770</v>
      </c>
      <c r="I73" s="78"/>
    </row>
    <row r="74" spans="2:9" ht="25.5" customHeight="1">
      <c r="B74" s="68"/>
      <c r="C74" s="52">
        <v>85214</v>
      </c>
      <c r="D74" s="53"/>
      <c r="E74" s="74" t="s">
        <v>90</v>
      </c>
      <c r="F74" s="55">
        <f>F75</f>
        <v>25872</v>
      </c>
      <c r="G74" s="55">
        <f>G75</f>
        <v>0</v>
      </c>
      <c r="H74" s="55">
        <f>H75</f>
        <v>25872</v>
      </c>
      <c r="I74" s="88"/>
    </row>
    <row r="75" spans="2:9" s="63" customFormat="1" ht="24.75" customHeight="1">
      <c r="B75" s="73"/>
      <c r="C75" s="65"/>
      <c r="D75" s="50">
        <v>2030</v>
      </c>
      <c r="E75" s="46" t="s">
        <v>85</v>
      </c>
      <c r="F75" s="47">
        <v>25872</v>
      </c>
      <c r="G75" s="77"/>
      <c r="H75" s="20">
        <f>F75+G75</f>
        <v>25872</v>
      </c>
      <c r="I75" s="78"/>
    </row>
    <row r="76" spans="2:9" s="63" customFormat="1" ht="24.75" customHeight="1">
      <c r="B76" s="73"/>
      <c r="C76" s="52">
        <v>85216</v>
      </c>
      <c r="D76" s="50"/>
      <c r="E76" s="290" t="s">
        <v>256</v>
      </c>
      <c r="F76" s="291">
        <f>F77</f>
        <v>51374</v>
      </c>
      <c r="G76" s="291">
        <f>G77</f>
        <v>0</v>
      </c>
      <c r="H76" s="291">
        <f>H77</f>
        <v>51374</v>
      </c>
      <c r="I76" s="78"/>
    </row>
    <row r="77" spans="2:9" s="63" customFormat="1" ht="24.75" customHeight="1">
      <c r="B77" s="73"/>
      <c r="C77" s="65"/>
      <c r="D77" s="50">
        <v>2030</v>
      </c>
      <c r="E77" s="46" t="s">
        <v>85</v>
      </c>
      <c r="F77" s="47">
        <v>51374</v>
      </c>
      <c r="G77" s="98"/>
      <c r="H77" s="20">
        <f>F77+G77</f>
        <v>51374</v>
      </c>
      <c r="I77" s="78"/>
    </row>
    <row r="78" spans="2:9" ht="15" customHeight="1">
      <c r="B78" s="68"/>
      <c r="C78" s="52">
        <v>85219</v>
      </c>
      <c r="D78" s="53"/>
      <c r="E78" s="54" t="s">
        <v>91</v>
      </c>
      <c r="F78" s="55">
        <f>F79+F80</f>
        <v>59676</v>
      </c>
      <c r="G78" s="55">
        <f>G79+G80</f>
        <v>0</v>
      </c>
      <c r="H78" s="55">
        <f>H79+H80</f>
        <v>59676</v>
      </c>
      <c r="I78" s="88"/>
    </row>
    <row r="79" spans="2:9" ht="24">
      <c r="B79" s="68"/>
      <c r="C79" s="52"/>
      <c r="D79" s="45" t="s">
        <v>33</v>
      </c>
      <c r="E79" s="46" t="s">
        <v>34</v>
      </c>
      <c r="F79" s="47">
        <v>6000</v>
      </c>
      <c r="G79" s="100"/>
      <c r="H79" s="20">
        <f>F79+G79</f>
        <v>6000</v>
      </c>
      <c r="I79" s="88"/>
    </row>
    <row r="80" spans="2:9" ht="35.25" customHeight="1">
      <c r="B80" s="68"/>
      <c r="C80" s="69"/>
      <c r="D80" s="50">
        <v>2030</v>
      </c>
      <c r="E80" s="46" t="s">
        <v>85</v>
      </c>
      <c r="F80" s="47">
        <v>53676</v>
      </c>
      <c r="G80" s="101"/>
      <c r="H80" s="20">
        <f>F80+G80</f>
        <v>53676</v>
      </c>
      <c r="I80" s="102" t="s">
        <v>382</v>
      </c>
    </row>
    <row r="81" spans="2:9" ht="15" customHeight="1">
      <c r="B81" s="68"/>
      <c r="C81" s="52">
        <v>85295</v>
      </c>
      <c r="D81" s="53"/>
      <c r="E81" s="54" t="s">
        <v>11</v>
      </c>
      <c r="F81" s="317">
        <f>F82</f>
        <v>27300</v>
      </c>
      <c r="G81" s="317">
        <f>G82</f>
        <v>3600</v>
      </c>
      <c r="H81" s="317">
        <f>H82</f>
        <v>30900</v>
      </c>
      <c r="I81" s="102"/>
    </row>
    <row r="82" spans="2:9" ht="37.5" customHeight="1" thickBot="1">
      <c r="B82" s="769"/>
      <c r="C82" s="770"/>
      <c r="D82" s="771">
        <v>2030</v>
      </c>
      <c r="E82" s="772" t="s">
        <v>286</v>
      </c>
      <c r="F82" s="773">
        <v>27300</v>
      </c>
      <c r="G82" s="774">
        <v>3600</v>
      </c>
      <c r="H82" s="775">
        <f>F82+G82</f>
        <v>30900</v>
      </c>
      <c r="I82" s="776" t="s">
        <v>775</v>
      </c>
    </row>
    <row r="83" spans="2:9" s="63" customFormat="1" ht="26.25" customHeight="1" thickBot="1">
      <c r="B83" s="42">
        <v>853</v>
      </c>
      <c r="C83" s="104"/>
      <c r="D83" s="105"/>
      <c r="E83" s="106" t="s">
        <v>92</v>
      </c>
      <c r="F83" s="107">
        <f>F84</f>
        <v>1353789.25</v>
      </c>
      <c r="G83" s="107">
        <f>G84</f>
        <v>74772.69999999995</v>
      </c>
      <c r="H83" s="107">
        <f>H84</f>
        <v>1428561.95</v>
      </c>
      <c r="I83" s="96"/>
    </row>
    <row r="84" spans="2:9" s="63" customFormat="1" ht="14.25" customHeight="1">
      <c r="B84" s="108"/>
      <c r="C84" s="21">
        <v>85395</v>
      </c>
      <c r="D84" s="22"/>
      <c r="E84" s="109" t="s">
        <v>11</v>
      </c>
      <c r="F84" s="95">
        <f>SUM(F85:F91)</f>
        <v>1353789.25</v>
      </c>
      <c r="G84" s="95">
        <f>SUM(G85:G91)</f>
        <v>74772.69999999995</v>
      </c>
      <c r="H84" s="95">
        <f>SUM(H85:H91)</f>
        <v>1428561.95</v>
      </c>
      <c r="I84" s="110"/>
    </row>
    <row r="85" spans="2:9" s="63" customFormat="1" ht="14.25" customHeight="1">
      <c r="B85" s="108"/>
      <c r="C85" s="21"/>
      <c r="D85" s="50">
        <v>2007</v>
      </c>
      <c r="E85" s="46" t="s">
        <v>94</v>
      </c>
      <c r="F85" s="642">
        <v>0</v>
      </c>
      <c r="G85" s="642">
        <v>758785.65</v>
      </c>
      <c r="H85" s="20">
        <f aca="true" t="shared" si="3" ref="H85:H91">F85+G85</f>
        <v>758785.65</v>
      </c>
      <c r="I85" s="103" t="s">
        <v>95</v>
      </c>
    </row>
    <row r="86" spans="2:9" s="63" customFormat="1" ht="15.75" customHeight="1">
      <c r="B86" s="64"/>
      <c r="C86" s="65"/>
      <c r="D86" s="50">
        <v>2008</v>
      </c>
      <c r="E86" s="46" t="s">
        <v>94</v>
      </c>
      <c r="F86" s="47">
        <v>758785.65</v>
      </c>
      <c r="G86" s="98">
        <v>-758785.65</v>
      </c>
      <c r="H86" s="20">
        <f t="shared" si="3"/>
        <v>0</v>
      </c>
      <c r="I86" s="103" t="s">
        <v>95</v>
      </c>
    </row>
    <row r="87" spans="2:9" s="63" customFormat="1" ht="15.75" customHeight="1">
      <c r="B87" s="64"/>
      <c r="C87" s="65"/>
      <c r="D87" s="50">
        <v>2009</v>
      </c>
      <c r="E87" s="46" t="s">
        <v>94</v>
      </c>
      <c r="F87" s="47">
        <v>133903.35</v>
      </c>
      <c r="G87" s="111"/>
      <c r="H87" s="20">
        <f t="shared" si="3"/>
        <v>133903.35</v>
      </c>
      <c r="I87" s="103" t="s">
        <v>95</v>
      </c>
    </row>
    <row r="88" spans="2:9" s="63" customFormat="1" ht="15.75" customHeight="1">
      <c r="B88" s="64"/>
      <c r="C88" s="65"/>
      <c r="D88" s="50">
        <v>2007</v>
      </c>
      <c r="E88" s="46" t="s">
        <v>96</v>
      </c>
      <c r="F88" s="47">
        <v>0</v>
      </c>
      <c r="G88" s="112">
        <v>71013.2</v>
      </c>
      <c r="H88" s="20">
        <f t="shared" si="3"/>
        <v>71013.2</v>
      </c>
      <c r="I88" s="103" t="s">
        <v>97</v>
      </c>
    </row>
    <row r="89" spans="2:9" s="63" customFormat="1" ht="15.75" customHeight="1">
      <c r="B89" s="64"/>
      <c r="C89" s="65"/>
      <c r="D89" s="50">
        <v>2009</v>
      </c>
      <c r="E89" s="46" t="s">
        <v>96</v>
      </c>
      <c r="F89" s="47">
        <v>0</v>
      </c>
      <c r="G89" s="112">
        <v>3759.5</v>
      </c>
      <c r="H89" s="20">
        <f t="shared" si="3"/>
        <v>3759.5</v>
      </c>
      <c r="I89" s="103" t="s">
        <v>97</v>
      </c>
    </row>
    <row r="90" spans="2:9" s="63" customFormat="1" ht="15.75" customHeight="1">
      <c r="B90" s="337"/>
      <c r="C90" s="316"/>
      <c r="D90" s="50">
        <v>2007</v>
      </c>
      <c r="E90" s="37" t="s">
        <v>251</v>
      </c>
      <c r="F90" s="38">
        <v>0</v>
      </c>
      <c r="G90" s="338">
        <v>461100.25</v>
      </c>
      <c r="H90" s="339">
        <f t="shared" si="3"/>
        <v>461100.25</v>
      </c>
      <c r="I90" s="340" t="s">
        <v>93</v>
      </c>
    </row>
    <row r="91" spans="2:9" s="63" customFormat="1" ht="15.75" customHeight="1" thickBot="1">
      <c r="B91" s="337"/>
      <c r="C91" s="316"/>
      <c r="D91" s="58">
        <v>2008</v>
      </c>
      <c r="E91" s="37" t="s">
        <v>251</v>
      </c>
      <c r="F91" s="38">
        <v>461100.25</v>
      </c>
      <c r="G91" s="338">
        <v>-461100.25</v>
      </c>
      <c r="H91" s="339">
        <f t="shared" si="3"/>
        <v>0</v>
      </c>
      <c r="I91" s="340" t="s">
        <v>93</v>
      </c>
    </row>
    <row r="92" spans="2:9" s="63" customFormat="1" ht="15.75" customHeight="1" thickBot="1">
      <c r="B92" s="114" t="s">
        <v>98</v>
      </c>
      <c r="C92" s="115"/>
      <c r="D92" s="115"/>
      <c r="E92" s="116" t="s">
        <v>99</v>
      </c>
      <c r="F92" s="335">
        <f aca="true" t="shared" si="4" ref="F92:H93">F93</f>
        <v>17234</v>
      </c>
      <c r="G92" s="335">
        <f t="shared" si="4"/>
        <v>0</v>
      </c>
      <c r="H92" s="335">
        <f t="shared" si="4"/>
        <v>17234</v>
      </c>
      <c r="I92" s="343"/>
    </row>
    <row r="93" spans="2:9" s="63" customFormat="1" ht="15.75" customHeight="1">
      <c r="B93" s="108"/>
      <c r="C93" s="334" t="s">
        <v>293</v>
      </c>
      <c r="D93" s="22"/>
      <c r="E93" s="109" t="s">
        <v>294</v>
      </c>
      <c r="F93" s="341">
        <f t="shared" si="4"/>
        <v>17234</v>
      </c>
      <c r="G93" s="341">
        <f t="shared" si="4"/>
        <v>0</v>
      </c>
      <c r="H93" s="341">
        <f t="shared" si="4"/>
        <v>17234</v>
      </c>
      <c r="I93" s="342"/>
    </row>
    <row r="94" spans="2:9" s="63" customFormat="1" ht="45.75" thickBot="1">
      <c r="B94" s="329"/>
      <c r="C94" s="330"/>
      <c r="D94" s="331">
        <v>2030</v>
      </c>
      <c r="E94" s="332" t="s">
        <v>295</v>
      </c>
      <c r="F94" s="315">
        <v>17234</v>
      </c>
      <c r="G94" s="333"/>
      <c r="H94" s="113">
        <f>F94+G94</f>
        <v>17234</v>
      </c>
      <c r="I94" s="336" t="s">
        <v>383</v>
      </c>
    </row>
    <row r="95" spans="2:9" ht="27" customHeight="1" thickBot="1">
      <c r="B95" s="42">
        <v>900</v>
      </c>
      <c r="C95" s="16"/>
      <c r="D95" s="16"/>
      <c r="E95" s="56" t="s">
        <v>100</v>
      </c>
      <c r="F95" s="335">
        <f>F96+F99</f>
        <v>452126</v>
      </c>
      <c r="G95" s="26">
        <f>G96+G99</f>
        <v>0</v>
      </c>
      <c r="H95" s="26">
        <f>H96+H99</f>
        <v>452126</v>
      </c>
      <c r="I95" s="83"/>
    </row>
    <row r="96" spans="2:9" ht="38.25">
      <c r="B96" s="318"/>
      <c r="C96" s="21">
        <v>90019</v>
      </c>
      <c r="D96" s="319"/>
      <c r="E96" s="324" t="s">
        <v>289</v>
      </c>
      <c r="F96" s="325">
        <f>F97+F98</f>
        <v>448126</v>
      </c>
      <c r="G96" s="325">
        <f>G97+G98</f>
        <v>0</v>
      </c>
      <c r="H96" s="325">
        <f>H97+H98</f>
        <v>448126</v>
      </c>
      <c r="I96" s="312"/>
    </row>
    <row r="97" spans="2:9" ht="14.25">
      <c r="B97" s="320"/>
      <c r="C97" s="321"/>
      <c r="D97" s="45" t="s">
        <v>31</v>
      </c>
      <c r="E97" s="46" t="s">
        <v>287</v>
      </c>
      <c r="F97" s="98">
        <v>320263</v>
      </c>
      <c r="G97" s="98"/>
      <c r="H97" s="20">
        <f>F97+G97</f>
        <v>320263</v>
      </c>
      <c r="I97" s="326"/>
    </row>
    <row r="98" spans="2:9" ht="14.25">
      <c r="B98" s="320"/>
      <c r="C98" s="321"/>
      <c r="D98" s="19" t="s">
        <v>288</v>
      </c>
      <c r="E98" s="304" t="s">
        <v>290</v>
      </c>
      <c r="F98" s="98">
        <v>127863</v>
      </c>
      <c r="G98" s="98"/>
      <c r="H98" s="20">
        <f>F98+G98</f>
        <v>127863</v>
      </c>
      <c r="I98" s="326"/>
    </row>
    <row r="99" spans="2:9" s="63" customFormat="1" ht="24" customHeight="1">
      <c r="B99" s="73"/>
      <c r="C99" s="52">
        <v>90020</v>
      </c>
      <c r="D99" s="53"/>
      <c r="E99" s="74" t="s">
        <v>101</v>
      </c>
      <c r="F99" s="55">
        <f>F100</f>
        <v>4000</v>
      </c>
      <c r="G99" s="55">
        <f>G100</f>
        <v>0</v>
      </c>
      <c r="H99" s="55">
        <f>H100</f>
        <v>4000</v>
      </c>
      <c r="I99" s="76"/>
    </row>
    <row r="100" spans="2:9" ht="14.25" customHeight="1">
      <c r="B100" s="79"/>
      <c r="C100" s="80"/>
      <c r="D100" s="19" t="s">
        <v>102</v>
      </c>
      <c r="E100" s="322" t="s">
        <v>103</v>
      </c>
      <c r="F100" s="294">
        <v>4000</v>
      </c>
      <c r="G100" s="295"/>
      <c r="H100" s="20">
        <f>F100+G100</f>
        <v>4000</v>
      </c>
      <c r="I100" s="88"/>
    </row>
    <row r="101" spans="2:9" s="63" customFormat="1" ht="4.5" customHeight="1" thickBot="1">
      <c r="B101" s="122"/>
      <c r="C101" s="123"/>
      <c r="D101" s="124"/>
      <c r="E101" s="124"/>
      <c r="F101" s="292"/>
      <c r="G101" s="293"/>
      <c r="H101" s="293"/>
      <c r="I101" s="125"/>
    </row>
    <row r="102" spans="2:9" s="63" customFormat="1" ht="19.5" customHeight="1" thickBot="1">
      <c r="B102" s="126" t="s">
        <v>107</v>
      </c>
      <c r="C102" s="127"/>
      <c r="D102" s="128"/>
      <c r="E102" s="129"/>
      <c r="F102" s="130">
        <f>F10+F13+F16+F21+F28+F33+F56+F61+F68+F83+F92+F95</f>
        <v>20521695.25</v>
      </c>
      <c r="G102" s="130">
        <f>G10+G13+G16+G21+G28+G33+G56+G61+G68+G83+G92+G95</f>
        <v>393655.69999999995</v>
      </c>
      <c r="H102" s="130">
        <f>H10+H13+H16+H21+H28+H33+H56+H61+H68+H83+H92+H95</f>
        <v>20915350.95</v>
      </c>
      <c r="I102" s="96"/>
    </row>
    <row r="103" spans="3:6" ht="14.25">
      <c r="C103" s="131"/>
      <c r="D103" s="132"/>
      <c r="E103" s="131"/>
      <c r="F103" s="131"/>
    </row>
    <row r="104" spans="2:6" ht="14.25">
      <c r="B104" s="133"/>
      <c r="C104" s="131"/>
      <c r="D104" s="132"/>
      <c r="E104" s="131"/>
      <c r="F104" s="131"/>
    </row>
    <row r="105" spans="3:6" ht="14.25">
      <c r="C105" s="134"/>
      <c r="D105" s="132"/>
      <c r="E105" s="131"/>
      <c r="F105" s="131"/>
    </row>
    <row r="106" spans="3:6" ht="14.25">
      <c r="C106" s="131"/>
      <c r="D106" s="132"/>
      <c r="E106" s="131"/>
      <c r="F106" s="131"/>
    </row>
    <row r="107" spans="3:6" ht="14.25">
      <c r="C107" s="131"/>
      <c r="D107" s="132"/>
      <c r="E107" s="131"/>
      <c r="F107" s="131"/>
    </row>
    <row r="108" spans="3:6" ht="14.25">
      <c r="C108" s="131"/>
      <c r="D108" s="132"/>
      <c r="E108" s="131"/>
      <c r="F108" s="131"/>
    </row>
    <row r="109" spans="3:6" ht="14.25">
      <c r="C109" s="131"/>
      <c r="D109" s="132"/>
      <c r="E109" s="131"/>
      <c r="F109" s="131"/>
    </row>
    <row r="110" spans="3:6" ht="14.25">
      <c r="C110" s="131"/>
      <c r="D110" s="132"/>
      <c r="E110" s="131"/>
      <c r="F110" s="131"/>
    </row>
    <row r="111" spans="3:6" ht="14.25">
      <c r="C111" s="131"/>
      <c r="D111" s="132"/>
      <c r="E111" s="131"/>
      <c r="F111" s="131"/>
    </row>
    <row r="112" spans="3:6" ht="14.25">
      <c r="C112" s="131"/>
      <c r="D112" s="132"/>
      <c r="E112" s="131"/>
      <c r="F112" s="131"/>
    </row>
    <row r="113" spans="3:6" ht="14.25">
      <c r="C113" s="131"/>
      <c r="D113" s="132"/>
      <c r="E113" s="131"/>
      <c r="F113" s="131"/>
    </row>
    <row r="114" spans="3:6" ht="14.25">
      <c r="C114" s="131"/>
      <c r="D114" s="132"/>
      <c r="E114" s="131"/>
      <c r="F114" s="131"/>
    </row>
    <row r="115" spans="3:6" ht="14.25">
      <c r="C115" s="131"/>
      <c r="D115" s="132"/>
      <c r="E115" s="131"/>
      <c r="F115" s="131"/>
    </row>
    <row r="116" spans="3:6" ht="14.25">
      <c r="C116" s="131"/>
      <c r="D116" s="132"/>
      <c r="E116" s="131"/>
      <c r="F116" s="131"/>
    </row>
    <row r="117" spans="3:6" ht="14.25">
      <c r="C117" s="131"/>
      <c r="D117" s="132"/>
      <c r="E117" s="131"/>
      <c r="F117" s="131"/>
    </row>
    <row r="118" spans="3:6" ht="14.25">
      <c r="C118" s="131"/>
      <c r="D118" s="132"/>
      <c r="E118" s="131"/>
      <c r="F118" s="131"/>
    </row>
    <row r="119" spans="3:6" ht="14.25">
      <c r="C119" s="131"/>
      <c r="D119" s="132"/>
      <c r="E119" s="131"/>
      <c r="F119" s="131"/>
    </row>
    <row r="120" spans="3:6" ht="14.25">
      <c r="C120" s="131"/>
      <c r="D120" s="132"/>
      <c r="E120" s="131"/>
      <c r="F120" s="131"/>
    </row>
    <row r="121" spans="3:6" ht="14.25">
      <c r="C121" s="131"/>
      <c r="D121" s="132"/>
      <c r="E121" s="131"/>
      <c r="F121" s="131"/>
    </row>
    <row r="122" spans="3:6" ht="14.25">
      <c r="C122" s="131"/>
      <c r="D122" s="132"/>
      <c r="E122" s="131"/>
      <c r="F122" s="131"/>
    </row>
    <row r="123" spans="3:6" ht="14.25">
      <c r="C123" s="131"/>
      <c r="D123" s="132"/>
      <c r="E123" s="131"/>
      <c r="F123" s="131"/>
    </row>
    <row r="124" spans="3:6" ht="14.25">
      <c r="C124" s="131"/>
      <c r="D124" s="132"/>
      <c r="E124" s="131"/>
      <c r="F124" s="131"/>
    </row>
    <row r="125" spans="3:6" ht="14.25">
      <c r="C125" s="131"/>
      <c r="D125" s="132"/>
      <c r="E125" s="131"/>
      <c r="F125" s="131"/>
    </row>
    <row r="126" spans="3:6" ht="14.25">
      <c r="C126" s="131"/>
      <c r="D126" s="132"/>
      <c r="E126" s="131"/>
      <c r="F126" s="131"/>
    </row>
    <row r="127" spans="3:6" ht="14.25">
      <c r="C127" s="131"/>
      <c r="D127" s="132"/>
      <c r="E127" s="131"/>
      <c r="F127" s="131"/>
    </row>
    <row r="128" spans="3:6" ht="14.25">
      <c r="C128" s="131"/>
      <c r="D128" s="132"/>
      <c r="E128" s="131"/>
      <c r="F128" s="131"/>
    </row>
    <row r="129" spans="3:6" ht="14.25">
      <c r="C129" s="131"/>
      <c r="D129" s="132"/>
      <c r="E129" s="131"/>
      <c r="F129" s="131"/>
    </row>
    <row r="130" spans="3:6" ht="14.25">
      <c r="C130" s="131"/>
      <c r="D130" s="132"/>
      <c r="E130" s="131"/>
      <c r="F130" s="131"/>
    </row>
    <row r="131" spans="3:6" ht="14.25">
      <c r="C131" s="131"/>
      <c r="D131" s="132"/>
      <c r="E131" s="131"/>
      <c r="F131" s="131"/>
    </row>
    <row r="132" spans="3:6" ht="14.25">
      <c r="C132" s="131"/>
      <c r="D132" s="132"/>
      <c r="E132" s="131"/>
      <c r="F132" s="131"/>
    </row>
    <row r="133" spans="3:6" ht="14.25">
      <c r="C133" s="131"/>
      <c r="D133" s="132"/>
      <c r="E133" s="131"/>
      <c r="F133" s="131"/>
    </row>
    <row r="134" spans="3:6" ht="14.25">
      <c r="C134" s="131"/>
      <c r="D134" s="132"/>
      <c r="E134" s="131"/>
      <c r="F134" s="131"/>
    </row>
    <row r="135" spans="3:6" ht="14.25">
      <c r="C135" s="131"/>
      <c r="D135" s="132"/>
      <c r="E135" s="131"/>
      <c r="F135" s="131"/>
    </row>
    <row r="136" spans="3:6" ht="14.25">
      <c r="C136" s="131"/>
      <c r="D136" s="132"/>
      <c r="E136" s="131"/>
      <c r="F136" s="131"/>
    </row>
  </sheetData>
  <sheetProtection/>
  <mergeCells count="9">
    <mergeCell ref="G7:G8"/>
    <mergeCell ref="I7:I8"/>
    <mergeCell ref="E5:F5"/>
    <mergeCell ref="B7:B8"/>
    <mergeCell ref="C7:C8"/>
    <mergeCell ref="D7:D8"/>
    <mergeCell ref="E7:E8"/>
    <mergeCell ref="F7:F8"/>
    <mergeCell ref="H7:H8"/>
  </mergeCells>
  <printOptions/>
  <pageMargins left="0.11811023622047245" right="0" top="0.7480314960629921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4"/>
  <sheetViews>
    <sheetView tabSelected="1" zoomScalePageLayoutView="0" workbookViewId="0" topLeftCell="A373">
      <selection activeCell="I36" sqref="I36"/>
    </sheetView>
  </sheetViews>
  <sheetFormatPr defaultColWidth="8.796875" defaultRowHeight="14.25"/>
  <cols>
    <col min="1" max="1" width="4.3984375" style="131" customWidth="1"/>
    <col min="2" max="2" width="6.19921875" style="131" customWidth="1"/>
    <col min="3" max="3" width="5.3984375" style="131" customWidth="1"/>
    <col min="4" max="4" width="37.5" style="131" customWidth="1"/>
    <col min="5" max="5" width="16.19921875" style="131" customWidth="1"/>
    <col min="6" max="6" width="13.09765625" style="131" customWidth="1"/>
    <col min="7" max="7" width="16.19921875" style="131" customWidth="1"/>
    <col min="8" max="8" width="37" style="131" customWidth="1"/>
    <col min="9" max="9" width="0.59375" style="131" customWidth="1"/>
    <col min="10" max="16384" width="9" style="131" customWidth="1"/>
  </cols>
  <sheetData>
    <row r="1" ht="14.25">
      <c r="G1" t="s">
        <v>108</v>
      </c>
    </row>
    <row r="2" spans="2:7" ht="14.25">
      <c r="B2" s="135"/>
      <c r="G2" t="s">
        <v>821</v>
      </c>
    </row>
    <row r="3" spans="2:7" ht="14.25">
      <c r="B3" s="135"/>
      <c r="G3" t="s">
        <v>380</v>
      </c>
    </row>
    <row r="4" ht="18.75">
      <c r="D4" s="3"/>
    </row>
    <row r="5" ht="13.5" customHeight="1">
      <c r="D5" s="3"/>
    </row>
    <row r="6" spans="4:5" ht="18">
      <c r="D6" s="781" t="s">
        <v>384</v>
      </c>
      <c r="E6" s="781"/>
    </row>
    <row r="7" ht="10.5" customHeight="1" thickBot="1">
      <c r="G7" s="7" t="s">
        <v>1</v>
      </c>
    </row>
    <row r="8" spans="1:11" ht="25.5" customHeight="1" thickBot="1">
      <c r="A8" s="136" t="s">
        <v>2</v>
      </c>
      <c r="B8" s="137" t="s">
        <v>3</v>
      </c>
      <c r="C8" s="138" t="s">
        <v>4</v>
      </c>
      <c r="D8" s="139" t="s">
        <v>109</v>
      </c>
      <c r="E8" s="140" t="s">
        <v>255</v>
      </c>
      <c r="F8" s="287" t="s">
        <v>6</v>
      </c>
      <c r="G8" s="314" t="s">
        <v>254</v>
      </c>
      <c r="H8" s="288" t="s">
        <v>7</v>
      </c>
      <c r="I8" s="141"/>
      <c r="J8" s="141"/>
      <c r="K8" s="141"/>
    </row>
    <row r="9" spans="1:11" ht="8.25" customHeight="1" thickBot="1">
      <c r="A9" s="142">
        <v>1</v>
      </c>
      <c r="B9" s="143">
        <v>2</v>
      </c>
      <c r="C9" s="144">
        <v>3</v>
      </c>
      <c r="D9" s="145">
        <v>4</v>
      </c>
      <c r="E9" s="146">
        <v>5</v>
      </c>
      <c r="F9" s="147">
        <v>6</v>
      </c>
      <c r="G9" s="289">
        <v>7</v>
      </c>
      <c r="H9" s="148">
        <v>8</v>
      </c>
      <c r="I9" s="141"/>
      <c r="J9" s="141"/>
      <c r="K9" s="141"/>
    </row>
    <row r="10" spans="1:11" ht="15.75" customHeight="1" thickBot="1">
      <c r="A10" s="117" t="s">
        <v>8</v>
      </c>
      <c r="B10" s="118"/>
      <c r="C10" s="118"/>
      <c r="D10" s="119" t="s">
        <v>9</v>
      </c>
      <c r="E10" s="149">
        <f>E11+E13+E15+E17+E19</f>
        <v>1358000</v>
      </c>
      <c r="F10" s="149">
        <f>F11+F13+F15+F17+F19</f>
        <v>300222</v>
      </c>
      <c r="G10" s="149">
        <f>G11+G13+G15+G17+G19</f>
        <v>1658222</v>
      </c>
      <c r="H10" s="150"/>
      <c r="I10" s="141"/>
      <c r="J10" s="141"/>
      <c r="K10" s="141"/>
    </row>
    <row r="11" spans="1:11" ht="14.25" customHeight="1">
      <c r="A11" s="151"/>
      <c r="B11" s="152" t="s">
        <v>110</v>
      </c>
      <c r="C11" s="120"/>
      <c r="D11" s="109" t="s">
        <v>296</v>
      </c>
      <c r="E11" s="153">
        <f>E12</f>
        <v>15000</v>
      </c>
      <c r="F11" s="153">
        <f>F12</f>
        <v>0</v>
      </c>
      <c r="G11" s="153">
        <f>G12</f>
        <v>15000</v>
      </c>
      <c r="H11" s="154"/>
      <c r="I11" s="141"/>
      <c r="J11" s="141"/>
      <c r="K11" s="141"/>
    </row>
    <row r="12" spans="1:11" ht="14.25" customHeight="1">
      <c r="A12" s="155"/>
      <c r="B12" s="156"/>
      <c r="C12" s="157" t="s">
        <v>111</v>
      </c>
      <c r="D12" s="97" t="s">
        <v>112</v>
      </c>
      <c r="E12" s="158">
        <v>15000</v>
      </c>
      <c r="F12" s="101"/>
      <c r="G12" s="101">
        <f>E12+F12</f>
        <v>15000</v>
      </c>
      <c r="H12" s="159"/>
      <c r="I12" s="141"/>
      <c r="J12" s="141"/>
      <c r="K12" s="141"/>
    </row>
    <row r="13" spans="1:11" ht="14.25" customHeight="1">
      <c r="A13" s="160"/>
      <c r="B13" s="121" t="s">
        <v>113</v>
      </c>
      <c r="C13" s="161"/>
      <c r="D13" s="109" t="s">
        <v>297</v>
      </c>
      <c r="E13" s="162">
        <f>E14</f>
        <v>15000</v>
      </c>
      <c r="F13" s="162">
        <f>F14</f>
        <v>0</v>
      </c>
      <c r="G13" s="162">
        <f>G14</f>
        <v>15000</v>
      </c>
      <c r="H13" s="159"/>
      <c r="I13" s="141"/>
      <c r="J13" s="141"/>
      <c r="K13" s="141"/>
    </row>
    <row r="14" spans="1:11" ht="14.25" customHeight="1">
      <c r="A14" s="163"/>
      <c r="B14" s="164"/>
      <c r="C14" s="157" t="s">
        <v>111</v>
      </c>
      <c r="D14" s="97" t="s">
        <v>112</v>
      </c>
      <c r="E14" s="165">
        <v>15000</v>
      </c>
      <c r="F14" s="101"/>
      <c r="G14" s="101">
        <f>E14+F14</f>
        <v>15000</v>
      </c>
      <c r="H14" s="159"/>
      <c r="I14" s="141"/>
      <c r="J14" s="141"/>
      <c r="K14" s="141"/>
    </row>
    <row r="15" spans="1:11" ht="14.25" customHeight="1">
      <c r="A15" s="166"/>
      <c r="B15" s="167" t="s">
        <v>10</v>
      </c>
      <c r="C15" s="168"/>
      <c r="D15" s="18" t="s">
        <v>298</v>
      </c>
      <c r="E15" s="169">
        <f>E16</f>
        <v>1310000</v>
      </c>
      <c r="F15" s="169">
        <f>F16</f>
        <v>-10000</v>
      </c>
      <c r="G15" s="169">
        <f>G16</f>
        <v>1300000</v>
      </c>
      <c r="H15" s="159"/>
      <c r="I15" s="141"/>
      <c r="J15" s="141"/>
      <c r="K15" s="141"/>
    </row>
    <row r="16" spans="1:11" ht="14.25" customHeight="1">
      <c r="A16" s="163"/>
      <c r="B16" s="164"/>
      <c r="C16" s="157" t="s">
        <v>114</v>
      </c>
      <c r="D16" s="97" t="s">
        <v>115</v>
      </c>
      <c r="E16" s="170">
        <v>1310000</v>
      </c>
      <c r="F16" s="171">
        <v>-10000</v>
      </c>
      <c r="G16" s="101">
        <f>E16+F16</f>
        <v>1300000</v>
      </c>
      <c r="H16" s="221" t="s">
        <v>789</v>
      </c>
      <c r="I16" s="141"/>
      <c r="J16" s="141"/>
      <c r="K16" s="141"/>
    </row>
    <row r="17" spans="1:11" ht="14.25" customHeight="1">
      <c r="A17" s="166"/>
      <c r="B17" s="168" t="s">
        <v>116</v>
      </c>
      <c r="C17" s="168"/>
      <c r="D17" s="18" t="s">
        <v>299</v>
      </c>
      <c r="E17" s="296">
        <f>E18</f>
        <v>18000</v>
      </c>
      <c r="F17" s="173">
        <f>F18</f>
        <v>0</v>
      </c>
      <c r="G17" s="173">
        <f>G18</f>
        <v>18000</v>
      </c>
      <c r="H17" s="159"/>
      <c r="I17" s="141"/>
      <c r="J17" s="141"/>
      <c r="K17" s="141"/>
    </row>
    <row r="18" spans="1:11" ht="24.75" customHeight="1">
      <c r="A18" s="174"/>
      <c r="B18" s="185"/>
      <c r="C18" s="185">
        <v>2850</v>
      </c>
      <c r="D18" s="59" t="s">
        <v>117</v>
      </c>
      <c r="E18" s="175">
        <v>18000</v>
      </c>
      <c r="F18" s="176"/>
      <c r="G18" s="176">
        <f>E18+F18</f>
        <v>18000</v>
      </c>
      <c r="H18" s="177"/>
      <c r="I18" s="141"/>
      <c r="J18" s="141"/>
      <c r="K18" s="141"/>
    </row>
    <row r="19" spans="1:11" ht="14.25" customHeight="1">
      <c r="A19" s="163"/>
      <c r="B19" s="656" t="s">
        <v>791</v>
      </c>
      <c r="C19" s="52"/>
      <c r="D19" s="657" t="s">
        <v>11</v>
      </c>
      <c r="E19" s="296">
        <f>E20+E21+E22</f>
        <v>0</v>
      </c>
      <c r="F19" s="658">
        <f>F20+F21+F22</f>
        <v>310222</v>
      </c>
      <c r="G19" s="296">
        <f>G20+G21+G22</f>
        <v>310222</v>
      </c>
      <c r="H19" s="159"/>
      <c r="I19" s="141"/>
      <c r="J19" s="141"/>
      <c r="K19" s="141"/>
    </row>
    <row r="20" spans="1:11" ht="14.25" customHeight="1">
      <c r="A20" s="163"/>
      <c r="B20" s="164"/>
      <c r="C20" s="164">
        <v>4170</v>
      </c>
      <c r="D20" s="97" t="s">
        <v>153</v>
      </c>
      <c r="E20" s="170">
        <v>0</v>
      </c>
      <c r="F20" s="178">
        <v>4851</v>
      </c>
      <c r="G20" s="101">
        <f>E20+F20</f>
        <v>4851</v>
      </c>
      <c r="H20" s="201" t="s">
        <v>794</v>
      </c>
      <c r="I20" s="141"/>
      <c r="J20" s="141"/>
      <c r="K20" s="141"/>
    </row>
    <row r="21" spans="1:11" ht="14.25" customHeight="1">
      <c r="A21" s="163"/>
      <c r="B21" s="164"/>
      <c r="C21" s="157" t="s">
        <v>111</v>
      </c>
      <c r="D21" s="97" t="s">
        <v>112</v>
      </c>
      <c r="E21" s="170">
        <v>0</v>
      </c>
      <c r="F21" s="178">
        <v>1232</v>
      </c>
      <c r="G21" s="101">
        <f>E21+F21</f>
        <v>1232</v>
      </c>
      <c r="H21" s="201" t="s">
        <v>794</v>
      </c>
      <c r="I21" s="141"/>
      <c r="J21" s="141"/>
      <c r="K21" s="141"/>
    </row>
    <row r="22" spans="1:11" ht="14.25" customHeight="1" thickBot="1">
      <c r="A22" s="179"/>
      <c r="B22" s="180"/>
      <c r="C22" s="655" t="s">
        <v>118</v>
      </c>
      <c r="D22" s="204" t="s">
        <v>119</v>
      </c>
      <c r="E22" s="181">
        <v>0</v>
      </c>
      <c r="F22" s="182">
        <v>304139</v>
      </c>
      <c r="G22" s="654">
        <f>E22+F22</f>
        <v>304139</v>
      </c>
      <c r="H22" s="201" t="s">
        <v>794</v>
      </c>
      <c r="I22" s="141"/>
      <c r="J22" s="141"/>
      <c r="K22" s="141"/>
    </row>
    <row r="23" spans="1:11" ht="15.75" customHeight="1" thickBot="1">
      <c r="A23" s="117" t="s">
        <v>120</v>
      </c>
      <c r="B23" s="118"/>
      <c r="C23" s="118"/>
      <c r="D23" s="119" t="s">
        <v>121</v>
      </c>
      <c r="E23" s="183">
        <f>E24+E26+E28+E30</f>
        <v>1519000</v>
      </c>
      <c r="F23" s="183">
        <f>F24+F26+F28+F30</f>
        <v>110000</v>
      </c>
      <c r="G23" s="183">
        <f>G24+G26+G28+G30</f>
        <v>1629000</v>
      </c>
      <c r="H23" s="150"/>
      <c r="I23" s="141"/>
      <c r="J23" s="141"/>
      <c r="K23" s="141"/>
    </row>
    <row r="24" spans="1:11" ht="14.25" customHeight="1">
      <c r="A24" s="160"/>
      <c r="B24" s="121" t="s">
        <v>122</v>
      </c>
      <c r="C24" s="120"/>
      <c r="D24" s="109" t="s">
        <v>300</v>
      </c>
      <c r="E24" s="184">
        <f>E25</f>
        <v>295000</v>
      </c>
      <c r="F24" s="184">
        <f>F25</f>
        <v>0</v>
      </c>
      <c r="G24" s="184">
        <f>G25</f>
        <v>295000</v>
      </c>
      <c r="H24" s="154"/>
      <c r="I24" s="141"/>
      <c r="J24" s="141"/>
      <c r="K24" s="141"/>
    </row>
    <row r="25" spans="1:11" ht="14.25" customHeight="1">
      <c r="A25" s="166"/>
      <c r="B25" s="164"/>
      <c r="C25" s="157" t="s">
        <v>111</v>
      </c>
      <c r="D25" s="97" t="s">
        <v>112</v>
      </c>
      <c r="E25" s="170">
        <v>295000</v>
      </c>
      <c r="F25" s="101"/>
      <c r="G25" s="101">
        <f>E25+F25</f>
        <v>295000</v>
      </c>
      <c r="H25" s="159"/>
      <c r="I25" s="141"/>
      <c r="J25" s="141"/>
      <c r="K25" s="141"/>
    </row>
    <row r="26" spans="1:11" ht="14.25" customHeight="1">
      <c r="A26" s="166"/>
      <c r="B26" s="168" t="s">
        <v>259</v>
      </c>
      <c r="C26" s="157"/>
      <c r="D26" s="18" t="s">
        <v>301</v>
      </c>
      <c r="E26" s="296">
        <f>E27</f>
        <v>100000</v>
      </c>
      <c r="F26" s="296">
        <f>F27</f>
        <v>0</v>
      </c>
      <c r="G26" s="296">
        <f>G27</f>
        <v>100000</v>
      </c>
      <c r="H26" s="159"/>
      <c r="I26" s="141"/>
      <c r="J26" s="141"/>
      <c r="K26" s="141"/>
    </row>
    <row r="27" spans="1:11" ht="48">
      <c r="A27" s="166"/>
      <c r="B27" s="164"/>
      <c r="C27" s="185" t="s">
        <v>124</v>
      </c>
      <c r="D27" s="186" t="s">
        <v>125</v>
      </c>
      <c r="E27" s="170">
        <v>100000</v>
      </c>
      <c r="F27" s="178"/>
      <c r="G27" s="101">
        <f>E27+F27</f>
        <v>100000</v>
      </c>
      <c r="H27" s="159"/>
      <c r="I27" s="141"/>
      <c r="J27" s="141"/>
      <c r="K27" s="141"/>
    </row>
    <row r="28" spans="1:11" ht="14.25" customHeight="1">
      <c r="A28" s="166"/>
      <c r="B28" s="168" t="s">
        <v>123</v>
      </c>
      <c r="C28" s="167"/>
      <c r="D28" s="18" t="s">
        <v>302</v>
      </c>
      <c r="E28" s="173">
        <f>E29</f>
        <v>400000</v>
      </c>
      <c r="F28" s="173">
        <f>F29</f>
        <v>100000</v>
      </c>
      <c r="G28" s="173">
        <f>G29</f>
        <v>500000</v>
      </c>
      <c r="H28" s="159"/>
      <c r="I28" s="141"/>
      <c r="J28" s="141"/>
      <c r="K28" s="141"/>
    </row>
    <row r="29" spans="1:11" ht="48">
      <c r="A29" s="166"/>
      <c r="B29" s="164"/>
      <c r="C29" s="185" t="s">
        <v>124</v>
      </c>
      <c r="D29" s="186" t="s">
        <v>125</v>
      </c>
      <c r="E29" s="170">
        <v>400000</v>
      </c>
      <c r="F29" s="101">
        <v>100000</v>
      </c>
      <c r="G29" s="101">
        <f>E29+F29</f>
        <v>500000</v>
      </c>
      <c r="H29" s="221" t="s">
        <v>789</v>
      </c>
      <c r="I29" s="141"/>
      <c r="J29" s="141"/>
      <c r="K29" s="141"/>
    </row>
    <row r="30" spans="1:11" ht="17.25" customHeight="1">
      <c r="A30" s="166"/>
      <c r="B30" s="167" t="s">
        <v>126</v>
      </c>
      <c r="C30" s="168"/>
      <c r="D30" s="18" t="s">
        <v>303</v>
      </c>
      <c r="E30" s="173">
        <f>E31+E32+E33+E34</f>
        <v>724000</v>
      </c>
      <c r="F30" s="173">
        <f>F31+F32+F33+F34</f>
        <v>10000</v>
      </c>
      <c r="G30" s="173">
        <f>G31+G32+G33+G34</f>
        <v>734000</v>
      </c>
      <c r="H30" s="159"/>
      <c r="I30" s="141"/>
      <c r="J30" s="141"/>
      <c r="K30" s="141"/>
    </row>
    <row r="31" spans="1:11" ht="15" customHeight="1">
      <c r="A31" s="166"/>
      <c r="B31" s="187"/>
      <c r="C31" s="157" t="s">
        <v>127</v>
      </c>
      <c r="D31" s="97" t="s">
        <v>128</v>
      </c>
      <c r="E31" s="188">
        <v>105000</v>
      </c>
      <c r="F31" s="101"/>
      <c r="G31" s="101">
        <f>E31+F31</f>
        <v>105000</v>
      </c>
      <c r="H31" s="201"/>
      <c r="I31" s="141"/>
      <c r="J31" s="141"/>
      <c r="K31" s="141"/>
    </row>
    <row r="32" spans="1:11" ht="15" customHeight="1">
      <c r="A32" s="166"/>
      <c r="B32" s="187"/>
      <c r="C32" s="157" t="s">
        <v>111</v>
      </c>
      <c r="D32" s="97" t="s">
        <v>112</v>
      </c>
      <c r="E32" s="188">
        <v>140000</v>
      </c>
      <c r="F32" s="101"/>
      <c r="G32" s="101">
        <f>E32+F32</f>
        <v>140000</v>
      </c>
      <c r="H32" s="201"/>
      <c r="I32" s="141"/>
      <c r="J32" s="141"/>
      <c r="K32" s="141"/>
    </row>
    <row r="33" spans="1:11" ht="15" customHeight="1">
      <c r="A33" s="163"/>
      <c r="B33" s="164"/>
      <c r="C33" s="157" t="s">
        <v>118</v>
      </c>
      <c r="D33" s="97" t="s">
        <v>119</v>
      </c>
      <c r="E33" s="170">
        <v>39000</v>
      </c>
      <c r="F33" s="101"/>
      <c r="G33" s="101">
        <f>E33+F33</f>
        <v>39000</v>
      </c>
      <c r="H33" s="159"/>
      <c r="I33" s="141"/>
      <c r="J33" s="141"/>
      <c r="K33" s="141"/>
    </row>
    <row r="34" spans="1:11" ht="15" customHeight="1" thickBot="1">
      <c r="A34" s="179"/>
      <c r="B34" s="180"/>
      <c r="C34" s="189" t="s">
        <v>114</v>
      </c>
      <c r="D34" s="59" t="s">
        <v>115</v>
      </c>
      <c r="E34" s="181">
        <v>440000</v>
      </c>
      <c r="F34" s="198">
        <v>10000</v>
      </c>
      <c r="G34" s="176">
        <f>E34+F34</f>
        <v>450000</v>
      </c>
      <c r="H34" s="221" t="s">
        <v>789</v>
      </c>
      <c r="I34" s="141"/>
      <c r="J34" s="141"/>
      <c r="K34" s="141"/>
    </row>
    <row r="35" spans="1:11" ht="15.75" customHeight="1" thickBot="1">
      <c r="A35" s="117" t="s">
        <v>129</v>
      </c>
      <c r="B35" s="118"/>
      <c r="C35" s="118"/>
      <c r="D35" s="25" t="s">
        <v>18</v>
      </c>
      <c r="E35" s="183">
        <f>E36</f>
        <v>190000</v>
      </c>
      <c r="F35" s="183">
        <f>F36</f>
        <v>0</v>
      </c>
      <c r="G35" s="183">
        <f>G36</f>
        <v>190000</v>
      </c>
      <c r="H35" s="150"/>
      <c r="I35" s="141"/>
      <c r="J35" s="141"/>
      <c r="K35" s="141"/>
    </row>
    <row r="36" spans="1:11" ht="16.5" customHeight="1">
      <c r="A36" s="160"/>
      <c r="B36" s="121" t="s">
        <v>130</v>
      </c>
      <c r="C36" s="120"/>
      <c r="D36" s="109" t="s">
        <v>19</v>
      </c>
      <c r="E36" s="184">
        <f>SUM(E37:E38)</f>
        <v>190000</v>
      </c>
      <c r="F36" s="184">
        <f>SUM(F37:F38)</f>
        <v>0</v>
      </c>
      <c r="G36" s="184">
        <f>SUM(G37:G38)</f>
        <v>190000</v>
      </c>
      <c r="H36" s="154"/>
      <c r="I36" s="141"/>
      <c r="J36" s="141"/>
      <c r="K36" s="141"/>
    </row>
    <row r="37" spans="1:11" ht="15" customHeight="1">
      <c r="A37" s="166"/>
      <c r="B37" s="193"/>
      <c r="C37" s="157" t="s">
        <v>131</v>
      </c>
      <c r="D37" s="97" t="s">
        <v>132</v>
      </c>
      <c r="E37" s="188">
        <v>70000</v>
      </c>
      <c r="F37" s="101"/>
      <c r="G37" s="101">
        <f>E37+F37</f>
        <v>70000</v>
      </c>
      <c r="H37" s="159"/>
      <c r="I37" s="141"/>
      <c r="J37" s="141"/>
      <c r="K37" s="141"/>
    </row>
    <row r="38" spans="1:11" ht="15" customHeight="1" thickBot="1">
      <c r="A38" s="163"/>
      <c r="B38" s="164"/>
      <c r="C38" s="157" t="s">
        <v>111</v>
      </c>
      <c r="D38" s="97" t="s">
        <v>112</v>
      </c>
      <c r="E38" s="188">
        <v>120000</v>
      </c>
      <c r="F38" s="101"/>
      <c r="G38" s="101">
        <f>E38+F38</f>
        <v>120000</v>
      </c>
      <c r="H38" s="159"/>
      <c r="I38" s="141"/>
      <c r="J38" s="141"/>
      <c r="K38" s="141"/>
    </row>
    <row r="39" spans="1:11" ht="15.75" customHeight="1" thickBot="1">
      <c r="A39" s="117" t="s">
        <v>133</v>
      </c>
      <c r="B39" s="195"/>
      <c r="C39" s="196"/>
      <c r="D39" s="197" t="s">
        <v>134</v>
      </c>
      <c r="E39" s="183">
        <f aca="true" t="shared" si="0" ref="E39:G40">E40</f>
        <v>90000</v>
      </c>
      <c r="F39" s="183">
        <f t="shared" si="0"/>
        <v>0</v>
      </c>
      <c r="G39" s="183">
        <f t="shared" si="0"/>
        <v>90000</v>
      </c>
      <c r="H39" s="150"/>
      <c r="I39" s="141"/>
      <c r="J39" s="141"/>
      <c r="K39" s="141"/>
    </row>
    <row r="40" spans="1:11" ht="17.25" customHeight="1">
      <c r="A40" s="160"/>
      <c r="B40" s="121" t="s">
        <v>135</v>
      </c>
      <c r="C40" s="120"/>
      <c r="D40" s="109" t="s">
        <v>304</v>
      </c>
      <c r="E40" s="184">
        <f t="shared" si="0"/>
        <v>90000</v>
      </c>
      <c r="F40" s="184">
        <f t="shared" si="0"/>
        <v>0</v>
      </c>
      <c r="G40" s="184">
        <f t="shared" si="0"/>
        <v>90000</v>
      </c>
      <c r="H40" s="154"/>
      <c r="I40" s="141"/>
      <c r="J40" s="141"/>
      <c r="K40" s="141"/>
    </row>
    <row r="41" spans="1:11" ht="15" customHeight="1" thickBot="1">
      <c r="A41" s="174"/>
      <c r="B41" s="185"/>
      <c r="C41" s="189" t="s">
        <v>111</v>
      </c>
      <c r="D41" s="59" t="s">
        <v>112</v>
      </c>
      <c r="E41" s="175">
        <v>90000</v>
      </c>
      <c r="F41" s="198"/>
      <c r="G41" s="176">
        <f>E41+F41</f>
        <v>90000</v>
      </c>
      <c r="H41" s="190"/>
      <c r="I41" s="141"/>
      <c r="J41" s="141"/>
      <c r="K41" s="141"/>
    </row>
    <row r="42" spans="1:11" ht="15.75" customHeight="1" thickBot="1">
      <c r="A42" s="117" t="s">
        <v>136</v>
      </c>
      <c r="B42" s="118"/>
      <c r="C42" s="118"/>
      <c r="D42" s="25" t="s">
        <v>25</v>
      </c>
      <c r="E42" s="183">
        <f>E43+E47+E54+E79</f>
        <v>2322719</v>
      </c>
      <c r="F42" s="183">
        <f>F43+F47+F54+F79</f>
        <v>0</v>
      </c>
      <c r="G42" s="183">
        <f>G43+G47+G54+G79</f>
        <v>2322719</v>
      </c>
      <c r="H42" s="150"/>
      <c r="I42" s="141"/>
      <c r="J42" s="141"/>
      <c r="K42" s="141"/>
    </row>
    <row r="43" spans="1:11" ht="15" customHeight="1">
      <c r="A43" s="160"/>
      <c r="B43" s="121" t="s">
        <v>137</v>
      </c>
      <c r="C43" s="120"/>
      <c r="D43" s="109" t="s">
        <v>305</v>
      </c>
      <c r="E43" s="184">
        <f>SUM(E44:E46)</f>
        <v>66200</v>
      </c>
      <c r="F43" s="184">
        <f>SUM(F44:F46)</f>
        <v>0</v>
      </c>
      <c r="G43" s="184">
        <f>SUM(G44:G46)</f>
        <v>66200</v>
      </c>
      <c r="H43" s="154"/>
      <c r="I43" s="141"/>
      <c r="J43" s="141"/>
      <c r="K43" s="141"/>
    </row>
    <row r="44" spans="1:11" ht="15" customHeight="1">
      <c r="A44" s="163"/>
      <c r="B44" s="164"/>
      <c r="C44" s="157" t="s">
        <v>138</v>
      </c>
      <c r="D44" s="97" t="s">
        <v>139</v>
      </c>
      <c r="E44" s="199">
        <v>55200</v>
      </c>
      <c r="F44" s="101"/>
      <c r="G44" s="101">
        <f>E44+F44</f>
        <v>55200</v>
      </c>
      <c r="H44" s="159"/>
      <c r="I44" s="141"/>
      <c r="J44" s="141"/>
      <c r="K44" s="141"/>
    </row>
    <row r="45" spans="1:11" ht="15" customHeight="1">
      <c r="A45" s="163"/>
      <c r="B45" s="164"/>
      <c r="C45" s="157" t="s">
        <v>140</v>
      </c>
      <c r="D45" s="97" t="s">
        <v>141</v>
      </c>
      <c r="E45" s="199">
        <v>9600</v>
      </c>
      <c r="F45" s="101"/>
      <c r="G45" s="101">
        <f>E45+F45</f>
        <v>9600</v>
      </c>
      <c r="H45" s="159"/>
      <c r="I45" s="141"/>
      <c r="J45" s="141"/>
      <c r="K45" s="141"/>
    </row>
    <row r="46" spans="1:11" ht="15" customHeight="1">
      <c r="A46" s="163"/>
      <c r="B46" s="164"/>
      <c r="C46" s="157" t="s">
        <v>142</v>
      </c>
      <c r="D46" s="97" t="s">
        <v>143</v>
      </c>
      <c r="E46" s="199">
        <v>1400</v>
      </c>
      <c r="F46" s="101"/>
      <c r="G46" s="101">
        <f>E46+F46</f>
        <v>1400</v>
      </c>
      <c r="H46" s="159"/>
      <c r="I46" s="141"/>
      <c r="J46" s="141"/>
      <c r="K46" s="141"/>
    </row>
    <row r="47" spans="1:11" ht="15" customHeight="1">
      <c r="A47" s="166"/>
      <c r="B47" s="167" t="s">
        <v>144</v>
      </c>
      <c r="C47" s="168"/>
      <c r="D47" s="18" t="s">
        <v>306</v>
      </c>
      <c r="E47" s="173">
        <f>SUM(E48:E53)</f>
        <v>202702</v>
      </c>
      <c r="F47" s="173">
        <f>SUM(F48:F53)</f>
        <v>0</v>
      </c>
      <c r="G47" s="173">
        <f>SUM(G48:G53)</f>
        <v>202702</v>
      </c>
      <c r="H47" s="159"/>
      <c r="I47" s="141"/>
      <c r="J47" s="141"/>
      <c r="K47" s="141"/>
    </row>
    <row r="48" spans="1:11" ht="15" customHeight="1">
      <c r="A48" s="163"/>
      <c r="B48" s="164"/>
      <c r="C48" s="157" t="s">
        <v>131</v>
      </c>
      <c r="D48" s="97" t="s">
        <v>132</v>
      </c>
      <c r="E48" s="170">
        <v>170000</v>
      </c>
      <c r="F48" s="101"/>
      <c r="G48" s="101">
        <f aca="true" t="shared" si="1" ref="G48:G53">E48+F48</f>
        <v>170000</v>
      </c>
      <c r="H48" s="159"/>
      <c r="I48" s="141"/>
      <c r="J48" s="141"/>
      <c r="K48" s="141"/>
    </row>
    <row r="49" spans="1:11" ht="15" customHeight="1">
      <c r="A49" s="163"/>
      <c r="B49" s="164"/>
      <c r="C49" s="157" t="s">
        <v>127</v>
      </c>
      <c r="D49" s="97" t="s">
        <v>128</v>
      </c>
      <c r="E49" s="170">
        <v>12202</v>
      </c>
      <c r="F49" s="101"/>
      <c r="G49" s="101">
        <f t="shared" si="1"/>
        <v>12202</v>
      </c>
      <c r="H49" s="159"/>
      <c r="I49" s="141"/>
      <c r="J49" s="141"/>
      <c r="K49" s="141"/>
    </row>
    <row r="50" spans="1:11" ht="15" customHeight="1">
      <c r="A50" s="163"/>
      <c r="B50" s="164"/>
      <c r="C50" s="157" t="s">
        <v>111</v>
      </c>
      <c r="D50" s="97" t="s">
        <v>112</v>
      </c>
      <c r="E50" s="170">
        <v>10500</v>
      </c>
      <c r="F50" s="101"/>
      <c r="G50" s="101">
        <f t="shared" si="1"/>
        <v>10500</v>
      </c>
      <c r="H50" s="159"/>
      <c r="I50" s="141"/>
      <c r="J50" s="141"/>
      <c r="K50" s="141"/>
    </row>
    <row r="51" spans="1:11" ht="15" customHeight="1">
      <c r="A51" s="163"/>
      <c r="B51" s="164"/>
      <c r="C51" s="157" t="s">
        <v>145</v>
      </c>
      <c r="D51" s="97" t="s">
        <v>146</v>
      </c>
      <c r="E51" s="170">
        <v>1000</v>
      </c>
      <c r="F51" s="101"/>
      <c r="G51" s="101">
        <f t="shared" si="1"/>
        <v>1000</v>
      </c>
      <c r="H51" s="159"/>
      <c r="I51" s="141"/>
      <c r="J51" s="141"/>
      <c r="K51" s="141"/>
    </row>
    <row r="52" spans="1:11" ht="15" customHeight="1">
      <c r="A52" s="163"/>
      <c r="B52" s="164"/>
      <c r="C52" s="200">
        <v>4420</v>
      </c>
      <c r="D52" s="97" t="s">
        <v>147</v>
      </c>
      <c r="E52" s="170">
        <v>4000</v>
      </c>
      <c r="F52" s="101"/>
      <c r="G52" s="101">
        <f t="shared" si="1"/>
        <v>4000</v>
      </c>
      <c r="H52" s="159"/>
      <c r="I52" s="141"/>
      <c r="J52" s="141"/>
      <c r="K52" s="141"/>
    </row>
    <row r="53" spans="1:11" ht="14.25">
      <c r="A53" s="163"/>
      <c r="B53" s="164"/>
      <c r="C53" s="200">
        <v>4700</v>
      </c>
      <c r="D53" s="97" t="s">
        <v>148</v>
      </c>
      <c r="E53" s="170">
        <v>5000</v>
      </c>
      <c r="F53" s="101"/>
      <c r="G53" s="101">
        <f t="shared" si="1"/>
        <v>5000</v>
      </c>
      <c r="H53" s="159"/>
      <c r="I53" s="141"/>
      <c r="J53" s="141"/>
      <c r="K53" s="141"/>
    </row>
    <row r="54" spans="1:11" ht="15" customHeight="1">
      <c r="A54" s="166"/>
      <c r="B54" s="167" t="s">
        <v>149</v>
      </c>
      <c r="C54" s="168"/>
      <c r="D54" s="18" t="s">
        <v>307</v>
      </c>
      <c r="E54" s="173">
        <f>SUM(E55:E78)</f>
        <v>1968267</v>
      </c>
      <c r="F54" s="173">
        <f>SUM(F55:F78)</f>
        <v>0</v>
      </c>
      <c r="G54" s="173">
        <f>SUM(G55:G78)</f>
        <v>1968267</v>
      </c>
      <c r="H54" s="159"/>
      <c r="I54" s="141"/>
      <c r="J54" s="141"/>
      <c r="K54" s="141"/>
    </row>
    <row r="55" spans="1:11" ht="14.25" customHeight="1">
      <c r="A55" s="163"/>
      <c r="B55" s="164"/>
      <c r="C55" s="164">
        <v>3020</v>
      </c>
      <c r="D55" s="97" t="s">
        <v>150</v>
      </c>
      <c r="E55" s="170">
        <v>56000</v>
      </c>
      <c r="F55" s="101"/>
      <c r="G55" s="101">
        <f aca="true" t="shared" si="2" ref="G55:G78">E55+F55</f>
        <v>56000</v>
      </c>
      <c r="H55" s="201"/>
      <c r="I55" s="141"/>
      <c r="J55" s="141"/>
      <c r="K55" s="141"/>
    </row>
    <row r="56" spans="1:11" ht="14.25" customHeight="1">
      <c r="A56" s="163"/>
      <c r="B56" s="164"/>
      <c r="C56" s="157" t="s">
        <v>138</v>
      </c>
      <c r="D56" s="97" t="s">
        <v>139</v>
      </c>
      <c r="E56" s="170">
        <v>1050000</v>
      </c>
      <c r="F56" s="101"/>
      <c r="G56" s="101">
        <f t="shared" si="2"/>
        <v>1050000</v>
      </c>
      <c r="H56" s="159"/>
      <c r="I56" s="141"/>
      <c r="J56" s="141"/>
      <c r="K56" s="141"/>
    </row>
    <row r="57" spans="1:11" ht="14.25" customHeight="1">
      <c r="A57" s="163"/>
      <c r="B57" s="164"/>
      <c r="C57" s="157" t="s">
        <v>151</v>
      </c>
      <c r="D57" s="97" t="s">
        <v>152</v>
      </c>
      <c r="E57" s="170">
        <v>76000</v>
      </c>
      <c r="F57" s="101"/>
      <c r="G57" s="101">
        <f t="shared" si="2"/>
        <v>76000</v>
      </c>
      <c r="H57" s="201"/>
      <c r="I57" s="141"/>
      <c r="J57" s="141"/>
      <c r="K57" s="141"/>
    </row>
    <row r="58" spans="1:11" ht="14.25" customHeight="1">
      <c r="A58" s="163"/>
      <c r="B58" s="164"/>
      <c r="C58" s="157" t="s">
        <v>140</v>
      </c>
      <c r="D58" s="97" t="s">
        <v>141</v>
      </c>
      <c r="E58" s="170">
        <v>170000</v>
      </c>
      <c r="F58" s="101"/>
      <c r="G58" s="101">
        <f t="shared" si="2"/>
        <v>170000</v>
      </c>
      <c r="H58" s="159"/>
      <c r="I58" s="141"/>
      <c r="J58" s="141"/>
      <c r="K58" s="141"/>
    </row>
    <row r="59" spans="1:11" ht="14.25" customHeight="1">
      <c r="A59" s="163"/>
      <c r="B59" s="164"/>
      <c r="C59" s="157" t="s">
        <v>142</v>
      </c>
      <c r="D59" s="97" t="s">
        <v>143</v>
      </c>
      <c r="E59" s="170">
        <v>28000</v>
      </c>
      <c r="F59" s="101"/>
      <c r="G59" s="101">
        <f t="shared" si="2"/>
        <v>28000</v>
      </c>
      <c r="H59" s="159"/>
      <c r="I59" s="141"/>
      <c r="J59" s="141"/>
      <c r="K59" s="141"/>
    </row>
    <row r="60" spans="1:11" ht="14.25" customHeight="1">
      <c r="A60" s="163"/>
      <c r="B60" s="164"/>
      <c r="C60" s="164">
        <v>4170</v>
      </c>
      <c r="D60" s="97" t="s">
        <v>153</v>
      </c>
      <c r="E60" s="170">
        <v>15000</v>
      </c>
      <c r="F60" s="101"/>
      <c r="G60" s="101">
        <f t="shared" si="2"/>
        <v>15000</v>
      </c>
      <c r="H60" s="201"/>
      <c r="I60" s="141"/>
      <c r="J60" s="141"/>
      <c r="K60" s="141"/>
    </row>
    <row r="61" spans="1:11" ht="14.25" customHeight="1">
      <c r="A61" s="163"/>
      <c r="B61" s="164"/>
      <c r="C61" s="157" t="s">
        <v>127</v>
      </c>
      <c r="D61" s="97" t="s">
        <v>128</v>
      </c>
      <c r="E61" s="170">
        <v>108467</v>
      </c>
      <c r="F61" s="101"/>
      <c r="G61" s="101">
        <f t="shared" si="2"/>
        <v>108467</v>
      </c>
      <c r="H61" s="201"/>
      <c r="I61" s="141"/>
      <c r="J61" s="141"/>
      <c r="K61" s="141"/>
    </row>
    <row r="62" spans="1:11" ht="14.25" customHeight="1">
      <c r="A62" s="163"/>
      <c r="B62" s="164"/>
      <c r="C62" s="157" t="s">
        <v>154</v>
      </c>
      <c r="D62" s="97" t="s">
        <v>155</v>
      </c>
      <c r="E62" s="170">
        <v>33000</v>
      </c>
      <c r="F62" s="101"/>
      <c r="G62" s="101">
        <f t="shared" si="2"/>
        <v>33000</v>
      </c>
      <c r="H62" s="159"/>
      <c r="I62" s="141"/>
      <c r="J62" s="141"/>
      <c r="K62" s="141"/>
    </row>
    <row r="63" spans="1:11" ht="14.25" customHeight="1">
      <c r="A63" s="163"/>
      <c r="B63" s="164"/>
      <c r="C63" s="157" t="s">
        <v>156</v>
      </c>
      <c r="D63" s="97" t="s">
        <v>157</v>
      </c>
      <c r="E63" s="170">
        <v>10000</v>
      </c>
      <c r="F63" s="101"/>
      <c r="G63" s="101">
        <f t="shared" si="2"/>
        <v>10000</v>
      </c>
      <c r="H63" s="159"/>
      <c r="I63" s="141"/>
      <c r="J63" s="141"/>
      <c r="K63" s="141"/>
    </row>
    <row r="64" spans="1:11" ht="14.25" customHeight="1">
      <c r="A64" s="163"/>
      <c r="B64" s="164"/>
      <c r="C64" s="164" t="s">
        <v>210</v>
      </c>
      <c r="D64" s="97" t="s">
        <v>211</v>
      </c>
      <c r="E64" s="170">
        <v>2000</v>
      </c>
      <c r="F64" s="101"/>
      <c r="G64" s="101">
        <f t="shared" si="2"/>
        <v>2000</v>
      </c>
      <c r="H64" s="201"/>
      <c r="I64" s="141"/>
      <c r="J64" s="141"/>
      <c r="K64" s="141"/>
    </row>
    <row r="65" spans="1:11" ht="14.25" customHeight="1">
      <c r="A65" s="163"/>
      <c r="B65" s="164"/>
      <c r="C65" s="157" t="s">
        <v>111</v>
      </c>
      <c r="D65" s="97" t="s">
        <v>112</v>
      </c>
      <c r="E65" s="170">
        <v>176800</v>
      </c>
      <c r="F65" s="171"/>
      <c r="G65" s="171">
        <f t="shared" si="2"/>
        <v>176800</v>
      </c>
      <c r="H65" s="284"/>
      <c r="I65" s="141"/>
      <c r="J65" s="141"/>
      <c r="K65" s="141"/>
    </row>
    <row r="66" spans="1:11" ht="14.25" customHeight="1">
      <c r="A66" s="163"/>
      <c r="B66" s="202"/>
      <c r="C66" s="203">
        <v>4350</v>
      </c>
      <c r="D66" s="204" t="s">
        <v>158</v>
      </c>
      <c r="E66" s="205">
        <v>12000</v>
      </c>
      <c r="F66" s="206"/>
      <c r="G66" s="206">
        <f t="shared" si="2"/>
        <v>12000</v>
      </c>
      <c r="H66" s="154"/>
      <c r="I66" s="141"/>
      <c r="J66" s="141"/>
      <c r="K66" s="141"/>
    </row>
    <row r="67" spans="1:11" ht="14.25" customHeight="1">
      <c r="A67" s="163"/>
      <c r="B67" s="164"/>
      <c r="C67" s="200">
        <v>4360</v>
      </c>
      <c r="D67" s="97" t="s">
        <v>159</v>
      </c>
      <c r="E67" s="170">
        <v>19000</v>
      </c>
      <c r="F67" s="101"/>
      <c r="G67" s="101">
        <f t="shared" si="2"/>
        <v>19000</v>
      </c>
      <c r="H67" s="159"/>
      <c r="I67" s="141"/>
      <c r="J67" s="141"/>
      <c r="K67" s="141"/>
    </row>
    <row r="68" spans="1:11" ht="14.25" customHeight="1">
      <c r="A68" s="163"/>
      <c r="B68" s="164"/>
      <c r="C68" s="200">
        <v>4370</v>
      </c>
      <c r="D68" s="97" t="s">
        <v>160</v>
      </c>
      <c r="E68" s="170">
        <v>10000</v>
      </c>
      <c r="F68" s="101"/>
      <c r="G68" s="101">
        <f t="shared" si="2"/>
        <v>10000</v>
      </c>
      <c r="H68" s="159"/>
      <c r="I68" s="141"/>
      <c r="J68" s="141"/>
      <c r="K68" s="141"/>
    </row>
    <row r="69" spans="1:11" ht="14.25" customHeight="1">
      <c r="A69" s="163"/>
      <c r="B69" s="164"/>
      <c r="C69" s="200">
        <v>4390</v>
      </c>
      <c r="D69" s="97" t="s">
        <v>351</v>
      </c>
      <c r="E69" s="170">
        <v>8000</v>
      </c>
      <c r="F69" s="101"/>
      <c r="G69" s="101">
        <f t="shared" si="2"/>
        <v>8000</v>
      </c>
      <c r="H69" s="201"/>
      <c r="I69" s="141"/>
      <c r="J69" s="141"/>
      <c r="K69" s="141"/>
    </row>
    <row r="70" spans="1:11" ht="14.25" customHeight="1">
      <c r="A70" s="163"/>
      <c r="B70" s="164"/>
      <c r="C70" s="157" t="s">
        <v>145</v>
      </c>
      <c r="D70" s="97" t="s">
        <v>146</v>
      </c>
      <c r="E70" s="170">
        <v>12000</v>
      </c>
      <c r="F70" s="101"/>
      <c r="G70" s="101">
        <f t="shared" si="2"/>
        <v>12000</v>
      </c>
      <c r="H70" s="201"/>
      <c r="I70" s="141"/>
      <c r="J70" s="141"/>
      <c r="K70" s="141"/>
    </row>
    <row r="71" spans="1:11" ht="14.25" customHeight="1">
      <c r="A71" s="163"/>
      <c r="B71" s="164"/>
      <c r="C71" s="200">
        <v>4420</v>
      </c>
      <c r="D71" s="97" t="s">
        <v>147</v>
      </c>
      <c r="E71" s="170">
        <v>6000</v>
      </c>
      <c r="F71" s="101"/>
      <c r="G71" s="101">
        <f t="shared" si="2"/>
        <v>6000</v>
      </c>
      <c r="H71" s="201"/>
      <c r="I71" s="141"/>
      <c r="J71" s="141"/>
      <c r="K71" s="141"/>
    </row>
    <row r="72" spans="1:11" ht="14.25" customHeight="1">
      <c r="A72" s="163"/>
      <c r="B72" s="164"/>
      <c r="C72" s="157" t="s">
        <v>118</v>
      </c>
      <c r="D72" s="97" t="s">
        <v>119</v>
      </c>
      <c r="E72" s="170">
        <v>34000</v>
      </c>
      <c r="F72" s="101"/>
      <c r="G72" s="101">
        <f t="shared" si="2"/>
        <v>34000</v>
      </c>
      <c r="H72" s="201"/>
      <c r="I72" s="141"/>
      <c r="J72" s="141"/>
      <c r="K72" s="141"/>
    </row>
    <row r="73" spans="1:11" ht="14.25" customHeight="1">
      <c r="A73" s="207"/>
      <c r="B73" s="164"/>
      <c r="C73" s="157" t="s">
        <v>161</v>
      </c>
      <c r="D73" s="97" t="s">
        <v>162</v>
      </c>
      <c r="E73" s="170">
        <v>23000</v>
      </c>
      <c r="F73" s="101"/>
      <c r="G73" s="101">
        <f t="shared" si="2"/>
        <v>23000</v>
      </c>
      <c r="H73" s="159"/>
      <c r="I73" s="141"/>
      <c r="J73" s="141"/>
      <c r="K73" s="141"/>
    </row>
    <row r="74" spans="1:11" ht="14.25" customHeight="1">
      <c r="A74" s="163"/>
      <c r="B74" s="164"/>
      <c r="C74" s="200">
        <v>4610</v>
      </c>
      <c r="D74" s="97" t="s">
        <v>163</v>
      </c>
      <c r="E74" s="170">
        <v>1000</v>
      </c>
      <c r="F74" s="101"/>
      <c r="G74" s="101">
        <f t="shared" si="2"/>
        <v>1000</v>
      </c>
      <c r="H74" s="159"/>
      <c r="I74" s="141"/>
      <c r="J74" s="141"/>
      <c r="K74" s="141"/>
    </row>
    <row r="75" spans="1:11" ht="14.25" customHeight="1">
      <c r="A75" s="163"/>
      <c r="B75" s="164"/>
      <c r="C75" s="200">
        <v>4700</v>
      </c>
      <c r="D75" s="97" t="s">
        <v>164</v>
      </c>
      <c r="E75" s="170">
        <v>13000</v>
      </c>
      <c r="F75" s="101"/>
      <c r="G75" s="101">
        <f t="shared" si="2"/>
        <v>13000</v>
      </c>
      <c r="H75" s="159"/>
      <c r="I75" s="141"/>
      <c r="J75" s="141"/>
      <c r="K75" s="141"/>
    </row>
    <row r="76" spans="1:11" ht="14.25" customHeight="1">
      <c r="A76" s="163"/>
      <c r="B76" s="164"/>
      <c r="C76" s="164" t="s">
        <v>165</v>
      </c>
      <c r="D76" s="97" t="s">
        <v>166</v>
      </c>
      <c r="E76" s="170">
        <v>5000</v>
      </c>
      <c r="F76" s="101"/>
      <c r="G76" s="101">
        <f t="shared" si="2"/>
        <v>5000</v>
      </c>
      <c r="H76" s="159"/>
      <c r="I76" s="141"/>
      <c r="J76" s="141"/>
      <c r="K76" s="141"/>
    </row>
    <row r="77" spans="1:11" ht="14.25" customHeight="1">
      <c r="A77" s="163"/>
      <c r="B77" s="164"/>
      <c r="C77" s="200">
        <v>4750</v>
      </c>
      <c r="D77" s="97" t="s">
        <v>167</v>
      </c>
      <c r="E77" s="170">
        <v>45000</v>
      </c>
      <c r="F77" s="101"/>
      <c r="G77" s="101">
        <f t="shared" si="2"/>
        <v>45000</v>
      </c>
      <c r="H77" s="159"/>
      <c r="I77" s="141"/>
      <c r="J77" s="141"/>
      <c r="K77" s="141"/>
    </row>
    <row r="78" spans="1:11" ht="14.25" customHeight="1">
      <c r="A78" s="163"/>
      <c r="B78" s="164"/>
      <c r="C78" s="200">
        <v>6060</v>
      </c>
      <c r="D78" s="97" t="s">
        <v>168</v>
      </c>
      <c r="E78" s="170">
        <v>55000</v>
      </c>
      <c r="F78" s="101"/>
      <c r="G78" s="101">
        <f t="shared" si="2"/>
        <v>55000</v>
      </c>
      <c r="H78" s="159"/>
      <c r="I78" s="141"/>
      <c r="J78" s="141"/>
      <c r="K78" s="141"/>
    </row>
    <row r="79" spans="1:11" ht="15" customHeight="1">
      <c r="A79" s="163"/>
      <c r="B79" s="168" t="s">
        <v>169</v>
      </c>
      <c r="C79" s="167"/>
      <c r="D79" s="18" t="s">
        <v>308</v>
      </c>
      <c r="E79" s="173">
        <f>E80+E81+E82</f>
        <v>85550</v>
      </c>
      <c r="F79" s="173">
        <f>F80+F81+F82</f>
        <v>0</v>
      </c>
      <c r="G79" s="173">
        <f>G80+G81+G82</f>
        <v>85550</v>
      </c>
      <c r="H79" s="159"/>
      <c r="I79" s="141"/>
      <c r="J79" s="141"/>
      <c r="K79" s="141"/>
    </row>
    <row r="80" spans="1:11" ht="15" customHeight="1">
      <c r="A80" s="163"/>
      <c r="B80" s="168"/>
      <c r="C80" s="164">
        <v>4170</v>
      </c>
      <c r="D80" s="97" t="s">
        <v>153</v>
      </c>
      <c r="E80" s="188">
        <v>2640</v>
      </c>
      <c r="F80" s="101"/>
      <c r="G80" s="101">
        <f>E80+F80</f>
        <v>2640</v>
      </c>
      <c r="H80" s="159"/>
      <c r="I80" s="141"/>
      <c r="J80" s="141"/>
      <c r="K80" s="141"/>
    </row>
    <row r="81" spans="1:11" ht="15" customHeight="1">
      <c r="A81" s="163"/>
      <c r="B81" s="164"/>
      <c r="C81" s="200">
        <v>4210</v>
      </c>
      <c r="D81" s="97" t="s">
        <v>128</v>
      </c>
      <c r="E81" s="170">
        <v>20000</v>
      </c>
      <c r="F81" s="171"/>
      <c r="G81" s="101">
        <f>E81+F81</f>
        <v>20000</v>
      </c>
      <c r="H81" s="201"/>
      <c r="I81" s="141"/>
      <c r="J81" s="141"/>
      <c r="K81" s="141"/>
    </row>
    <row r="82" spans="1:11" ht="15" customHeight="1" thickBot="1">
      <c r="A82" s="174"/>
      <c r="B82" s="185"/>
      <c r="C82" s="208">
        <v>4300</v>
      </c>
      <c r="D82" s="59" t="s">
        <v>112</v>
      </c>
      <c r="E82" s="175">
        <v>62910</v>
      </c>
      <c r="F82" s="198"/>
      <c r="G82" s="176">
        <f>E82+F82</f>
        <v>62910</v>
      </c>
      <c r="H82" s="201"/>
      <c r="I82" s="141"/>
      <c r="J82" s="141"/>
      <c r="K82" s="141"/>
    </row>
    <row r="83" spans="1:11" ht="29.25" customHeight="1" thickBot="1">
      <c r="A83" s="117" t="s">
        <v>170</v>
      </c>
      <c r="B83" s="118"/>
      <c r="C83" s="118"/>
      <c r="D83" s="56" t="s">
        <v>35</v>
      </c>
      <c r="E83" s="183">
        <f>E84+E86</f>
        <v>1248</v>
      </c>
      <c r="F83" s="183">
        <f>F84+F86</f>
        <v>5061</v>
      </c>
      <c r="G83" s="183">
        <f>G84+G86</f>
        <v>6309</v>
      </c>
      <c r="H83" s="150"/>
      <c r="I83" s="141"/>
      <c r="J83" s="141"/>
      <c r="K83" s="141"/>
    </row>
    <row r="84" spans="1:11" ht="26.25" customHeight="1">
      <c r="A84" s="160"/>
      <c r="B84" s="121" t="s">
        <v>171</v>
      </c>
      <c r="C84" s="120"/>
      <c r="D84" s="109" t="s">
        <v>309</v>
      </c>
      <c r="E84" s="184">
        <f>SUM(E85:E85)</f>
        <v>1248</v>
      </c>
      <c r="F84" s="184">
        <f>SUM(F85:F85)</f>
        <v>0</v>
      </c>
      <c r="G84" s="184">
        <f>SUM(G85:G85)</f>
        <v>1248</v>
      </c>
      <c r="H84" s="154"/>
      <c r="I84" s="141"/>
      <c r="J84" s="141"/>
      <c r="K84" s="141"/>
    </row>
    <row r="85" spans="1:11" ht="15" customHeight="1">
      <c r="A85" s="174"/>
      <c r="B85" s="164"/>
      <c r="C85" s="209" t="s">
        <v>111</v>
      </c>
      <c r="D85" s="210" t="s">
        <v>172</v>
      </c>
      <c r="E85" s="211">
        <v>1248</v>
      </c>
      <c r="F85" s="176"/>
      <c r="G85" s="176">
        <f>E85+F85</f>
        <v>1248</v>
      </c>
      <c r="H85" s="177"/>
      <c r="I85" s="141"/>
      <c r="J85" s="141"/>
      <c r="K85" s="141"/>
    </row>
    <row r="86" spans="1:11" ht="15" customHeight="1">
      <c r="A86" s="754"/>
      <c r="B86" s="21">
        <v>75107</v>
      </c>
      <c r="C86" s="50"/>
      <c r="D86" s="750" t="s">
        <v>818</v>
      </c>
      <c r="E86" s="757">
        <f>E87+E88+E89+E90</f>
        <v>0</v>
      </c>
      <c r="F86" s="758">
        <f>F87+F88+F89+F90</f>
        <v>5061</v>
      </c>
      <c r="G86" s="758">
        <f>G87+G88+G89+G90</f>
        <v>5061</v>
      </c>
      <c r="H86" s="159"/>
      <c r="I86" s="141"/>
      <c r="J86" s="141"/>
      <c r="K86" s="141"/>
    </row>
    <row r="87" spans="1:11" ht="15" customHeight="1">
      <c r="A87" s="752"/>
      <c r="B87" s="180"/>
      <c r="C87" s="164">
        <v>4170</v>
      </c>
      <c r="D87" s="97" t="s">
        <v>153</v>
      </c>
      <c r="E87" s="753">
        <v>0</v>
      </c>
      <c r="F87" s="654">
        <v>2961</v>
      </c>
      <c r="G87" s="198">
        <f>E87+F87</f>
        <v>2961</v>
      </c>
      <c r="H87" s="885" t="s">
        <v>794</v>
      </c>
      <c r="I87" s="141"/>
      <c r="J87" s="141"/>
      <c r="K87" s="141"/>
    </row>
    <row r="88" spans="1:11" ht="15" customHeight="1">
      <c r="A88" s="754"/>
      <c r="B88" s="164"/>
      <c r="C88" s="157" t="s">
        <v>127</v>
      </c>
      <c r="D88" s="97" t="s">
        <v>128</v>
      </c>
      <c r="E88" s="755">
        <v>0</v>
      </c>
      <c r="F88" s="101">
        <v>1000</v>
      </c>
      <c r="G88" s="198">
        <f>E88+F88</f>
        <v>1000</v>
      </c>
      <c r="H88" s="886" t="s">
        <v>794</v>
      </c>
      <c r="I88" s="141"/>
      <c r="J88" s="141"/>
      <c r="K88" s="141"/>
    </row>
    <row r="89" spans="1:11" ht="15" customHeight="1">
      <c r="A89" s="754"/>
      <c r="B89" s="164"/>
      <c r="C89" s="157" t="s">
        <v>111</v>
      </c>
      <c r="D89" s="97" t="s">
        <v>112</v>
      </c>
      <c r="E89" s="755">
        <v>0</v>
      </c>
      <c r="F89" s="101">
        <v>500</v>
      </c>
      <c r="G89" s="198">
        <f>E89+F89</f>
        <v>500</v>
      </c>
      <c r="H89" s="886" t="s">
        <v>794</v>
      </c>
      <c r="I89" s="141"/>
      <c r="J89" s="141"/>
      <c r="K89" s="141"/>
    </row>
    <row r="90" spans="1:11" ht="15" customHeight="1" thickBot="1">
      <c r="A90" s="752"/>
      <c r="B90" s="756"/>
      <c r="C90" s="157" t="s">
        <v>145</v>
      </c>
      <c r="D90" s="97" t="s">
        <v>146</v>
      </c>
      <c r="E90" s="753">
        <v>0</v>
      </c>
      <c r="F90" s="654">
        <v>600</v>
      </c>
      <c r="G90" s="198">
        <f>E90+F90</f>
        <v>600</v>
      </c>
      <c r="H90" s="885" t="s">
        <v>794</v>
      </c>
      <c r="I90" s="141"/>
      <c r="J90" s="141"/>
      <c r="K90" s="141"/>
    </row>
    <row r="91" spans="1:11" ht="27.75" customHeight="1" thickBot="1">
      <c r="A91" s="275" t="s">
        <v>173</v>
      </c>
      <c r="B91" s="213"/>
      <c r="C91" s="276"/>
      <c r="D91" s="277" t="s">
        <v>174</v>
      </c>
      <c r="E91" s="278">
        <f>E92</f>
        <v>173287</v>
      </c>
      <c r="F91" s="298">
        <f>F92</f>
        <v>33000</v>
      </c>
      <c r="G91" s="278">
        <f>G92</f>
        <v>206287</v>
      </c>
      <c r="H91" s="150"/>
      <c r="I91" s="141"/>
      <c r="J91" s="141"/>
      <c r="K91" s="141"/>
    </row>
    <row r="92" spans="1:11" ht="15" customHeight="1">
      <c r="A92" s="160"/>
      <c r="B92" s="121" t="s">
        <v>175</v>
      </c>
      <c r="C92" s="120"/>
      <c r="D92" s="271" t="s">
        <v>310</v>
      </c>
      <c r="E92" s="184">
        <f>SUM(E93:E100)</f>
        <v>173287</v>
      </c>
      <c r="F92" s="184">
        <f>SUM(F93:F100)</f>
        <v>33000</v>
      </c>
      <c r="G92" s="184">
        <f>SUM(G93:G100)</f>
        <v>206287</v>
      </c>
      <c r="H92" s="154"/>
      <c r="I92" s="141"/>
      <c r="J92" s="141"/>
      <c r="K92" s="141"/>
    </row>
    <row r="93" spans="1:11" ht="36">
      <c r="A93" s="160"/>
      <c r="B93" s="121"/>
      <c r="C93" s="164" t="s">
        <v>176</v>
      </c>
      <c r="D93" s="97" t="s">
        <v>177</v>
      </c>
      <c r="E93" s="205">
        <v>40000</v>
      </c>
      <c r="F93" s="205">
        <v>33000</v>
      </c>
      <c r="G93" s="101">
        <f aca="true" t="shared" si="3" ref="G93:G100">E93+F93</f>
        <v>73000</v>
      </c>
      <c r="H93" s="221" t="s">
        <v>789</v>
      </c>
      <c r="I93" s="141"/>
      <c r="J93" s="141"/>
      <c r="K93" s="141"/>
    </row>
    <row r="94" spans="1:11" ht="14.25">
      <c r="A94" s="160"/>
      <c r="B94" s="121"/>
      <c r="C94" s="214" t="s">
        <v>178</v>
      </c>
      <c r="D94" s="215" t="s">
        <v>150</v>
      </c>
      <c r="E94" s="205">
        <v>18000</v>
      </c>
      <c r="F94" s="171"/>
      <c r="G94" s="101">
        <f t="shared" si="3"/>
        <v>18000</v>
      </c>
      <c r="H94" s="172"/>
      <c r="I94" s="141"/>
      <c r="J94" s="141"/>
      <c r="K94" s="141"/>
    </row>
    <row r="95" spans="1:11" ht="15.75" customHeight="1">
      <c r="A95" s="163"/>
      <c r="B95" s="164"/>
      <c r="C95" s="157" t="s">
        <v>127</v>
      </c>
      <c r="D95" s="97" t="s">
        <v>128</v>
      </c>
      <c r="E95" s="170">
        <v>35869</v>
      </c>
      <c r="F95" s="171"/>
      <c r="G95" s="101">
        <f t="shared" si="3"/>
        <v>35869</v>
      </c>
      <c r="H95" s="201"/>
      <c r="I95" s="141"/>
      <c r="J95" s="141"/>
      <c r="K95" s="141"/>
    </row>
    <row r="96" spans="1:11" ht="15.75" customHeight="1">
      <c r="A96" s="163"/>
      <c r="B96" s="164"/>
      <c r="C96" s="157" t="s">
        <v>154</v>
      </c>
      <c r="D96" s="97" t="s">
        <v>155</v>
      </c>
      <c r="E96" s="170">
        <v>23000</v>
      </c>
      <c r="F96" s="171"/>
      <c r="G96" s="101">
        <f t="shared" si="3"/>
        <v>23000</v>
      </c>
      <c r="H96" s="201"/>
      <c r="I96" s="141"/>
      <c r="J96" s="141"/>
      <c r="K96" s="141"/>
    </row>
    <row r="97" spans="1:11" ht="15.75" customHeight="1">
      <c r="A97" s="163"/>
      <c r="B97" s="164"/>
      <c r="C97" s="157" t="s">
        <v>156</v>
      </c>
      <c r="D97" s="97" t="s">
        <v>157</v>
      </c>
      <c r="E97" s="170">
        <v>20000</v>
      </c>
      <c r="F97" s="171"/>
      <c r="G97" s="101">
        <f t="shared" si="3"/>
        <v>20000</v>
      </c>
      <c r="H97" s="201"/>
      <c r="I97" s="141"/>
      <c r="J97" s="141"/>
      <c r="K97" s="141"/>
    </row>
    <row r="98" spans="1:11" ht="15.75" customHeight="1">
      <c r="A98" s="163"/>
      <c r="B98" s="164"/>
      <c r="C98" s="157" t="s">
        <v>111</v>
      </c>
      <c r="D98" s="97" t="s">
        <v>112</v>
      </c>
      <c r="E98" s="170">
        <v>13418</v>
      </c>
      <c r="F98" s="171"/>
      <c r="G98" s="101">
        <f t="shared" si="3"/>
        <v>13418</v>
      </c>
      <c r="H98" s="201"/>
      <c r="I98" s="141"/>
      <c r="J98" s="141"/>
      <c r="K98" s="141"/>
    </row>
    <row r="99" spans="1:11" ht="15.75" customHeight="1">
      <c r="A99" s="163"/>
      <c r="B99" s="164"/>
      <c r="C99" s="157" t="s">
        <v>118</v>
      </c>
      <c r="D99" s="97" t="s">
        <v>119</v>
      </c>
      <c r="E99" s="170">
        <v>13000</v>
      </c>
      <c r="F99" s="171"/>
      <c r="G99" s="101">
        <f t="shared" si="3"/>
        <v>13000</v>
      </c>
      <c r="H99" s="201"/>
      <c r="I99" s="141"/>
      <c r="J99" s="141"/>
      <c r="K99" s="141"/>
    </row>
    <row r="100" spans="1:11" ht="15.75" customHeight="1" thickBot="1">
      <c r="A100" s="179"/>
      <c r="B100" s="180"/>
      <c r="C100" s="189" t="s">
        <v>114</v>
      </c>
      <c r="D100" s="59" t="s">
        <v>115</v>
      </c>
      <c r="E100" s="181">
        <v>10000</v>
      </c>
      <c r="F100" s="216"/>
      <c r="G100" s="182">
        <f t="shared" si="3"/>
        <v>10000</v>
      </c>
      <c r="H100" s="172"/>
      <c r="I100" s="141"/>
      <c r="J100" s="141"/>
      <c r="K100" s="141"/>
    </row>
    <row r="101" spans="1:11" ht="16.5" customHeight="1" thickBot="1">
      <c r="A101" s="117" t="s">
        <v>179</v>
      </c>
      <c r="B101" s="118"/>
      <c r="C101" s="118"/>
      <c r="D101" s="119" t="s">
        <v>180</v>
      </c>
      <c r="E101" s="183">
        <f aca="true" t="shared" si="4" ref="E101:G102">E102</f>
        <v>120000</v>
      </c>
      <c r="F101" s="183">
        <f t="shared" si="4"/>
        <v>0</v>
      </c>
      <c r="G101" s="183">
        <f t="shared" si="4"/>
        <v>120000</v>
      </c>
      <c r="H101" s="150"/>
      <c r="I101" s="141"/>
      <c r="J101" s="141"/>
      <c r="K101" s="141"/>
    </row>
    <row r="102" spans="1:11" ht="27.75" customHeight="1">
      <c r="A102" s="160"/>
      <c r="B102" s="121" t="s">
        <v>181</v>
      </c>
      <c r="C102" s="120"/>
      <c r="D102" s="109" t="s">
        <v>311</v>
      </c>
      <c r="E102" s="184">
        <f t="shared" si="4"/>
        <v>120000</v>
      </c>
      <c r="F102" s="184">
        <f t="shared" si="4"/>
        <v>0</v>
      </c>
      <c r="G102" s="184">
        <f t="shared" si="4"/>
        <v>120000</v>
      </c>
      <c r="H102" s="154"/>
      <c r="I102" s="141"/>
      <c r="J102" s="141"/>
      <c r="K102" s="141"/>
    </row>
    <row r="103" spans="1:11" ht="24" customHeight="1">
      <c r="A103" s="163"/>
      <c r="B103" s="164"/>
      <c r="C103" s="164">
        <v>8070</v>
      </c>
      <c r="D103" s="97" t="s">
        <v>182</v>
      </c>
      <c r="E103" s="170">
        <v>120000</v>
      </c>
      <c r="F103" s="101"/>
      <c r="G103" s="101">
        <f>E103+F103</f>
        <v>120000</v>
      </c>
      <c r="H103" s="201"/>
      <c r="I103" s="141"/>
      <c r="J103" s="141"/>
      <c r="K103" s="141"/>
    </row>
    <row r="104" spans="1:11" ht="1.5" customHeight="1" thickBot="1">
      <c r="A104" s="179"/>
      <c r="B104" s="180"/>
      <c r="C104" s="180"/>
      <c r="D104" s="217"/>
      <c r="E104" s="181"/>
      <c r="F104" s="176"/>
      <c r="G104" s="176"/>
      <c r="H104" s="177"/>
      <c r="I104" s="141"/>
      <c r="J104" s="141"/>
      <c r="K104" s="141"/>
    </row>
    <row r="105" spans="1:11" ht="15.75" customHeight="1" thickBot="1">
      <c r="A105" s="117" t="s">
        <v>183</v>
      </c>
      <c r="B105" s="118"/>
      <c r="C105" s="118"/>
      <c r="D105" s="25" t="s">
        <v>73</v>
      </c>
      <c r="E105" s="183">
        <f>E106+E108</f>
        <v>382299</v>
      </c>
      <c r="F105" s="183">
        <f>F106+F108</f>
        <v>0</v>
      </c>
      <c r="G105" s="183">
        <f>G106+G108</f>
        <v>382299</v>
      </c>
      <c r="H105" s="150"/>
      <c r="I105" s="141"/>
      <c r="J105" s="141"/>
      <c r="K105" s="141"/>
    </row>
    <row r="106" spans="1:11" ht="15.75" customHeight="1">
      <c r="A106" s="299"/>
      <c r="B106" s="21">
        <v>75801</v>
      </c>
      <c r="C106" s="29"/>
      <c r="D106" s="30" t="s">
        <v>74</v>
      </c>
      <c r="E106" s="303">
        <f>E107</f>
        <v>310299</v>
      </c>
      <c r="F106" s="303">
        <f>F107</f>
        <v>0</v>
      </c>
      <c r="G106" s="303">
        <f>G107</f>
        <v>310299</v>
      </c>
      <c r="H106" s="228"/>
      <c r="I106" s="141"/>
      <c r="J106" s="141"/>
      <c r="K106" s="141"/>
    </row>
    <row r="107" spans="1:11" ht="24">
      <c r="A107" s="279"/>
      <c r="B107" s="274"/>
      <c r="C107" s="300" t="s">
        <v>284</v>
      </c>
      <c r="D107" s="304" t="s">
        <v>285</v>
      </c>
      <c r="E107" s="301">
        <v>310299</v>
      </c>
      <c r="F107" s="301"/>
      <c r="G107" s="101">
        <f>E107+F107</f>
        <v>310299</v>
      </c>
      <c r="H107" s="201"/>
      <c r="I107" s="141"/>
      <c r="J107" s="141"/>
      <c r="K107" s="141"/>
    </row>
    <row r="108" spans="1:11" ht="17.25" customHeight="1">
      <c r="A108" s="160"/>
      <c r="B108" s="121" t="s">
        <v>184</v>
      </c>
      <c r="C108" s="120"/>
      <c r="D108" s="109" t="s">
        <v>312</v>
      </c>
      <c r="E108" s="302">
        <f>E109</f>
        <v>72000</v>
      </c>
      <c r="F108" s="302">
        <f>F109</f>
        <v>0</v>
      </c>
      <c r="G108" s="302">
        <f>G109</f>
        <v>72000</v>
      </c>
      <c r="H108" s="154"/>
      <c r="I108" s="141"/>
      <c r="J108" s="141"/>
      <c r="K108" s="141"/>
    </row>
    <row r="109" spans="1:11" ht="15" thickBot="1">
      <c r="A109" s="174"/>
      <c r="B109" s="185"/>
      <c r="C109" s="189" t="s">
        <v>185</v>
      </c>
      <c r="D109" s="59" t="s">
        <v>186</v>
      </c>
      <c r="E109" s="175">
        <v>72000</v>
      </c>
      <c r="F109" s="176"/>
      <c r="G109" s="101">
        <f>E109+F109</f>
        <v>72000</v>
      </c>
      <c r="H109" s="177"/>
      <c r="I109" s="141"/>
      <c r="J109" s="141"/>
      <c r="K109" s="141"/>
    </row>
    <row r="110" spans="1:11" ht="15.75" customHeight="1" thickBot="1">
      <c r="A110" s="117" t="s">
        <v>187</v>
      </c>
      <c r="B110" s="118"/>
      <c r="C110" s="213"/>
      <c r="D110" s="25" t="s">
        <v>78</v>
      </c>
      <c r="E110" s="183">
        <f>E111+E134+E150+E171+E194+E208+E226+E228</f>
        <v>8280118.85</v>
      </c>
      <c r="F110" s="183">
        <f>F111+F134+F150+F171+F194+F208+F226+F228</f>
        <v>0</v>
      </c>
      <c r="G110" s="183">
        <f>G111+G134+G150+G171+G194+G208+G226+G228</f>
        <v>8280118.85</v>
      </c>
      <c r="H110" s="150"/>
      <c r="I110" s="141"/>
      <c r="J110" s="141"/>
      <c r="K110" s="141"/>
    </row>
    <row r="111" spans="1:11" ht="16.5" customHeight="1">
      <c r="A111" s="160"/>
      <c r="B111" s="120" t="s">
        <v>188</v>
      </c>
      <c r="C111" s="218"/>
      <c r="D111" s="109" t="s">
        <v>79</v>
      </c>
      <c r="E111" s="184">
        <f>SUM(E112:E133)</f>
        <v>4071700</v>
      </c>
      <c r="F111" s="184">
        <f>SUM(F112:F133)</f>
        <v>0</v>
      </c>
      <c r="G111" s="184">
        <f>SUM(G112:G133)</f>
        <v>4071700</v>
      </c>
      <c r="H111" s="154"/>
      <c r="I111" s="141"/>
      <c r="J111" s="141"/>
      <c r="K111" s="141"/>
    </row>
    <row r="112" spans="1:11" ht="14.25" customHeight="1">
      <c r="A112" s="163"/>
      <c r="B112" s="164"/>
      <c r="C112" s="157" t="s">
        <v>178</v>
      </c>
      <c r="D112" s="97" t="s">
        <v>150</v>
      </c>
      <c r="E112" s="170">
        <v>157700</v>
      </c>
      <c r="F112" s="101"/>
      <c r="G112" s="101">
        <f aca="true" t="shared" si="5" ref="G112:G133">E112+F112</f>
        <v>157700</v>
      </c>
      <c r="H112" s="201"/>
      <c r="I112" s="141"/>
      <c r="J112" s="141"/>
      <c r="K112" s="141"/>
    </row>
    <row r="113" spans="1:11" ht="14.25" customHeight="1">
      <c r="A113" s="163"/>
      <c r="B113" s="164"/>
      <c r="C113" s="157" t="s">
        <v>138</v>
      </c>
      <c r="D113" s="97" t="s">
        <v>139</v>
      </c>
      <c r="E113" s="170">
        <v>2079500</v>
      </c>
      <c r="F113" s="171"/>
      <c r="G113" s="101">
        <f t="shared" si="5"/>
        <v>2079500</v>
      </c>
      <c r="H113" s="201"/>
      <c r="I113" s="141"/>
      <c r="J113" s="141"/>
      <c r="K113" s="141"/>
    </row>
    <row r="114" spans="1:11" ht="14.25" customHeight="1">
      <c r="A114" s="163"/>
      <c r="B114" s="164"/>
      <c r="C114" s="157" t="s">
        <v>151</v>
      </c>
      <c r="D114" s="97" t="s">
        <v>152</v>
      </c>
      <c r="E114" s="170">
        <v>166200</v>
      </c>
      <c r="F114" s="101"/>
      <c r="G114" s="101">
        <f t="shared" si="5"/>
        <v>166200</v>
      </c>
      <c r="H114" s="201"/>
      <c r="I114" s="141"/>
      <c r="J114" s="141"/>
      <c r="K114" s="141"/>
    </row>
    <row r="115" spans="1:11" ht="14.25" customHeight="1">
      <c r="A115" s="163"/>
      <c r="B115" s="164"/>
      <c r="C115" s="157" t="s">
        <v>140</v>
      </c>
      <c r="D115" s="97" t="s">
        <v>141</v>
      </c>
      <c r="E115" s="170">
        <v>362600</v>
      </c>
      <c r="F115" s="101"/>
      <c r="G115" s="101">
        <f t="shared" si="5"/>
        <v>362600</v>
      </c>
      <c r="H115" s="201"/>
      <c r="I115" s="141"/>
      <c r="J115" s="141"/>
      <c r="K115" s="141"/>
    </row>
    <row r="116" spans="1:11" ht="14.25" customHeight="1">
      <c r="A116" s="163"/>
      <c r="B116" s="164"/>
      <c r="C116" s="157" t="s">
        <v>142</v>
      </c>
      <c r="D116" s="97" t="s">
        <v>143</v>
      </c>
      <c r="E116" s="170">
        <v>58000</v>
      </c>
      <c r="F116" s="101"/>
      <c r="G116" s="101">
        <f t="shared" si="5"/>
        <v>58000</v>
      </c>
      <c r="H116" s="201"/>
      <c r="I116" s="141"/>
      <c r="J116" s="141"/>
      <c r="K116" s="141"/>
    </row>
    <row r="117" spans="1:11" ht="14.25" customHeight="1">
      <c r="A117" s="163"/>
      <c r="B117" s="164"/>
      <c r="C117" s="164">
        <v>4170</v>
      </c>
      <c r="D117" s="97" t="s">
        <v>153</v>
      </c>
      <c r="E117" s="170">
        <v>19000</v>
      </c>
      <c r="F117" s="101"/>
      <c r="G117" s="101">
        <f t="shared" si="5"/>
        <v>19000</v>
      </c>
      <c r="H117" s="201"/>
      <c r="I117" s="141"/>
      <c r="J117" s="141"/>
      <c r="K117" s="141"/>
    </row>
    <row r="118" spans="1:11" ht="14.25" customHeight="1">
      <c r="A118" s="163"/>
      <c r="B118" s="164"/>
      <c r="C118" s="157" t="s">
        <v>127</v>
      </c>
      <c r="D118" s="97" t="s">
        <v>128</v>
      </c>
      <c r="E118" s="170">
        <v>69900</v>
      </c>
      <c r="F118" s="101"/>
      <c r="G118" s="101">
        <f t="shared" si="5"/>
        <v>69900</v>
      </c>
      <c r="H118" s="201"/>
      <c r="I118" s="141"/>
      <c r="J118" s="141"/>
      <c r="K118" s="141"/>
    </row>
    <row r="119" spans="1:11" ht="14.25" customHeight="1">
      <c r="A119" s="163"/>
      <c r="B119" s="164"/>
      <c r="C119" s="157" t="s">
        <v>189</v>
      </c>
      <c r="D119" s="97" t="s">
        <v>190</v>
      </c>
      <c r="E119" s="170">
        <v>9000</v>
      </c>
      <c r="F119" s="101"/>
      <c r="G119" s="101">
        <f t="shared" si="5"/>
        <v>9000</v>
      </c>
      <c r="H119" s="201"/>
      <c r="I119" s="141"/>
      <c r="J119" s="141"/>
      <c r="K119" s="141"/>
    </row>
    <row r="120" spans="1:11" ht="14.25" customHeight="1">
      <c r="A120" s="163"/>
      <c r="B120" s="164"/>
      <c r="C120" s="157" t="s">
        <v>154</v>
      </c>
      <c r="D120" s="97" t="s">
        <v>155</v>
      </c>
      <c r="E120" s="170">
        <v>129300</v>
      </c>
      <c r="F120" s="101"/>
      <c r="G120" s="101">
        <f t="shared" si="5"/>
        <v>129300</v>
      </c>
      <c r="H120" s="201"/>
      <c r="I120" s="141"/>
      <c r="J120" s="141"/>
      <c r="K120" s="141"/>
    </row>
    <row r="121" spans="1:11" ht="14.25" customHeight="1">
      <c r="A121" s="163"/>
      <c r="B121" s="164"/>
      <c r="C121" s="157" t="s">
        <v>156</v>
      </c>
      <c r="D121" s="97" t="s">
        <v>157</v>
      </c>
      <c r="E121" s="170">
        <v>55000</v>
      </c>
      <c r="F121" s="101"/>
      <c r="G121" s="101">
        <f t="shared" si="5"/>
        <v>55000</v>
      </c>
      <c r="H121" s="201"/>
      <c r="I121" s="141"/>
      <c r="J121" s="141"/>
      <c r="K121" s="141"/>
    </row>
    <row r="122" spans="1:11" ht="14.25" customHeight="1">
      <c r="A122" s="163"/>
      <c r="B122" s="164"/>
      <c r="C122" s="164" t="s">
        <v>210</v>
      </c>
      <c r="D122" s="97" t="s">
        <v>211</v>
      </c>
      <c r="E122" s="170">
        <v>2800</v>
      </c>
      <c r="F122" s="101"/>
      <c r="G122" s="101">
        <f t="shared" si="5"/>
        <v>2800</v>
      </c>
      <c r="H122" s="201"/>
      <c r="I122" s="141"/>
      <c r="J122" s="141"/>
      <c r="K122" s="141"/>
    </row>
    <row r="123" spans="1:11" ht="14.25" customHeight="1">
      <c r="A123" s="163"/>
      <c r="B123" s="164"/>
      <c r="C123" s="157" t="s">
        <v>111</v>
      </c>
      <c r="D123" s="97" t="s">
        <v>112</v>
      </c>
      <c r="E123" s="170">
        <v>27300</v>
      </c>
      <c r="F123" s="101"/>
      <c r="G123" s="101">
        <f t="shared" si="5"/>
        <v>27300</v>
      </c>
      <c r="H123" s="201"/>
      <c r="I123" s="141"/>
      <c r="J123" s="141"/>
      <c r="K123" s="141"/>
    </row>
    <row r="124" spans="1:11" ht="14.25" customHeight="1">
      <c r="A124" s="163"/>
      <c r="B124" s="164"/>
      <c r="C124" s="200">
        <v>4350</v>
      </c>
      <c r="D124" s="97" t="s">
        <v>158</v>
      </c>
      <c r="E124" s="170">
        <v>900</v>
      </c>
      <c r="F124" s="101"/>
      <c r="G124" s="101">
        <f t="shared" si="5"/>
        <v>900</v>
      </c>
      <c r="H124" s="201"/>
      <c r="I124" s="141"/>
      <c r="J124" s="141"/>
      <c r="K124" s="141"/>
    </row>
    <row r="125" spans="1:11" ht="14.25" customHeight="1">
      <c r="A125" s="163"/>
      <c r="B125" s="164"/>
      <c r="C125" s="200">
        <v>4360</v>
      </c>
      <c r="D125" s="97" t="s">
        <v>159</v>
      </c>
      <c r="E125" s="170">
        <v>4200</v>
      </c>
      <c r="F125" s="101"/>
      <c r="G125" s="101">
        <f t="shared" si="5"/>
        <v>4200</v>
      </c>
      <c r="H125" s="159"/>
      <c r="I125" s="141"/>
      <c r="J125" s="141"/>
      <c r="K125" s="141"/>
    </row>
    <row r="126" spans="1:11" ht="14.25" customHeight="1">
      <c r="A126" s="163"/>
      <c r="B126" s="164"/>
      <c r="C126" s="200">
        <v>4370</v>
      </c>
      <c r="D126" s="97" t="s">
        <v>160</v>
      </c>
      <c r="E126" s="170">
        <v>5300</v>
      </c>
      <c r="F126" s="101"/>
      <c r="G126" s="101">
        <f t="shared" si="5"/>
        <v>5300</v>
      </c>
      <c r="H126" s="201"/>
      <c r="I126" s="141"/>
      <c r="J126" s="141"/>
      <c r="K126" s="141"/>
    </row>
    <row r="127" spans="1:11" ht="14.25" customHeight="1">
      <c r="A127" s="163"/>
      <c r="B127" s="164"/>
      <c r="C127" s="157" t="s">
        <v>145</v>
      </c>
      <c r="D127" s="97" t="s">
        <v>146</v>
      </c>
      <c r="E127" s="170">
        <v>3000</v>
      </c>
      <c r="F127" s="101"/>
      <c r="G127" s="101">
        <f t="shared" si="5"/>
        <v>3000</v>
      </c>
      <c r="H127" s="201"/>
      <c r="I127" s="141"/>
      <c r="J127" s="141"/>
      <c r="K127" s="141"/>
    </row>
    <row r="128" spans="1:11" ht="14.25" customHeight="1">
      <c r="A128" s="163"/>
      <c r="B128" s="164"/>
      <c r="C128" s="157" t="s">
        <v>118</v>
      </c>
      <c r="D128" s="97" t="s">
        <v>119</v>
      </c>
      <c r="E128" s="170">
        <v>5900</v>
      </c>
      <c r="F128" s="101"/>
      <c r="G128" s="101">
        <f t="shared" si="5"/>
        <v>5900</v>
      </c>
      <c r="H128" s="201"/>
      <c r="I128" s="141"/>
      <c r="J128" s="141"/>
      <c r="K128" s="141"/>
    </row>
    <row r="129" spans="1:11" ht="14.25" customHeight="1">
      <c r="A129" s="163"/>
      <c r="B129" s="164"/>
      <c r="C129" s="157" t="s">
        <v>161</v>
      </c>
      <c r="D129" s="97" t="s">
        <v>162</v>
      </c>
      <c r="E129" s="170">
        <v>135600</v>
      </c>
      <c r="F129" s="101"/>
      <c r="G129" s="101">
        <f t="shared" si="5"/>
        <v>135600</v>
      </c>
      <c r="H129" s="201"/>
      <c r="I129" s="141"/>
      <c r="J129" s="141"/>
      <c r="K129" s="141"/>
    </row>
    <row r="130" spans="1:11" ht="14.25" customHeight="1">
      <c r="A130" s="163"/>
      <c r="B130" s="164"/>
      <c r="C130" s="164" t="s">
        <v>165</v>
      </c>
      <c r="D130" s="97" t="s">
        <v>166</v>
      </c>
      <c r="E130" s="170">
        <v>3500</v>
      </c>
      <c r="F130" s="101"/>
      <c r="G130" s="101">
        <f t="shared" si="5"/>
        <v>3500</v>
      </c>
      <c r="H130" s="159"/>
      <c r="I130" s="141"/>
      <c r="J130" s="141"/>
      <c r="K130" s="141"/>
    </row>
    <row r="131" spans="1:11" ht="14.25" customHeight="1">
      <c r="A131" s="163"/>
      <c r="B131" s="164"/>
      <c r="C131" s="200">
        <v>4750</v>
      </c>
      <c r="D131" s="97" t="s">
        <v>167</v>
      </c>
      <c r="E131" s="170">
        <v>7000</v>
      </c>
      <c r="F131" s="101"/>
      <c r="G131" s="101">
        <f t="shared" si="5"/>
        <v>7000</v>
      </c>
      <c r="H131" s="159"/>
      <c r="I131" s="141"/>
      <c r="J131" s="141"/>
      <c r="K131" s="141"/>
    </row>
    <row r="132" spans="1:11" ht="14.25" customHeight="1">
      <c r="A132" s="163"/>
      <c r="B132" s="164"/>
      <c r="C132" s="185">
        <v>6050</v>
      </c>
      <c r="D132" s="59" t="s">
        <v>115</v>
      </c>
      <c r="E132" s="170">
        <v>760000</v>
      </c>
      <c r="F132" s="101"/>
      <c r="G132" s="101">
        <f t="shared" si="5"/>
        <v>760000</v>
      </c>
      <c r="H132" s="159"/>
      <c r="I132" s="141"/>
      <c r="J132" s="141"/>
      <c r="K132" s="141"/>
    </row>
    <row r="133" spans="1:11" ht="14.25" customHeight="1">
      <c r="A133" s="163"/>
      <c r="B133" s="164"/>
      <c r="C133" s="200">
        <v>6060</v>
      </c>
      <c r="D133" s="97" t="s">
        <v>168</v>
      </c>
      <c r="E133" s="170">
        <v>10000</v>
      </c>
      <c r="F133" s="178"/>
      <c r="G133" s="178">
        <f t="shared" si="5"/>
        <v>10000</v>
      </c>
      <c r="H133" s="159"/>
      <c r="I133" s="141"/>
      <c r="J133" s="141"/>
      <c r="K133" s="141"/>
    </row>
    <row r="134" spans="1:11" ht="16.5" customHeight="1">
      <c r="A134" s="163"/>
      <c r="B134" s="168" t="s">
        <v>191</v>
      </c>
      <c r="C134" s="167"/>
      <c r="D134" s="18" t="s">
        <v>313</v>
      </c>
      <c r="E134" s="173">
        <f>SUM(E135:E149)</f>
        <v>292100</v>
      </c>
      <c r="F134" s="173">
        <f>SUM(F135:F149)</f>
        <v>0</v>
      </c>
      <c r="G134" s="173">
        <f>SUM(G135:G149)</f>
        <v>292100</v>
      </c>
      <c r="H134" s="159"/>
      <c r="I134" s="141"/>
      <c r="J134" s="141"/>
      <c r="K134" s="141"/>
    </row>
    <row r="135" spans="1:11" ht="14.25" customHeight="1">
      <c r="A135" s="163"/>
      <c r="B135" s="164"/>
      <c r="C135" s="157" t="s">
        <v>178</v>
      </c>
      <c r="D135" s="97" t="s">
        <v>150</v>
      </c>
      <c r="E135" s="170">
        <v>12200</v>
      </c>
      <c r="F135" s="101"/>
      <c r="G135" s="101">
        <f aca="true" t="shared" si="6" ref="G135:G149">E135+F135</f>
        <v>12200</v>
      </c>
      <c r="H135" s="201"/>
      <c r="I135" s="141"/>
      <c r="J135" s="141"/>
      <c r="K135" s="141"/>
    </row>
    <row r="136" spans="1:11" ht="14.25" customHeight="1">
      <c r="A136" s="163"/>
      <c r="B136" s="164"/>
      <c r="C136" s="157" t="s">
        <v>138</v>
      </c>
      <c r="D136" s="97" t="s">
        <v>139</v>
      </c>
      <c r="E136" s="170">
        <v>180000</v>
      </c>
      <c r="F136" s="101"/>
      <c r="G136" s="101">
        <f t="shared" si="6"/>
        <v>180000</v>
      </c>
      <c r="H136" s="201"/>
      <c r="I136" s="141"/>
      <c r="J136" s="141"/>
      <c r="K136" s="141"/>
    </row>
    <row r="137" spans="1:11" ht="14.25" customHeight="1">
      <c r="A137" s="163"/>
      <c r="B137" s="164"/>
      <c r="C137" s="157" t="s">
        <v>151</v>
      </c>
      <c r="D137" s="97" t="s">
        <v>152</v>
      </c>
      <c r="E137" s="170">
        <v>15000</v>
      </c>
      <c r="F137" s="101"/>
      <c r="G137" s="101">
        <f t="shared" si="6"/>
        <v>15000</v>
      </c>
      <c r="H137" s="201"/>
      <c r="I137" s="141"/>
      <c r="J137" s="141"/>
      <c r="K137" s="141"/>
    </row>
    <row r="138" spans="1:11" ht="14.25" customHeight="1">
      <c r="A138" s="163"/>
      <c r="B138" s="164"/>
      <c r="C138" s="157" t="s">
        <v>140</v>
      </c>
      <c r="D138" s="97" t="s">
        <v>141</v>
      </c>
      <c r="E138" s="170">
        <v>31800</v>
      </c>
      <c r="F138" s="101"/>
      <c r="G138" s="101">
        <f t="shared" si="6"/>
        <v>31800</v>
      </c>
      <c r="H138" s="201"/>
      <c r="I138" s="141"/>
      <c r="J138" s="141"/>
      <c r="K138" s="141"/>
    </row>
    <row r="139" spans="1:11" ht="14.25" customHeight="1">
      <c r="A139" s="163"/>
      <c r="B139" s="164"/>
      <c r="C139" s="157" t="s">
        <v>142</v>
      </c>
      <c r="D139" s="97" t="s">
        <v>143</v>
      </c>
      <c r="E139" s="170">
        <v>5200</v>
      </c>
      <c r="F139" s="101"/>
      <c r="G139" s="101">
        <f t="shared" si="6"/>
        <v>5200</v>
      </c>
      <c r="H139" s="159"/>
      <c r="I139" s="141"/>
      <c r="J139" s="141"/>
      <c r="K139" s="141"/>
    </row>
    <row r="140" spans="1:11" ht="14.25" customHeight="1">
      <c r="A140" s="163"/>
      <c r="B140" s="164"/>
      <c r="C140" s="164">
        <v>4170</v>
      </c>
      <c r="D140" s="97" t="s">
        <v>153</v>
      </c>
      <c r="E140" s="170">
        <v>2500</v>
      </c>
      <c r="F140" s="101"/>
      <c r="G140" s="101">
        <f t="shared" si="6"/>
        <v>2500</v>
      </c>
      <c r="H140" s="201"/>
      <c r="I140" s="141"/>
      <c r="J140" s="141"/>
      <c r="K140" s="141"/>
    </row>
    <row r="141" spans="1:11" ht="14.25" customHeight="1">
      <c r="A141" s="163"/>
      <c r="B141" s="164"/>
      <c r="C141" s="157" t="s">
        <v>127</v>
      </c>
      <c r="D141" s="97" t="s">
        <v>128</v>
      </c>
      <c r="E141" s="170">
        <v>3200</v>
      </c>
      <c r="F141" s="101"/>
      <c r="G141" s="101">
        <f t="shared" si="6"/>
        <v>3200</v>
      </c>
      <c r="H141" s="201"/>
      <c r="I141" s="141"/>
      <c r="J141" s="141"/>
      <c r="K141" s="141"/>
    </row>
    <row r="142" spans="1:11" ht="14.25" customHeight="1">
      <c r="A142" s="163"/>
      <c r="B142" s="164"/>
      <c r="C142" s="157" t="s">
        <v>189</v>
      </c>
      <c r="D142" s="97" t="s">
        <v>190</v>
      </c>
      <c r="E142" s="170">
        <v>1000</v>
      </c>
      <c r="F142" s="101"/>
      <c r="G142" s="101">
        <f t="shared" si="6"/>
        <v>1000</v>
      </c>
      <c r="H142" s="159"/>
      <c r="I142" s="141"/>
      <c r="J142" s="141"/>
      <c r="K142" s="141"/>
    </row>
    <row r="143" spans="1:11" ht="14.25" customHeight="1">
      <c r="A143" s="163"/>
      <c r="B143" s="164"/>
      <c r="C143" s="157" t="s">
        <v>154</v>
      </c>
      <c r="D143" s="97" t="s">
        <v>155</v>
      </c>
      <c r="E143" s="170">
        <v>15600</v>
      </c>
      <c r="F143" s="101"/>
      <c r="G143" s="101">
        <f t="shared" si="6"/>
        <v>15600</v>
      </c>
      <c r="H143" s="201"/>
      <c r="I143" s="141"/>
      <c r="J143" s="141"/>
      <c r="K143" s="141"/>
    </row>
    <row r="144" spans="1:11" ht="14.25" customHeight="1">
      <c r="A144" s="163"/>
      <c r="B144" s="164"/>
      <c r="C144" s="157" t="s">
        <v>156</v>
      </c>
      <c r="D144" s="97" t="s">
        <v>157</v>
      </c>
      <c r="E144" s="170">
        <v>5000</v>
      </c>
      <c r="F144" s="101"/>
      <c r="G144" s="101">
        <f t="shared" si="6"/>
        <v>5000</v>
      </c>
      <c r="H144" s="159"/>
      <c r="I144" s="141"/>
      <c r="J144" s="141"/>
      <c r="K144" s="141"/>
    </row>
    <row r="145" spans="1:11" ht="14.25" customHeight="1">
      <c r="A145" s="163"/>
      <c r="B145" s="164"/>
      <c r="C145" s="164" t="s">
        <v>210</v>
      </c>
      <c r="D145" s="97" t="s">
        <v>211</v>
      </c>
      <c r="E145" s="170">
        <v>400</v>
      </c>
      <c r="F145" s="101"/>
      <c r="G145" s="101">
        <f t="shared" si="6"/>
        <v>400</v>
      </c>
      <c r="H145" s="201"/>
      <c r="I145" s="141"/>
      <c r="J145" s="141"/>
      <c r="K145" s="141"/>
    </row>
    <row r="146" spans="1:11" ht="14.25" customHeight="1">
      <c r="A146" s="163"/>
      <c r="B146" s="164"/>
      <c r="C146" s="157" t="s">
        <v>111</v>
      </c>
      <c r="D146" s="97" t="s">
        <v>112</v>
      </c>
      <c r="E146" s="170">
        <v>3200</v>
      </c>
      <c r="F146" s="101"/>
      <c r="G146" s="101">
        <f t="shared" si="6"/>
        <v>3200</v>
      </c>
      <c r="H146" s="201"/>
      <c r="I146" s="141"/>
      <c r="J146" s="141"/>
      <c r="K146" s="141"/>
    </row>
    <row r="147" spans="1:11" ht="14.25" customHeight="1">
      <c r="A147" s="163"/>
      <c r="B147" s="164"/>
      <c r="C147" s="200">
        <v>4370</v>
      </c>
      <c r="D147" s="97" t="s">
        <v>160</v>
      </c>
      <c r="E147" s="170">
        <v>2000</v>
      </c>
      <c r="F147" s="101"/>
      <c r="G147" s="101">
        <f t="shared" si="6"/>
        <v>2000</v>
      </c>
      <c r="H147" s="159"/>
      <c r="I147" s="141"/>
      <c r="J147" s="141"/>
      <c r="K147" s="141"/>
    </row>
    <row r="148" spans="1:11" ht="14.25" customHeight="1">
      <c r="A148" s="163"/>
      <c r="B148" s="164"/>
      <c r="C148" s="157" t="s">
        <v>118</v>
      </c>
      <c r="D148" s="97" t="s">
        <v>119</v>
      </c>
      <c r="E148" s="170">
        <v>400</v>
      </c>
      <c r="F148" s="101"/>
      <c r="G148" s="101">
        <f t="shared" si="6"/>
        <v>400</v>
      </c>
      <c r="H148" s="201"/>
      <c r="I148" s="141"/>
      <c r="J148" s="141"/>
      <c r="K148" s="141"/>
    </row>
    <row r="149" spans="1:11" ht="14.25" customHeight="1">
      <c r="A149" s="163"/>
      <c r="B149" s="164"/>
      <c r="C149" s="157" t="s">
        <v>161</v>
      </c>
      <c r="D149" s="97" t="s">
        <v>162</v>
      </c>
      <c r="E149" s="170">
        <v>14600</v>
      </c>
      <c r="F149" s="101"/>
      <c r="G149" s="101">
        <f t="shared" si="6"/>
        <v>14600</v>
      </c>
      <c r="H149" s="201"/>
      <c r="I149" s="141"/>
      <c r="J149" s="141"/>
      <c r="K149" s="141"/>
    </row>
    <row r="150" spans="1:11" ht="15" customHeight="1">
      <c r="A150" s="166"/>
      <c r="B150" s="168" t="s">
        <v>192</v>
      </c>
      <c r="C150" s="167"/>
      <c r="D150" s="18" t="s">
        <v>314</v>
      </c>
      <c r="E150" s="173">
        <f>SUM(E151:E170)</f>
        <v>908900.85</v>
      </c>
      <c r="F150" s="173">
        <f>SUM(F151:F170)</f>
        <v>0</v>
      </c>
      <c r="G150" s="173">
        <f>SUM(G151:G170)</f>
        <v>908900.85</v>
      </c>
      <c r="H150" s="159"/>
      <c r="I150" s="141"/>
      <c r="J150" s="141"/>
      <c r="K150" s="141"/>
    </row>
    <row r="151" spans="1:11" ht="22.5" customHeight="1">
      <c r="A151" s="166"/>
      <c r="B151" s="168"/>
      <c r="C151" s="219">
        <v>2900</v>
      </c>
      <c r="D151" s="215" t="s">
        <v>193</v>
      </c>
      <c r="E151" s="188">
        <v>18000</v>
      </c>
      <c r="F151" s="101"/>
      <c r="G151" s="101">
        <f aca="true" t="shared" si="7" ref="G151:G170">E151+F151</f>
        <v>18000</v>
      </c>
      <c r="H151" s="159"/>
      <c r="I151" s="141"/>
      <c r="J151" s="141"/>
      <c r="K151" s="141"/>
    </row>
    <row r="152" spans="1:11" ht="14.25" customHeight="1">
      <c r="A152" s="163"/>
      <c r="B152" s="164"/>
      <c r="C152" s="157" t="s">
        <v>178</v>
      </c>
      <c r="D152" s="97" t="s">
        <v>150</v>
      </c>
      <c r="E152" s="170">
        <v>34800</v>
      </c>
      <c r="F152" s="101"/>
      <c r="G152" s="101">
        <f t="shared" si="7"/>
        <v>34800</v>
      </c>
      <c r="H152" s="159"/>
      <c r="I152" s="141"/>
      <c r="J152" s="141"/>
      <c r="K152" s="141"/>
    </row>
    <row r="153" spans="1:11" ht="14.25" customHeight="1">
      <c r="A153" s="163"/>
      <c r="B153" s="164"/>
      <c r="C153" s="157" t="s">
        <v>138</v>
      </c>
      <c r="D153" s="97" t="s">
        <v>139</v>
      </c>
      <c r="E153" s="170">
        <v>496000</v>
      </c>
      <c r="F153" s="171"/>
      <c r="G153" s="101">
        <f t="shared" si="7"/>
        <v>496000</v>
      </c>
      <c r="H153" s="201"/>
      <c r="I153" s="141"/>
      <c r="J153" s="141"/>
      <c r="K153" s="141"/>
    </row>
    <row r="154" spans="1:11" ht="14.25" customHeight="1">
      <c r="A154" s="163"/>
      <c r="B154" s="164"/>
      <c r="C154" s="157" t="s">
        <v>151</v>
      </c>
      <c r="D154" s="97" t="s">
        <v>152</v>
      </c>
      <c r="E154" s="170">
        <v>45000</v>
      </c>
      <c r="F154" s="171"/>
      <c r="G154" s="101">
        <f t="shared" si="7"/>
        <v>45000</v>
      </c>
      <c r="H154" s="201"/>
      <c r="I154" s="141"/>
      <c r="J154" s="141"/>
      <c r="K154" s="141"/>
    </row>
    <row r="155" spans="1:11" ht="14.25" customHeight="1">
      <c r="A155" s="163"/>
      <c r="B155" s="164"/>
      <c r="C155" s="157" t="s">
        <v>140</v>
      </c>
      <c r="D155" s="97" t="s">
        <v>141</v>
      </c>
      <c r="E155" s="170">
        <v>86200</v>
      </c>
      <c r="F155" s="171"/>
      <c r="G155" s="101">
        <f t="shared" si="7"/>
        <v>86200</v>
      </c>
      <c r="H155" s="201"/>
      <c r="I155" s="141"/>
      <c r="J155" s="141"/>
      <c r="K155" s="141"/>
    </row>
    <row r="156" spans="1:11" ht="14.25" customHeight="1">
      <c r="A156" s="163"/>
      <c r="B156" s="164"/>
      <c r="C156" s="157" t="s">
        <v>142</v>
      </c>
      <c r="D156" s="97" t="s">
        <v>143</v>
      </c>
      <c r="E156" s="170">
        <v>13900</v>
      </c>
      <c r="F156" s="171"/>
      <c r="G156" s="101">
        <f t="shared" si="7"/>
        <v>13900</v>
      </c>
      <c r="H156" s="201"/>
      <c r="I156" s="141"/>
      <c r="J156" s="141"/>
      <c r="K156" s="141"/>
    </row>
    <row r="157" spans="1:11" ht="14.25" customHeight="1">
      <c r="A157" s="163"/>
      <c r="B157" s="164"/>
      <c r="C157" s="164">
        <v>4170</v>
      </c>
      <c r="D157" s="97" t="s">
        <v>153</v>
      </c>
      <c r="E157" s="170">
        <v>15300</v>
      </c>
      <c r="F157" s="171"/>
      <c r="G157" s="101">
        <f t="shared" si="7"/>
        <v>15300</v>
      </c>
      <c r="H157" s="201"/>
      <c r="I157" s="141"/>
      <c r="J157" s="141"/>
      <c r="K157" s="141"/>
    </row>
    <row r="158" spans="1:11" ht="14.25" customHeight="1">
      <c r="A158" s="163"/>
      <c r="B158" s="164"/>
      <c r="C158" s="157" t="s">
        <v>127</v>
      </c>
      <c r="D158" s="97" t="s">
        <v>128</v>
      </c>
      <c r="E158" s="170">
        <v>9100</v>
      </c>
      <c r="F158" s="171"/>
      <c r="G158" s="101">
        <f t="shared" si="7"/>
        <v>9100</v>
      </c>
      <c r="H158" s="201"/>
      <c r="I158" s="141"/>
      <c r="J158" s="141"/>
      <c r="K158" s="141"/>
    </row>
    <row r="159" spans="1:11" ht="14.25" customHeight="1">
      <c r="A159" s="163"/>
      <c r="B159" s="164"/>
      <c r="C159" s="157" t="s">
        <v>189</v>
      </c>
      <c r="D159" s="97" t="s">
        <v>190</v>
      </c>
      <c r="E159" s="170">
        <v>3000</v>
      </c>
      <c r="F159" s="171"/>
      <c r="G159" s="101">
        <f t="shared" si="7"/>
        <v>3000</v>
      </c>
      <c r="H159" s="201"/>
      <c r="I159" s="141"/>
      <c r="J159" s="141"/>
      <c r="K159" s="141"/>
    </row>
    <row r="160" spans="1:11" ht="14.25" customHeight="1">
      <c r="A160" s="163"/>
      <c r="B160" s="164"/>
      <c r="C160" s="157" t="s">
        <v>154</v>
      </c>
      <c r="D160" s="97" t="s">
        <v>155</v>
      </c>
      <c r="E160" s="170">
        <v>56000</v>
      </c>
      <c r="F160" s="171"/>
      <c r="G160" s="101">
        <f t="shared" si="7"/>
        <v>56000</v>
      </c>
      <c r="H160" s="201"/>
      <c r="I160" s="141"/>
      <c r="J160" s="141"/>
      <c r="K160" s="141"/>
    </row>
    <row r="161" spans="1:11" ht="14.25" customHeight="1">
      <c r="A161" s="163"/>
      <c r="B161" s="164"/>
      <c r="C161" s="157" t="s">
        <v>156</v>
      </c>
      <c r="D161" s="97" t="s">
        <v>157</v>
      </c>
      <c r="E161" s="170">
        <v>7000</v>
      </c>
      <c r="F161" s="171"/>
      <c r="G161" s="101">
        <f t="shared" si="7"/>
        <v>7000</v>
      </c>
      <c r="H161" s="201"/>
      <c r="I161" s="141"/>
      <c r="J161" s="141"/>
      <c r="K161" s="141"/>
    </row>
    <row r="162" spans="1:11" ht="14.25" customHeight="1">
      <c r="A162" s="163"/>
      <c r="B162" s="164"/>
      <c r="C162" s="164" t="s">
        <v>210</v>
      </c>
      <c r="D162" s="97" t="s">
        <v>211</v>
      </c>
      <c r="E162" s="170">
        <v>900</v>
      </c>
      <c r="F162" s="171"/>
      <c r="G162" s="101">
        <f t="shared" si="7"/>
        <v>900</v>
      </c>
      <c r="H162" s="201"/>
      <c r="I162" s="141"/>
      <c r="J162" s="141"/>
      <c r="K162" s="141"/>
    </row>
    <row r="163" spans="1:11" ht="14.25" customHeight="1">
      <c r="A163" s="163"/>
      <c r="B163" s="164"/>
      <c r="C163" s="157" t="s">
        <v>111</v>
      </c>
      <c r="D163" s="97" t="s">
        <v>112</v>
      </c>
      <c r="E163" s="170">
        <v>10600.85</v>
      </c>
      <c r="F163" s="171"/>
      <c r="G163" s="101">
        <f t="shared" si="7"/>
        <v>10600.85</v>
      </c>
      <c r="H163" s="201"/>
      <c r="I163" s="141"/>
      <c r="J163" s="141"/>
      <c r="K163" s="141"/>
    </row>
    <row r="164" spans="1:11" ht="14.25" customHeight="1">
      <c r="A164" s="163"/>
      <c r="B164" s="164"/>
      <c r="C164" s="200">
        <v>4350</v>
      </c>
      <c r="D164" s="97" t="s">
        <v>158</v>
      </c>
      <c r="E164" s="170">
        <v>400</v>
      </c>
      <c r="F164" s="101"/>
      <c r="G164" s="101">
        <f t="shared" si="7"/>
        <v>400</v>
      </c>
      <c r="H164" s="201"/>
      <c r="I164" s="141"/>
      <c r="J164" s="141"/>
      <c r="K164" s="141"/>
    </row>
    <row r="165" spans="1:11" ht="14.25" customHeight="1">
      <c r="A165" s="163"/>
      <c r="B165" s="164"/>
      <c r="C165" s="200">
        <v>4360</v>
      </c>
      <c r="D165" s="97" t="s">
        <v>159</v>
      </c>
      <c r="E165" s="170">
        <v>1400</v>
      </c>
      <c r="F165" s="101"/>
      <c r="G165" s="101">
        <f t="shared" si="7"/>
        <v>1400</v>
      </c>
      <c r="H165" s="201"/>
      <c r="I165" s="141"/>
      <c r="J165" s="141"/>
      <c r="K165" s="141"/>
    </row>
    <row r="166" spans="1:11" ht="14.25" customHeight="1">
      <c r="A166" s="163"/>
      <c r="B166" s="164"/>
      <c r="C166" s="200">
        <v>4370</v>
      </c>
      <c r="D166" s="97" t="s">
        <v>160</v>
      </c>
      <c r="E166" s="170">
        <v>5000</v>
      </c>
      <c r="F166" s="101"/>
      <c r="G166" s="101">
        <f t="shared" si="7"/>
        <v>5000</v>
      </c>
      <c r="H166" s="201"/>
      <c r="I166" s="141"/>
      <c r="J166" s="141"/>
      <c r="K166" s="141"/>
    </row>
    <row r="167" spans="1:11" ht="14.25" customHeight="1">
      <c r="A167" s="163"/>
      <c r="B167" s="164"/>
      <c r="C167" s="157" t="s">
        <v>145</v>
      </c>
      <c r="D167" s="97" t="s">
        <v>146</v>
      </c>
      <c r="E167" s="170">
        <v>2000</v>
      </c>
      <c r="F167" s="101"/>
      <c r="G167" s="101">
        <f t="shared" si="7"/>
        <v>2000</v>
      </c>
      <c r="H167" s="159"/>
      <c r="I167" s="141"/>
      <c r="J167" s="141"/>
      <c r="K167" s="141"/>
    </row>
    <row r="168" spans="1:11" ht="14.25" customHeight="1">
      <c r="A168" s="163"/>
      <c r="B168" s="164"/>
      <c r="C168" s="164">
        <v>4430</v>
      </c>
      <c r="D168" s="97" t="s">
        <v>119</v>
      </c>
      <c r="E168" s="170">
        <v>1300</v>
      </c>
      <c r="F168" s="101"/>
      <c r="G168" s="101">
        <f t="shared" si="7"/>
        <v>1300</v>
      </c>
      <c r="H168" s="159"/>
      <c r="I168" s="141"/>
      <c r="J168" s="141"/>
      <c r="K168" s="141"/>
    </row>
    <row r="169" spans="1:11" ht="14.25" customHeight="1">
      <c r="A169" s="163"/>
      <c r="B169" s="164"/>
      <c r="C169" s="157" t="s">
        <v>161</v>
      </c>
      <c r="D169" s="97" t="s">
        <v>162</v>
      </c>
      <c r="E169" s="170">
        <v>33000</v>
      </c>
      <c r="F169" s="101"/>
      <c r="G169" s="101">
        <f t="shared" si="7"/>
        <v>33000</v>
      </c>
      <c r="H169" s="201"/>
      <c r="I169" s="141"/>
      <c r="J169" s="141"/>
      <c r="K169" s="141"/>
    </row>
    <row r="170" spans="1:11" ht="14.25" customHeight="1">
      <c r="A170" s="163"/>
      <c r="B170" s="164"/>
      <c r="C170" s="185">
        <v>6050</v>
      </c>
      <c r="D170" s="59" t="s">
        <v>115</v>
      </c>
      <c r="E170" s="170">
        <v>70000</v>
      </c>
      <c r="F170" s="178"/>
      <c r="G170" s="101">
        <f t="shared" si="7"/>
        <v>70000</v>
      </c>
      <c r="H170" s="201"/>
      <c r="I170" s="141"/>
      <c r="J170" s="141"/>
      <c r="K170" s="141"/>
    </row>
    <row r="171" spans="1:11" ht="15" customHeight="1">
      <c r="A171" s="166"/>
      <c r="B171" s="168" t="s">
        <v>194</v>
      </c>
      <c r="C171" s="167"/>
      <c r="D171" s="18" t="s">
        <v>315</v>
      </c>
      <c r="E171" s="173">
        <f>SUM(E172:E193)</f>
        <v>2193598</v>
      </c>
      <c r="F171" s="173">
        <f>SUM(F172:F193)</f>
        <v>0</v>
      </c>
      <c r="G171" s="173">
        <f>SUM(G172:G193)</f>
        <v>2193598</v>
      </c>
      <c r="H171" s="159"/>
      <c r="I171" s="141"/>
      <c r="J171" s="141"/>
      <c r="K171" s="141"/>
    </row>
    <row r="172" spans="1:11" ht="14.25" customHeight="1">
      <c r="A172" s="163"/>
      <c r="B172" s="164"/>
      <c r="C172" s="157" t="s">
        <v>178</v>
      </c>
      <c r="D172" s="97" t="s">
        <v>150</v>
      </c>
      <c r="E172" s="170">
        <v>110400</v>
      </c>
      <c r="F172" s="101"/>
      <c r="G172" s="101">
        <f aca="true" t="shared" si="8" ref="G172:G193">E172+F172</f>
        <v>110400</v>
      </c>
      <c r="H172" s="201"/>
      <c r="I172" s="141"/>
      <c r="J172" s="141"/>
      <c r="K172" s="141"/>
    </row>
    <row r="173" spans="1:11" ht="14.25" customHeight="1">
      <c r="A173" s="163"/>
      <c r="B173" s="164"/>
      <c r="C173" s="157" t="s">
        <v>138</v>
      </c>
      <c r="D173" s="97" t="s">
        <v>139</v>
      </c>
      <c r="E173" s="170">
        <v>1220800</v>
      </c>
      <c r="F173" s="101"/>
      <c r="G173" s="101">
        <f t="shared" si="8"/>
        <v>1220800</v>
      </c>
      <c r="H173" s="201"/>
      <c r="I173" s="141"/>
      <c r="J173" s="141"/>
      <c r="K173" s="141"/>
    </row>
    <row r="174" spans="1:11" ht="14.25" customHeight="1">
      <c r="A174" s="163"/>
      <c r="B174" s="164"/>
      <c r="C174" s="157" t="s">
        <v>151</v>
      </c>
      <c r="D174" s="97" t="s">
        <v>152</v>
      </c>
      <c r="E174" s="170">
        <v>85698</v>
      </c>
      <c r="F174" s="101"/>
      <c r="G174" s="101">
        <f t="shared" si="8"/>
        <v>85698</v>
      </c>
      <c r="H174" s="201"/>
      <c r="I174" s="141"/>
      <c r="J174" s="141"/>
      <c r="K174" s="141"/>
    </row>
    <row r="175" spans="1:11" ht="14.25" customHeight="1">
      <c r="A175" s="163"/>
      <c r="B175" s="164"/>
      <c r="C175" s="157" t="s">
        <v>140</v>
      </c>
      <c r="D175" s="97" t="s">
        <v>141</v>
      </c>
      <c r="E175" s="170">
        <v>213900</v>
      </c>
      <c r="F175" s="101"/>
      <c r="G175" s="101">
        <f t="shared" si="8"/>
        <v>213900</v>
      </c>
      <c r="H175" s="201"/>
      <c r="I175" s="141"/>
      <c r="J175" s="141"/>
      <c r="K175" s="141"/>
    </row>
    <row r="176" spans="1:11" ht="14.25" customHeight="1">
      <c r="A176" s="163"/>
      <c r="B176" s="164"/>
      <c r="C176" s="157" t="s">
        <v>142</v>
      </c>
      <c r="D176" s="97" t="s">
        <v>143</v>
      </c>
      <c r="E176" s="170">
        <v>34200</v>
      </c>
      <c r="F176" s="101"/>
      <c r="G176" s="101">
        <f t="shared" si="8"/>
        <v>34200</v>
      </c>
      <c r="H176" s="201"/>
      <c r="I176" s="141"/>
      <c r="J176" s="141"/>
      <c r="K176" s="141"/>
    </row>
    <row r="177" spans="1:11" ht="14.25" customHeight="1">
      <c r="A177" s="163"/>
      <c r="B177" s="164"/>
      <c r="C177" s="164">
        <v>4170</v>
      </c>
      <c r="D177" s="97" t="s">
        <v>153</v>
      </c>
      <c r="E177" s="170">
        <v>5600</v>
      </c>
      <c r="F177" s="101"/>
      <c r="G177" s="101">
        <f t="shared" si="8"/>
        <v>5600</v>
      </c>
      <c r="H177" s="201"/>
      <c r="I177" s="141"/>
      <c r="J177" s="141"/>
      <c r="K177" s="141"/>
    </row>
    <row r="178" spans="1:11" ht="14.25" customHeight="1">
      <c r="A178" s="163"/>
      <c r="B178" s="164"/>
      <c r="C178" s="157" t="s">
        <v>127</v>
      </c>
      <c r="D178" s="97" t="s">
        <v>128</v>
      </c>
      <c r="E178" s="170">
        <v>24300</v>
      </c>
      <c r="F178" s="101"/>
      <c r="G178" s="101">
        <f t="shared" si="8"/>
        <v>24300</v>
      </c>
      <c r="H178" s="201"/>
      <c r="I178" s="141"/>
      <c r="J178" s="141"/>
      <c r="K178" s="141"/>
    </row>
    <row r="179" spans="1:11" ht="14.25" customHeight="1">
      <c r="A179" s="163"/>
      <c r="B179" s="164"/>
      <c r="C179" s="157" t="s">
        <v>189</v>
      </c>
      <c r="D179" s="97" t="s">
        <v>190</v>
      </c>
      <c r="E179" s="170">
        <v>5200</v>
      </c>
      <c r="F179" s="101"/>
      <c r="G179" s="101">
        <f t="shared" si="8"/>
        <v>5200</v>
      </c>
      <c r="H179" s="201"/>
      <c r="I179" s="141"/>
      <c r="J179" s="141"/>
      <c r="K179" s="141"/>
    </row>
    <row r="180" spans="1:11" ht="14.25" customHeight="1">
      <c r="A180" s="163"/>
      <c r="B180" s="164"/>
      <c r="C180" s="157" t="s">
        <v>154</v>
      </c>
      <c r="D180" s="97" t="s">
        <v>155</v>
      </c>
      <c r="E180" s="170">
        <v>99000</v>
      </c>
      <c r="F180" s="101"/>
      <c r="G180" s="101">
        <f t="shared" si="8"/>
        <v>99000</v>
      </c>
      <c r="H180" s="201"/>
      <c r="I180" s="141"/>
      <c r="J180" s="141"/>
      <c r="K180" s="141"/>
    </row>
    <row r="181" spans="1:11" ht="14.25" customHeight="1">
      <c r="A181" s="163"/>
      <c r="B181" s="164"/>
      <c r="C181" s="157" t="s">
        <v>156</v>
      </c>
      <c r="D181" s="97" t="s">
        <v>157</v>
      </c>
      <c r="E181" s="170">
        <v>15000</v>
      </c>
      <c r="F181" s="101"/>
      <c r="G181" s="101">
        <f t="shared" si="8"/>
        <v>15000</v>
      </c>
      <c r="H181" s="201"/>
      <c r="I181" s="141"/>
      <c r="J181" s="141"/>
      <c r="K181" s="141"/>
    </row>
    <row r="182" spans="1:11" ht="14.25" customHeight="1">
      <c r="A182" s="163"/>
      <c r="B182" s="164"/>
      <c r="C182" s="164" t="s">
        <v>210</v>
      </c>
      <c r="D182" s="97" t="s">
        <v>211</v>
      </c>
      <c r="E182" s="170">
        <v>1600</v>
      </c>
      <c r="F182" s="101"/>
      <c r="G182" s="101">
        <f t="shared" si="8"/>
        <v>1600</v>
      </c>
      <c r="H182" s="201"/>
      <c r="I182" s="141"/>
      <c r="J182" s="141"/>
      <c r="K182" s="141"/>
    </row>
    <row r="183" spans="1:11" ht="14.25" customHeight="1">
      <c r="A183" s="163"/>
      <c r="B183" s="164"/>
      <c r="C183" s="157" t="s">
        <v>111</v>
      </c>
      <c r="D183" s="97" t="s">
        <v>112</v>
      </c>
      <c r="E183" s="170">
        <v>20200</v>
      </c>
      <c r="F183" s="101"/>
      <c r="G183" s="101">
        <f t="shared" si="8"/>
        <v>20200</v>
      </c>
      <c r="H183" s="201"/>
      <c r="I183" s="141"/>
      <c r="J183" s="141"/>
      <c r="K183" s="141"/>
    </row>
    <row r="184" spans="1:11" ht="14.25" customHeight="1">
      <c r="A184" s="163"/>
      <c r="B184" s="164"/>
      <c r="C184" s="200">
        <v>4350</v>
      </c>
      <c r="D184" s="97" t="s">
        <v>158</v>
      </c>
      <c r="E184" s="170">
        <v>700</v>
      </c>
      <c r="F184" s="101"/>
      <c r="G184" s="101">
        <f t="shared" si="8"/>
        <v>700</v>
      </c>
      <c r="H184" s="201"/>
      <c r="I184" s="141"/>
      <c r="J184" s="141"/>
      <c r="K184" s="141"/>
    </row>
    <row r="185" spans="1:11" ht="14.25" customHeight="1">
      <c r="A185" s="163"/>
      <c r="B185" s="164"/>
      <c r="C185" s="200">
        <v>4360</v>
      </c>
      <c r="D185" s="97" t="s">
        <v>159</v>
      </c>
      <c r="E185" s="170">
        <v>2800</v>
      </c>
      <c r="F185" s="101"/>
      <c r="G185" s="101">
        <f t="shared" si="8"/>
        <v>2800</v>
      </c>
      <c r="H185" s="159"/>
      <c r="I185" s="141"/>
      <c r="J185" s="141"/>
      <c r="K185" s="141"/>
    </row>
    <row r="186" spans="1:11" ht="14.25" customHeight="1">
      <c r="A186" s="163"/>
      <c r="B186" s="164"/>
      <c r="C186" s="200">
        <v>4370</v>
      </c>
      <c r="D186" s="97" t="s">
        <v>160</v>
      </c>
      <c r="E186" s="170">
        <v>4200</v>
      </c>
      <c r="F186" s="101"/>
      <c r="G186" s="101">
        <f t="shared" si="8"/>
        <v>4200</v>
      </c>
      <c r="H186" s="159"/>
      <c r="I186" s="141"/>
      <c r="J186" s="141"/>
      <c r="K186" s="141"/>
    </row>
    <row r="187" spans="1:11" ht="14.25" customHeight="1">
      <c r="A187" s="163"/>
      <c r="B187" s="164"/>
      <c r="C187" s="157" t="s">
        <v>145</v>
      </c>
      <c r="D187" s="97" t="s">
        <v>146</v>
      </c>
      <c r="E187" s="170">
        <v>11000</v>
      </c>
      <c r="F187" s="101"/>
      <c r="G187" s="101">
        <f t="shared" si="8"/>
        <v>11000</v>
      </c>
      <c r="H187" s="201"/>
      <c r="I187" s="141"/>
      <c r="J187" s="141"/>
      <c r="K187" s="141"/>
    </row>
    <row r="188" spans="1:11" ht="14.25" customHeight="1">
      <c r="A188" s="163"/>
      <c r="B188" s="164"/>
      <c r="C188" s="200">
        <v>4420</v>
      </c>
      <c r="D188" s="97" t="s">
        <v>147</v>
      </c>
      <c r="E188" s="170">
        <v>0</v>
      </c>
      <c r="F188" s="101"/>
      <c r="G188" s="101">
        <f t="shared" si="8"/>
        <v>0</v>
      </c>
      <c r="H188" s="201"/>
      <c r="I188" s="141"/>
      <c r="J188" s="141"/>
      <c r="K188" s="141"/>
    </row>
    <row r="189" spans="1:11" ht="14.25" customHeight="1">
      <c r="A189" s="163"/>
      <c r="B189" s="164"/>
      <c r="C189" s="157" t="s">
        <v>118</v>
      </c>
      <c r="D189" s="97" t="s">
        <v>119</v>
      </c>
      <c r="E189" s="170">
        <v>3800</v>
      </c>
      <c r="F189" s="101"/>
      <c r="G189" s="101">
        <f t="shared" si="8"/>
        <v>3800</v>
      </c>
      <c r="H189" s="201"/>
      <c r="I189" s="141"/>
      <c r="J189" s="141"/>
      <c r="K189" s="141"/>
    </row>
    <row r="190" spans="1:11" ht="14.25" customHeight="1">
      <c r="A190" s="163"/>
      <c r="B190" s="164"/>
      <c r="C190" s="157" t="s">
        <v>161</v>
      </c>
      <c r="D190" s="97" t="s">
        <v>162</v>
      </c>
      <c r="E190" s="170">
        <v>75700</v>
      </c>
      <c r="F190" s="101"/>
      <c r="G190" s="101">
        <f t="shared" si="8"/>
        <v>75700</v>
      </c>
      <c r="H190" s="201"/>
      <c r="I190" s="141"/>
      <c r="J190" s="141"/>
      <c r="K190" s="141"/>
    </row>
    <row r="191" spans="1:11" ht="14.25" customHeight="1">
      <c r="A191" s="163"/>
      <c r="B191" s="164"/>
      <c r="C191" s="164" t="s">
        <v>165</v>
      </c>
      <c r="D191" s="97" t="s">
        <v>166</v>
      </c>
      <c r="E191" s="170">
        <v>4000</v>
      </c>
      <c r="F191" s="101"/>
      <c r="G191" s="101">
        <f t="shared" si="8"/>
        <v>4000</v>
      </c>
      <c r="H191" s="201"/>
      <c r="I191" s="141"/>
      <c r="J191" s="141"/>
      <c r="K191" s="141"/>
    </row>
    <row r="192" spans="1:11" ht="14.25" customHeight="1">
      <c r="A192" s="163"/>
      <c r="B192" s="164"/>
      <c r="C192" s="200">
        <v>4750</v>
      </c>
      <c r="D192" s="97" t="s">
        <v>167</v>
      </c>
      <c r="E192" s="170">
        <v>10500</v>
      </c>
      <c r="F192" s="101"/>
      <c r="G192" s="101">
        <f t="shared" si="8"/>
        <v>10500</v>
      </c>
      <c r="H192" s="201"/>
      <c r="I192" s="141"/>
      <c r="J192" s="141"/>
      <c r="K192" s="141"/>
    </row>
    <row r="193" spans="1:11" ht="14.25" customHeight="1">
      <c r="A193" s="163"/>
      <c r="B193" s="164"/>
      <c r="C193" s="164">
        <v>6050</v>
      </c>
      <c r="D193" s="97" t="s">
        <v>115</v>
      </c>
      <c r="E193" s="170">
        <v>245000</v>
      </c>
      <c r="F193" s="101"/>
      <c r="G193" s="101">
        <f t="shared" si="8"/>
        <v>245000</v>
      </c>
      <c r="H193" s="159"/>
      <c r="I193" s="141"/>
      <c r="J193" s="141"/>
      <c r="K193" s="141"/>
    </row>
    <row r="194" spans="1:11" ht="15" customHeight="1">
      <c r="A194" s="166"/>
      <c r="B194" s="168" t="s">
        <v>196</v>
      </c>
      <c r="C194" s="167"/>
      <c r="D194" s="18" t="s">
        <v>316</v>
      </c>
      <c r="E194" s="173">
        <f>SUM(E195:E207)</f>
        <v>437900</v>
      </c>
      <c r="F194" s="173">
        <f>SUM(F195:F207)</f>
        <v>0</v>
      </c>
      <c r="G194" s="173">
        <f>SUM(G195:G207)</f>
        <v>437900</v>
      </c>
      <c r="H194" s="159"/>
      <c r="I194" s="141"/>
      <c r="J194" s="141"/>
      <c r="K194" s="141"/>
    </row>
    <row r="195" spans="1:11" ht="14.25" customHeight="1">
      <c r="A195" s="166"/>
      <c r="B195" s="220"/>
      <c r="C195" s="157" t="s">
        <v>178</v>
      </c>
      <c r="D195" s="97" t="s">
        <v>150</v>
      </c>
      <c r="E195" s="188">
        <v>5200</v>
      </c>
      <c r="F195" s="101"/>
      <c r="G195" s="101">
        <f aca="true" t="shared" si="9" ref="G195:G207">E195+F195</f>
        <v>5200</v>
      </c>
      <c r="H195" s="159"/>
      <c r="I195" s="141"/>
      <c r="J195" s="141"/>
      <c r="K195" s="141"/>
    </row>
    <row r="196" spans="1:11" ht="14.25" customHeight="1">
      <c r="A196" s="166"/>
      <c r="B196" s="220"/>
      <c r="C196" s="157" t="s">
        <v>138</v>
      </c>
      <c r="D196" s="97" t="s">
        <v>139</v>
      </c>
      <c r="E196" s="188">
        <v>80000</v>
      </c>
      <c r="F196" s="101"/>
      <c r="G196" s="101">
        <f t="shared" si="9"/>
        <v>80000</v>
      </c>
      <c r="H196" s="159"/>
      <c r="I196" s="141"/>
      <c r="J196" s="141"/>
      <c r="K196" s="141"/>
    </row>
    <row r="197" spans="1:11" ht="14.25" customHeight="1">
      <c r="A197" s="166"/>
      <c r="B197" s="220"/>
      <c r="C197" s="157" t="s">
        <v>151</v>
      </c>
      <c r="D197" s="97" t="s">
        <v>152</v>
      </c>
      <c r="E197" s="188">
        <v>6500</v>
      </c>
      <c r="F197" s="101"/>
      <c r="G197" s="101">
        <f t="shared" si="9"/>
        <v>6500</v>
      </c>
      <c r="H197" s="159"/>
      <c r="I197" s="141"/>
      <c r="J197" s="141"/>
      <c r="K197" s="141"/>
    </row>
    <row r="198" spans="1:11" ht="14.25" customHeight="1">
      <c r="A198" s="163"/>
      <c r="B198" s="164"/>
      <c r="C198" s="157" t="s">
        <v>140</v>
      </c>
      <c r="D198" s="97" t="s">
        <v>141</v>
      </c>
      <c r="E198" s="170">
        <v>13000</v>
      </c>
      <c r="F198" s="101"/>
      <c r="G198" s="101">
        <f t="shared" si="9"/>
        <v>13000</v>
      </c>
      <c r="H198" s="159"/>
      <c r="I198" s="141"/>
      <c r="J198" s="141"/>
      <c r="K198" s="141"/>
    </row>
    <row r="199" spans="1:11" ht="14.25" customHeight="1">
      <c r="A199" s="163"/>
      <c r="B199" s="164"/>
      <c r="C199" s="157" t="s">
        <v>142</v>
      </c>
      <c r="D199" s="97" t="s">
        <v>143</v>
      </c>
      <c r="E199" s="170">
        <v>2100</v>
      </c>
      <c r="F199" s="101"/>
      <c r="G199" s="101">
        <f t="shared" si="9"/>
        <v>2100</v>
      </c>
      <c r="H199" s="159"/>
      <c r="I199" s="141"/>
      <c r="J199" s="141"/>
      <c r="K199" s="141"/>
    </row>
    <row r="200" spans="1:11" ht="14.25" customHeight="1">
      <c r="A200" s="163"/>
      <c r="B200" s="164"/>
      <c r="C200" s="164">
        <v>4170</v>
      </c>
      <c r="D200" s="97" t="s">
        <v>153</v>
      </c>
      <c r="E200" s="170">
        <v>3000</v>
      </c>
      <c r="F200" s="101"/>
      <c r="G200" s="101">
        <f t="shared" si="9"/>
        <v>3000</v>
      </c>
      <c r="H200" s="159"/>
      <c r="I200" s="141"/>
      <c r="J200" s="141"/>
      <c r="K200" s="141"/>
    </row>
    <row r="201" spans="1:11" ht="14.25" customHeight="1">
      <c r="A201" s="163"/>
      <c r="B201" s="164"/>
      <c r="C201" s="164" t="s">
        <v>127</v>
      </c>
      <c r="D201" s="97" t="s">
        <v>128</v>
      </c>
      <c r="E201" s="170">
        <v>54100</v>
      </c>
      <c r="F201" s="101"/>
      <c r="G201" s="101">
        <f t="shared" si="9"/>
        <v>54100</v>
      </c>
      <c r="H201" s="201"/>
      <c r="I201" s="141"/>
      <c r="J201" s="141"/>
      <c r="K201" s="141"/>
    </row>
    <row r="202" spans="1:11" ht="14.25" customHeight="1">
      <c r="A202" s="163"/>
      <c r="B202" s="164"/>
      <c r="C202" s="157" t="s">
        <v>156</v>
      </c>
      <c r="D202" s="97" t="s">
        <v>157</v>
      </c>
      <c r="E202" s="170">
        <v>20000</v>
      </c>
      <c r="F202" s="101"/>
      <c r="G202" s="101">
        <f t="shared" si="9"/>
        <v>20000</v>
      </c>
      <c r="H202" s="159"/>
      <c r="I202" s="141"/>
      <c r="J202" s="141"/>
      <c r="K202" s="141"/>
    </row>
    <row r="203" spans="1:11" ht="14.25" customHeight="1">
      <c r="A203" s="163"/>
      <c r="B203" s="164"/>
      <c r="C203" s="164" t="s">
        <v>210</v>
      </c>
      <c r="D203" s="97" t="s">
        <v>211</v>
      </c>
      <c r="E203" s="170">
        <v>400</v>
      </c>
      <c r="F203" s="101"/>
      <c r="G203" s="101">
        <f t="shared" si="9"/>
        <v>400</v>
      </c>
      <c r="H203" s="159"/>
      <c r="I203" s="141"/>
      <c r="J203" s="141"/>
      <c r="K203" s="141"/>
    </row>
    <row r="204" spans="1:11" ht="14.25" customHeight="1">
      <c r="A204" s="163"/>
      <c r="B204" s="164"/>
      <c r="C204" s="157" t="s">
        <v>111</v>
      </c>
      <c r="D204" s="97" t="s">
        <v>112</v>
      </c>
      <c r="E204" s="170">
        <v>241500</v>
      </c>
      <c r="F204" s="101"/>
      <c r="G204" s="101">
        <f t="shared" si="9"/>
        <v>241500</v>
      </c>
      <c r="H204" s="159"/>
      <c r="I204" s="141"/>
      <c r="J204" s="141"/>
      <c r="K204" s="141"/>
    </row>
    <row r="205" spans="1:11" ht="14.25" customHeight="1">
      <c r="A205" s="163"/>
      <c r="B205" s="164"/>
      <c r="C205" s="157" t="s">
        <v>118</v>
      </c>
      <c r="D205" s="97" t="s">
        <v>119</v>
      </c>
      <c r="E205" s="170">
        <v>7000</v>
      </c>
      <c r="F205" s="101"/>
      <c r="G205" s="101">
        <f t="shared" si="9"/>
        <v>7000</v>
      </c>
      <c r="H205" s="159"/>
      <c r="I205" s="141"/>
      <c r="J205" s="141"/>
      <c r="K205" s="141"/>
    </row>
    <row r="206" spans="1:11" ht="14.25" customHeight="1">
      <c r="A206" s="163"/>
      <c r="B206" s="164"/>
      <c r="C206" s="157" t="s">
        <v>161</v>
      </c>
      <c r="D206" s="97" t="s">
        <v>162</v>
      </c>
      <c r="E206" s="170">
        <v>3200</v>
      </c>
      <c r="F206" s="101"/>
      <c r="G206" s="101">
        <f t="shared" si="9"/>
        <v>3200</v>
      </c>
      <c r="H206" s="159"/>
      <c r="I206" s="141"/>
      <c r="J206" s="141"/>
      <c r="K206" s="141"/>
    </row>
    <row r="207" spans="1:11" ht="14.25" customHeight="1">
      <c r="A207" s="163"/>
      <c r="B207" s="164"/>
      <c r="C207" s="238">
        <v>4500</v>
      </c>
      <c r="D207" s="97" t="s">
        <v>291</v>
      </c>
      <c r="E207" s="170">
        <v>1900</v>
      </c>
      <c r="F207" s="178"/>
      <c r="G207" s="178">
        <f t="shared" si="9"/>
        <v>1900</v>
      </c>
      <c r="H207" s="201"/>
      <c r="I207" s="141"/>
      <c r="J207" s="141"/>
      <c r="K207" s="141"/>
    </row>
    <row r="208" spans="1:11" ht="27" customHeight="1">
      <c r="A208" s="166"/>
      <c r="B208" s="168" t="s">
        <v>197</v>
      </c>
      <c r="C208" s="167"/>
      <c r="D208" s="18" t="s">
        <v>317</v>
      </c>
      <c r="E208" s="173">
        <f>SUM(E209:E225)</f>
        <v>288220</v>
      </c>
      <c r="F208" s="173">
        <f>SUM(F209:F225)</f>
        <v>0</v>
      </c>
      <c r="G208" s="173">
        <f>SUM(G209:G225)</f>
        <v>288220</v>
      </c>
      <c r="H208" s="159"/>
      <c r="I208" s="141"/>
      <c r="J208" s="141"/>
      <c r="K208" s="141"/>
    </row>
    <row r="209" spans="1:11" ht="14.25" customHeight="1">
      <c r="A209" s="163"/>
      <c r="B209" s="164"/>
      <c r="C209" s="157" t="s">
        <v>178</v>
      </c>
      <c r="D209" s="97" t="s">
        <v>150</v>
      </c>
      <c r="E209" s="170">
        <v>12400</v>
      </c>
      <c r="F209" s="101"/>
      <c r="G209" s="101">
        <f aca="true" t="shared" si="10" ref="G209:G225">E209+F209</f>
        <v>12400</v>
      </c>
      <c r="H209" s="201"/>
      <c r="I209" s="141"/>
      <c r="J209" s="141"/>
      <c r="K209" s="141"/>
    </row>
    <row r="210" spans="1:11" ht="14.25" customHeight="1">
      <c r="A210" s="163"/>
      <c r="B210" s="164"/>
      <c r="C210" s="157" t="s">
        <v>138</v>
      </c>
      <c r="D210" s="97" t="s">
        <v>139</v>
      </c>
      <c r="E210" s="170">
        <v>165000</v>
      </c>
      <c r="F210" s="101"/>
      <c r="G210" s="101">
        <f t="shared" si="10"/>
        <v>165000</v>
      </c>
      <c r="H210" s="159"/>
      <c r="I210" s="141"/>
      <c r="J210" s="141"/>
      <c r="K210" s="141"/>
    </row>
    <row r="211" spans="1:11" ht="14.25" customHeight="1">
      <c r="A211" s="163"/>
      <c r="B211" s="164"/>
      <c r="C211" s="157" t="s">
        <v>151</v>
      </c>
      <c r="D211" s="97" t="s">
        <v>152</v>
      </c>
      <c r="E211" s="170">
        <v>13820</v>
      </c>
      <c r="F211" s="101"/>
      <c r="G211" s="101">
        <f t="shared" si="10"/>
        <v>13820</v>
      </c>
      <c r="H211" s="201"/>
      <c r="I211" s="141"/>
      <c r="J211" s="141"/>
      <c r="K211" s="141"/>
    </row>
    <row r="212" spans="1:11" ht="14.25" customHeight="1">
      <c r="A212" s="163"/>
      <c r="B212" s="164"/>
      <c r="C212" s="157" t="s">
        <v>140</v>
      </c>
      <c r="D212" s="97" t="s">
        <v>141</v>
      </c>
      <c r="E212" s="170">
        <v>28400</v>
      </c>
      <c r="F212" s="101"/>
      <c r="G212" s="101">
        <f t="shared" si="10"/>
        <v>28400</v>
      </c>
      <c r="H212" s="201"/>
      <c r="I212" s="141"/>
      <c r="J212" s="141"/>
      <c r="K212" s="141"/>
    </row>
    <row r="213" spans="1:11" ht="14.25" customHeight="1">
      <c r="A213" s="163"/>
      <c r="B213" s="164"/>
      <c r="C213" s="157" t="s">
        <v>142</v>
      </c>
      <c r="D213" s="97" t="s">
        <v>143</v>
      </c>
      <c r="E213" s="170">
        <v>4700</v>
      </c>
      <c r="F213" s="101"/>
      <c r="G213" s="101">
        <f t="shared" si="10"/>
        <v>4700</v>
      </c>
      <c r="H213" s="201"/>
      <c r="I213" s="141"/>
      <c r="J213" s="141"/>
      <c r="K213" s="141"/>
    </row>
    <row r="214" spans="1:11" ht="14.25" customHeight="1">
      <c r="A214" s="163"/>
      <c r="B214" s="164"/>
      <c r="C214" s="164">
        <v>4170</v>
      </c>
      <c r="D214" s="97" t="s">
        <v>153</v>
      </c>
      <c r="E214" s="170">
        <v>4000</v>
      </c>
      <c r="F214" s="101"/>
      <c r="G214" s="101">
        <f t="shared" si="10"/>
        <v>4000</v>
      </c>
      <c r="H214" s="201"/>
      <c r="I214" s="141"/>
      <c r="J214" s="141"/>
      <c r="K214" s="141"/>
    </row>
    <row r="215" spans="1:11" ht="14.25" customHeight="1">
      <c r="A215" s="163"/>
      <c r="B215" s="164"/>
      <c r="C215" s="157" t="s">
        <v>127</v>
      </c>
      <c r="D215" s="97" t="s">
        <v>128</v>
      </c>
      <c r="E215" s="170">
        <v>8200</v>
      </c>
      <c r="F215" s="101"/>
      <c r="G215" s="101">
        <f t="shared" si="10"/>
        <v>8200</v>
      </c>
      <c r="H215" s="201"/>
      <c r="I215" s="141"/>
      <c r="J215" s="141"/>
      <c r="K215" s="141"/>
    </row>
    <row r="216" spans="1:11" ht="14.25" customHeight="1">
      <c r="A216" s="163"/>
      <c r="B216" s="164"/>
      <c r="C216" s="164" t="s">
        <v>210</v>
      </c>
      <c r="D216" s="97" t="s">
        <v>211</v>
      </c>
      <c r="E216" s="170">
        <v>300</v>
      </c>
      <c r="F216" s="101"/>
      <c r="G216" s="101">
        <f t="shared" si="10"/>
        <v>300</v>
      </c>
      <c r="H216" s="201"/>
      <c r="I216" s="141"/>
      <c r="J216" s="141"/>
      <c r="K216" s="141"/>
    </row>
    <row r="217" spans="1:11" ht="14.25" customHeight="1">
      <c r="A217" s="163"/>
      <c r="B217" s="164"/>
      <c r="C217" s="157" t="s">
        <v>111</v>
      </c>
      <c r="D217" s="97" t="s">
        <v>112</v>
      </c>
      <c r="E217" s="170">
        <v>31500</v>
      </c>
      <c r="F217" s="101"/>
      <c r="G217" s="101">
        <f t="shared" si="10"/>
        <v>31500</v>
      </c>
      <c r="H217" s="201"/>
      <c r="I217" s="141"/>
      <c r="J217" s="141"/>
      <c r="K217" s="141"/>
    </row>
    <row r="218" spans="1:11" ht="14.25" customHeight="1">
      <c r="A218" s="163"/>
      <c r="B218" s="164"/>
      <c r="C218" s="200">
        <v>4360</v>
      </c>
      <c r="D218" s="97" t="s">
        <v>159</v>
      </c>
      <c r="E218" s="170">
        <v>1400</v>
      </c>
      <c r="F218" s="101"/>
      <c r="G218" s="101">
        <f t="shared" si="10"/>
        <v>1400</v>
      </c>
      <c r="H218" s="201"/>
      <c r="I218" s="141"/>
      <c r="J218" s="141"/>
      <c r="K218" s="141"/>
    </row>
    <row r="219" spans="1:11" ht="14.25" customHeight="1">
      <c r="A219" s="163"/>
      <c r="B219" s="164"/>
      <c r="C219" s="200">
        <v>4370</v>
      </c>
      <c r="D219" s="97" t="s">
        <v>160</v>
      </c>
      <c r="E219" s="170">
        <v>1300</v>
      </c>
      <c r="F219" s="101"/>
      <c r="G219" s="101">
        <f t="shared" si="10"/>
        <v>1300</v>
      </c>
      <c r="H219" s="159"/>
      <c r="I219" s="141"/>
      <c r="J219" s="141"/>
      <c r="K219" s="141"/>
    </row>
    <row r="220" spans="1:11" ht="14.25" customHeight="1">
      <c r="A220" s="163"/>
      <c r="B220" s="164"/>
      <c r="C220" s="157" t="s">
        <v>145</v>
      </c>
      <c r="D220" s="97" t="s">
        <v>146</v>
      </c>
      <c r="E220" s="170">
        <v>3000</v>
      </c>
      <c r="F220" s="101"/>
      <c r="G220" s="101">
        <f t="shared" si="10"/>
        <v>3000</v>
      </c>
      <c r="H220" s="201"/>
      <c r="I220" s="141"/>
      <c r="J220" s="141"/>
      <c r="K220" s="141"/>
    </row>
    <row r="221" spans="1:11" ht="14.25" customHeight="1">
      <c r="A221" s="163"/>
      <c r="B221" s="164"/>
      <c r="C221" s="164">
        <v>4430</v>
      </c>
      <c r="D221" s="97" t="s">
        <v>119</v>
      </c>
      <c r="E221" s="170">
        <v>1000</v>
      </c>
      <c r="F221" s="101"/>
      <c r="G221" s="101">
        <f t="shared" si="10"/>
        <v>1000</v>
      </c>
      <c r="H221" s="201"/>
      <c r="I221" s="141"/>
      <c r="J221" s="141"/>
      <c r="K221" s="141"/>
    </row>
    <row r="222" spans="1:11" ht="14.25" customHeight="1">
      <c r="A222" s="163"/>
      <c r="B222" s="164"/>
      <c r="C222" s="157" t="s">
        <v>161</v>
      </c>
      <c r="D222" s="97" t="s">
        <v>162</v>
      </c>
      <c r="E222" s="170">
        <v>4200</v>
      </c>
      <c r="F222" s="101"/>
      <c r="G222" s="101">
        <f t="shared" si="10"/>
        <v>4200</v>
      </c>
      <c r="H222" s="201"/>
      <c r="I222" s="141"/>
      <c r="J222" s="141"/>
      <c r="K222" s="141"/>
    </row>
    <row r="223" spans="1:11" ht="14.25" customHeight="1">
      <c r="A223" s="163"/>
      <c r="B223" s="164"/>
      <c r="C223" s="200">
        <v>4700</v>
      </c>
      <c r="D223" s="97" t="s">
        <v>164</v>
      </c>
      <c r="E223" s="170">
        <v>5000</v>
      </c>
      <c r="F223" s="101"/>
      <c r="G223" s="101">
        <f t="shared" si="10"/>
        <v>5000</v>
      </c>
      <c r="H223" s="159"/>
      <c r="I223" s="141"/>
      <c r="J223" s="141"/>
      <c r="K223" s="141"/>
    </row>
    <row r="224" spans="1:11" ht="14.25" customHeight="1">
      <c r="A224" s="163"/>
      <c r="B224" s="164"/>
      <c r="C224" s="164" t="s">
        <v>165</v>
      </c>
      <c r="D224" s="97" t="s">
        <v>166</v>
      </c>
      <c r="E224" s="170">
        <v>1000</v>
      </c>
      <c r="F224" s="101"/>
      <c r="G224" s="101">
        <f t="shared" si="10"/>
        <v>1000</v>
      </c>
      <c r="H224" s="201"/>
      <c r="I224" s="141"/>
      <c r="J224" s="141"/>
      <c r="K224" s="141"/>
    </row>
    <row r="225" spans="1:11" ht="14.25" customHeight="1">
      <c r="A225" s="163"/>
      <c r="B225" s="164"/>
      <c r="C225" s="200">
        <v>4750</v>
      </c>
      <c r="D225" s="97" t="s">
        <v>167</v>
      </c>
      <c r="E225" s="170">
        <v>3000</v>
      </c>
      <c r="F225" s="101"/>
      <c r="G225" s="101">
        <f t="shared" si="10"/>
        <v>3000</v>
      </c>
      <c r="H225" s="159"/>
      <c r="I225" s="141"/>
      <c r="J225" s="141"/>
      <c r="K225" s="141"/>
    </row>
    <row r="226" spans="1:11" ht="15" customHeight="1">
      <c r="A226" s="166"/>
      <c r="B226" s="168" t="s">
        <v>198</v>
      </c>
      <c r="C226" s="167"/>
      <c r="D226" s="18" t="s">
        <v>318</v>
      </c>
      <c r="E226" s="173">
        <f>SUM(E227:E227)</f>
        <v>35600</v>
      </c>
      <c r="F226" s="173">
        <f>SUM(F227:F227)</f>
        <v>0</v>
      </c>
      <c r="G226" s="173">
        <f>SUM(G227:G227)</f>
        <v>35600</v>
      </c>
      <c r="H226" s="159"/>
      <c r="I226" s="141"/>
      <c r="J226" s="141"/>
      <c r="K226" s="141"/>
    </row>
    <row r="227" spans="1:11" ht="15" customHeight="1">
      <c r="A227" s="163"/>
      <c r="B227" s="164"/>
      <c r="C227" s="200">
        <v>4700</v>
      </c>
      <c r="D227" s="97" t="s">
        <v>164</v>
      </c>
      <c r="E227" s="170">
        <v>35600</v>
      </c>
      <c r="F227" s="101"/>
      <c r="G227" s="101">
        <f>E227+F227</f>
        <v>35600</v>
      </c>
      <c r="H227" s="159"/>
      <c r="I227" s="141"/>
      <c r="J227" s="141"/>
      <c r="K227" s="141"/>
    </row>
    <row r="228" spans="1:11" ht="15" customHeight="1">
      <c r="A228" s="166"/>
      <c r="B228" s="168" t="s">
        <v>199</v>
      </c>
      <c r="C228" s="167"/>
      <c r="D228" s="18" t="s">
        <v>11</v>
      </c>
      <c r="E228" s="173">
        <f>SUM(E229:E230)</f>
        <v>52100</v>
      </c>
      <c r="F228" s="173">
        <f>SUM(F229:F230)</f>
        <v>0</v>
      </c>
      <c r="G228" s="173">
        <f>SUM(G229:G230)</f>
        <v>52100</v>
      </c>
      <c r="H228" s="159"/>
      <c r="I228" s="141"/>
      <c r="J228" s="141"/>
      <c r="K228" s="141"/>
    </row>
    <row r="229" spans="1:11" ht="15" customHeight="1">
      <c r="A229" s="163"/>
      <c r="B229" s="164"/>
      <c r="C229" s="157" t="s">
        <v>178</v>
      </c>
      <c r="D229" s="97" t="s">
        <v>150</v>
      </c>
      <c r="E229" s="170">
        <v>3600</v>
      </c>
      <c r="F229" s="101"/>
      <c r="G229" s="101">
        <f>E229+F229</f>
        <v>3600</v>
      </c>
      <c r="H229" s="159"/>
      <c r="I229" s="141"/>
      <c r="J229" s="141"/>
      <c r="K229" s="141"/>
    </row>
    <row r="230" spans="1:11" ht="15" customHeight="1" thickBot="1">
      <c r="A230" s="174"/>
      <c r="B230" s="185"/>
      <c r="C230" s="189" t="s">
        <v>161</v>
      </c>
      <c r="D230" s="59" t="s">
        <v>162</v>
      </c>
      <c r="E230" s="175">
        <v>48500</v>
      </c>
      <c r="F230" s="176"/>
      <c r="G230" s="176">
        <f>E230+F230</f>
        <v>48500</v>
      </c>
      <c r="H230" s="221"/>
      <c r="I230" s="141"/>
      <c r="J230" s="141"/>
      <c r="K230" s="141"/>
    </row>
    <row r="231" spans="1:11" ht="15.75" customHeight="1" thickBot="1">
      <c r="A231" s="117" t="s">
        <v>200</v>
      </c>
      <c r="B231" s="118"/>
      <c r="C231" s="118"/>
      <c r="D231" s="119" t="s">
        <v>201</v>
      </c>
      <c r="E231" s="183">
        <f>E232+E236</f>
        <v>157000</v>
      </c>
      <c r="F231" s="183">
        <f>F232+F236</f>
        <v>0</v>
      </c>
      <c r="G231" s="183">
        <f>G232+G236</f>
        <v>157000</v>
      </c>
      <c r="H231" s="150"/>
      <c r="I231" s="141"/>
      <c r="J231" s="141"/>
      <c r="K231" s="141"/>
    </row>
    <row r="232" spans="1:11" ht="15.75" customHeight="1">
      <c r="A232" s="222"/>
      <c r="B232" s="223" t="s">
        <v>202</v>
      </c>
      <c r="C232" s="224"/>
      <c r="D232" s="225" t="s">
        <v>319</v>
      </c>
      <c r="E232" s="226">
        <f>E233+E234+E235</f>
        <v>10000</v>
      </c>
      <c r="F232" s="226">
        <f>F233+F234+F235</f>
        <v>0</v>
      </c>
      <c r="G232" s="227">
        <f>G233+G234+G235</f>
        <v>10000</v>
      </c>
      <c r="H232" s="228"/>
      <c r="I232" s="141"/>
      <c r="J232" s="141"/>
      <c r="K232" s="141"/>
    </row>
    <row r="233" spans="1:11" ht="14.25" customHeight="1">
      <c r="A233" s="155"/>
      <c r="B233" s="156"/>
      <c r="C233" s="157" t="s">
        <v>127</v>
      </c>
      <c r="D233" s="97" t="s">
        <v>128</v>
      </c>
      <c r="E233" s="229">
        <v>5000</v>
      </c>
      <c r="F233" s="101"/>
      <c r="G233" s="101">
        <f>E233+F233</f>
        <v>5000</v>
      </c>
      <c r="H233" s="159"/>
      <c r="I233" s="141"/>
      <c r="J233" s="141"/>
      <c r="K233" s="141"/>
    </row>
    <row r="234" spans="1:11" ht="14.25" customHeight="1">
      <c r="A234" s="155"/>
      <c r="B234" s="156"/>
      <c r="C234" s="157" t="s">
        <v>111</v>
      </c>
      <c r="D234" s="97" t="s">
        <v>112</v>
      </c>
      <c r="E234" s="229">
        <v>4000</v>
      </c>
      <c r="F234" s="101"/>
      <c r="G234" s="101">
        <f>E234+F234</f>
        <v>4000</v>
      </c>
      <c r="H234" s="159"/>
      <c r="I234" s="141"/>
      <c r="J234" s="141"/>
      <c r="K234" s="141"/>
    </row>
    <row r="235" spans="1:11" ht="14.25" customHeight="1">
      <c r="A235" s="155"/>
      <c r="B235" s="156"/>
      <c r="C235" s="200">
        <v>4700</v>
      </c>
      <c r="D235" s="97" t="s">
        <v>164</v>
      </c>
      <c r="E235" s="229">
        <v>1000</v>
      </c>
      <c r="F235" s="101"/>
      <c r="G235" s="101">
        <f>E235+F235</f>
        <v>1000</v>
      </c>
      <c r="H235" s="201"/>
      <c r="I235" s="141"/>
      <c r="J235" s="141"/>
      <c r="K235" s="141"/>
    </row>
    <row r="236" spans="1:11" ht="15.75" customHeight="1">
      <c r="A236" s="166"/>
      <c r="B236" s="168" t="s">
        <v>203</v>
      </c>
      <c r="C236" s="167"/>
      <c r="D236" s="18" t="s">
        <v>320</v>
      </c>
      <c r="E236" s="173">
        <f>SUM(E237:E250)</f>
        <v>147000</v>
      </c>
      <c r="F236" s="173">
        <f>SUM(F237:F250)</f>
        <v>0</v>
      </c>
      <c r="G236" s="173">
        <f>SUM(G237:G250)</f>
        <v>147000</v>
      </c>
      <c r="H236" s="159"/>
      <c r="I236" s="141"/>
      <c r="J236" s="141"/>
      <c r="K236" s="141"/>
    </row>
    <row r="237" spans="1:11" ht="36">
      <c r="A237" s="166"/>
      <c r="B237" s="168"/>
      <c r="C237" s="164" t="s">
        <v>176</v>
      </c>
      <c r="D237" s="97" t="s">
        <v>177</v>
      </c>
      <c r="E237" s="170">
        <v>34000</v>
      </c>
      <c r="F237" s="170"/>
      <c r="G237" s="101">
        <f aca="true" t="shared" si="11" ref="G237:G250">E237+F237</f>
        <v>34000</v>
      </c>
      <c r="H237" s="201"/>
      <c r="I237" s="141"/>
      <c r="J237" s="141"/>
      <c r="K237" s="141"/>
    </row>
    <row r="238" spans="1:11" ht="48">
      <c r="A238" s="166"/>
      <c r="B238" s="168"/>
      <c r="C238" s="230" t="s">
        <v>204</v>
      </c>
      <c r="D238" s="215" t="s">
        <v>205</v>
      </c>
      <c r="E238" s="188">
        <v>1000</v>
      </c>
      <c r="F238" s="101"/>
      <c r="G238" s="101">
        <f t="shared" si="11"/>
        <v>1000</v>
      </c>
      <c r="H238" s="201"/>
      <c r="I238" s="141"/>
      <c r="J238" s="141"/>
      <c r="K238" s="141"/>
    </row>
    <row r="239" spans="1:11" ht="14.25" customHeight="1">
      <c r="A239" s="166"/>
      <c r="B239" s="231"/>
      <c r="C239" s="157" t="s">
        <v>131</v>
      </c>
      <c r="D239" s="97" t="s">
        <v>132</v>
      </c>
      <c r="E239" s="188">
        <v>13000</v>
      </c>
      <c r="F239" s="101"/>
      <c r="G239" s="101">
        <f t="shared" si="11"/>
        <v>13000</v>
      </c>
      <c r="H239" s="201"/>
      <c r="I239" s="141"/>
      <c r="J239" s="141"/>
      <c r="K239" s="141"/>
    </row>
    <row r="240" spans="1:11" ht="14.25" customHeight="1">
      <c r="A240" s="163"/>
      <c r="B240" s="164"/>
      <c r="C240" s="157" t="s">
        <v>140</v>
      </c>
      <c r="D240" s="97" t="s">
        <v>141</v>
      </c>
      <c r="E240" s="170">
        <v>500</v>
      </c>
      <c r="F240" s="101"/>
      <c r="G240" s="101">
        <f t="shared" si="11"/>
        <v>500</v>
      </c>
      <c r="H240" s="201"/>
      <c r="I240" s="141"/>
      <c r="J240" s="141"/>
      <c r="K240" s="141"/>
    </row>
    <row r="241" spans="1:11" ht="14.25" customHeight="1">
      <c r="A241" s="163"/>
      <c r="B241" s="164"/>
      <c r="C241" s="157" t="s">
        <v>142</v>
      </c>
      <c r="D241" s="97" t="s">
        <v>143</v>
      </c>
      <c r="E241" s="170">
        <v>100</v>
      </c>
      <c r="F241" s="101"/>
      <c r="G241" s="101">
        <f t="shared" si="11"/>
        <v>100</v>
      </c>
      <c r="H241" s="201"/>
      <c r="I241" s="141"/>
      <c r="J241" s="141"/>
      <c r="K241" s="141"/>
    </row>
    <row r="242" spans="1:11" ht="14.25" customHeight="1">
      <c r="A242" s="163"/>
      <c r="B242" s="164"/>
      <c r="C242" s="164">
        <v>4170</v>
      </c>
      <c r="D242" s="97" t="s">
        <v>153</v>
      </c>
      <c r="E242" s="170">
        <v>20900</v>
      </c>
      <c r="F242" s="101"/>
      <c r="G242" s="101">
        <f t="shared" si="11"/>
        <v>20900</v>
      </c>
      <c r="H242" s="201"/>
      <c r="I242" s="141"/>
      <c r="J242" s="141"/>
      <c r="K242" s="141"/>
    </row>
    <row r="243" spans="1:11" ht="14.25" customHeight="1">
      <c r="A243" s="163"/>
      <c r="B243" s="164"/>
      <c r="C243" s="157" t="s">
        <v>127</v>
      </c>
      <c r="D243" s="97" t="s">
        <v>128</v>
      </c>
      <c r="E243" s="170">
        <v>18600</v>
      </c>
      <c r="F243" s="101"/>
      <c r="G243" s="101">
        <f t="shared" si="11"/>
        <v>18600</v>
      </c>
      <c r="H243" s="201"/>
      <c r="I243" s="141"/>
      <c r="J243" s="141"/>
      <c r="K243" s="141"/>
    </row>
    <row r="244" spans="1:11" ht="14.25" customHeight="1">
      <c r="A244" s="163"/>
      <c r="B244" s="164"/>
      <c r="C244" s="200">
        <v>4220</v>
      </c>
      <c r="D244" s="97" t="s">
        <v>206</v>
      </c>
      <c r="E244" s="170">
        <v>6500</v>
      </c>
      <c r="F244" s="101"/>
      <c r="G244" s="101">
        <f t="shared" si="11"/>
        <v>6500</v>
      </c>
      <c r="H244" s="201"/>
      <c r="I244" s="141"/>
      <c r="J244" s="141"/>
      <c r="K244" s="141"/>
    </row>
    <row r="245" spans="1:11" ht="14.25" customHeight="1">
      <c r="A245" s="163"/>
      <c r="B245" s="164"/>
      <c r="C245" s="157" t="s">
        <v>111</v>
      </c>
      <c r="D245" s="97" t="s">
        <v>112</v>
      </c>
      <c r="E245" s="170">
        <v>46600</v>
      </c>
      <c r="F245" s="101"/>
      <c r="G245" s="101">
        <f t="shared" si="11"/>
        <v>46600</v>
      </c>
      <c r="H245" s="201"/>
      <c r="I245" s="141"/>
      <c r="J245" s="141"/>
      <c r="K245" s="141"/>
    </row>
    <row r="246" spans="1:11" ht="14.25" customHeight="1">
      <c r="A246" s="163"/>
      <c r="B246" s="164"/>
      <c r="C246" s="200">
        <v>4350</v>
      </c>
      <c r="D246" s="97" t="s">
        <v>158</v>
      </c>
      <c r="E246" s="170">
        <v>2000</v>
      </c>
      <c r="F246" s="101"/>
      <c r="G246" s="101">
        <f t="shared" si="11"/>
        <v>2000</v>
      </c>
      <c r="H246" s="201"/>
      <c r="I246" s="141"/>
      <c r="J246" s="141"/>
      <c r="K246" s="141"/>
    </row>
    <row r="247" spans="1:11" ht="14.25" customHeight="1">
      <c r="A247" s="163"/>
      <c r="B247" s="164"/>
      <c r="C247" s="200">
        <v>4370</v>
      </c>
      <c r="D247" s="97" t="s">
        <v>160</v>
      </c>
      <c r="E247" s="170">
        <v>2000</v>
      </c>
      <c r="F247" s="101"/>
      <c r="G247" s="101">
        <f t="shared" si="11"/>
        <v>2000</v>
      </c>
      <c r="H247" s="201"/>
      <c r="I247" s="141"/>
      <c r="J247" s="141"/>
      <c r="K247" s="141"/>
    </row>
    <row r="248" spans="1:11" ht="14.25" customHeight="1">
      <c r="A248" s="163"/>
      <c r="B248" s="164"/>
      <c r="C248" s="157" t="s">
        <v>145</v>
      </c>
      <c r="D248" s="97" t="s">
        <v>146</v>
      </c>
      <c r="E248" s="170">
        <v>600</v>
      </c>
      <c r="F248" s="101"/>
      <c r="G248" s="101">
        <f t="shared" si="11"/>
        <v>600</v>
      </c>
      <c r="H248" s="201"/>
      <c r="I248" s="141"/>
      <c r="J248" s="141"/>
      <c r="K248" s="141"/>
    </row>
    <row r="249" spans="1:11" ht="14.25" customHeight="1">
      <c r="A249" s="174"/>
      <c r="B249" s="185"/>
      <c r="C249" s="200">
        <v>4610</v>
      </c>
      <c r="D249" s="97" t="s">
        <v>163</v>
      </c>
      <c r="E249" s="175">
        <v>200</v>
      </c>
      <c r="F249" s="176"/>
      <c r="G249" s="101">
        <f t="shared" si="11"/>
        <v>200</v>
      </c>
      <c r="H249" s="201"/>
      <c r="I249" s="141"/>
      <c r="J249" s="141"/>
      <c r="K249" s="141"/>
    </row>
    <row r="250" spans="1:11" ht="14.25" customHeight="1" thickBot="1">
      <c r="A250" s="174"/>
      <c r="B250" s="185"/>
      <c r="C250" s="208">
        <v>4700</v>
      </c>
      <c r="D250" s="59" t="s">
        <v>164</v>
      </c>
      <c r="E250" s="175">
        <v>1000</v>
      </c>
      <c r="F250" s="176"/>
      <c r="G250" s="101">
        <f t="shared" si="11"/>
        <v>1000</v>
      </c>
      <c r="H250" s="201"/>
      <c r="I250" s="141"/>
      <c r="J250" s="141"/>
      <c r="K250" s="141"/>
    </row>
    <row r="251" spans="1:11" ht="15.75" customHeight="1" thickBot="1">
      <c r="A251" s="117" t="s">
        <v>207</v>
      </c>
      <c r="B251" s="118"/>
      <c r="C251" s="118"/>
      <c r="D251" s="25" t="s">
        <v>86</v>
      </c>
      <c r="E251" s="183">
        <f>E252+E272+E274+E278+E282+E280+E304+E307</f>
        <v>3159946</v>
      </c>
      <c r="F251" s="183">
        <f>F252+F272+F274+F278+F282+F280+F304+F307</f>
        <v>-5172.22</v>
      </c>
      <c r="G251" s="183">
        <f>G252+G272+G274+G278+G282+G280+G304+G307</f>
        <v>3154773.7800000003</v>
      </c>
      <c r="H251" s="150"/>
      <c r="I251" s="141"/>
      <c r="J251" s="141"/>
      <c r="K251" s="141"/>
    </row>
    <row r="252" spans="1:11" ht="37.5" customHeight="1">
      <c r="A252" s="160"/>
      <c r="B252" s="120" t="s">
        <v>208</v>
      </c>
      <c r="C252" s="232"/>
      <c r="D252" s="109" t="s">
        <v>321</v>
      </c>
      <c r="E252" s="184">
        <f>SUM(E253:E271)</f>
        <v>2215500</v>
      </c>
      <c r="F252" s="184">
        <f>SUM(F253:F271)</f>
        <v>0</v>
      </c>
      <c r="G252" s="184">
        <f>SUM(G253:G271)</f>
        <v>2215500</v>
      </c>
      <c r="H252" s="154"/>
      <c r="I252" s="141"/>
      <c r="J252" s="141"/>
      <c r="K252" s="141"/>
    </row>
    <row r="253" spans="1:11" ht="14.25" customHeight="1">
      <c r="A253" s="166"/>
      <c r="B253" s="220"/>
      <c r="C253" s="157" t="s">
        <v>178</v>
      </c>
      <c r="D253" s="97" t="s">
        <v>260</v>
      </c>
      <c r="E253" s="188">
        <v>1100</v>
      </c>
      <c r="F253" s="101"/>
      <c r="G253" s="101">
        <f aca="true" t="shared" si="12" ref="G253:G271">E253+F253</f>
        <v>1100</v>
      </c>
      <c r="H253" s="172"/>
      <c r="I253" s="141"/>
      <c r="J253" s="141"/>
      <c r="K253" s="141"/>
    </row>
    <row r="254" spans="1:11" ht="14.25" customHeight="1">
      <c r="A254" s="163"/>
      <c r="B254" s="164"/>
      <c r="C254" s="164" t="s">
        <v>209</v>
      </c>
      <c r="D254" s="97" t="s">
        <v>261</v>
      </c>
      <c r="E254" s="170">
        <v>2119318</v>
      </c>
      <c r="F254" s="171"/>
      <c r="G254" s="171">
        <f t="shared" si="12"/>
        <v>2119318</v>
      </c>
      <c r="H254" s="201"/>
      <c r="I254" s="141"/>
      <c r="J254" s="141"/>
      <c r="K254" s="141"/>
    </row>
    <row r="255" spans="1:11" ht="14.25" customHeight="1">
      <c r="A255" s="163"/>
      <c r="B255" s="164"/>
      <c r="C255" s="164" t="s">
        <v>138</v>
      </c>
      <c r="D255" s="97" t="s">
        <v>262</v>
      </c>
      <c r="E255" s="170">
        <v>48600</v>
      </c>
      <c r="F255" s="101"/>
      <c r="G255" s="101">
        <f t="shared" si="12"/>
        <v>48600</v>
      </c>
      <c r="H255" s="201"/>
      <c r="I255" s="141"/>
      <c r="J255" s="141"/>
      <c r="K255" s="141"/>
    </row>
    <row r="256" spans="1:11" ht="14.25" customHeight="1">
      <c r="A256" s="163"/>
      <c r="B256" s="164"/>
      <c r="C256" s="157" t="s">
        <v>151</v>
      </c>
      <c r="D256" s="97" t="s">
        <v>263</v>
      </c>
      <c r="E256" s="170">
        <v>3607</v>
      </c>
      <c r="F256" s="101"/>
      <c r="G256" s="101">
        <f t="shared" si="12"/>
        <v>3607</v>
      </c>
      <c r="H256" s="201"/>
      <c r="I256" s="141"/>
      <c r="J256" s="141"/>
      <c r="K256" s="141"/>
    </row>
    <row r="257" spans="1:11" ht="14.25" customHeight="1">
      <c r="A257" s="163"/>
      <c r="B257" s="164"/>
      <c r="C257" s="164" t="s">
        <v>140</v>
      </c>
      <c r="D257" s="97" t="s">
        <v>264</v>
      </c>
      <c r="E257" s="170">
        <v>23200</v>
      </c>
      <c r="F257" s="101"/>
      <c r="G257" s="101">
        <f t="shared" si="12"/>
        <v>23200</v>
      </c>
      <c r="H257" s="201"/>
      <c r="I257" s="141"/>
      <c r="J257" s="141"/>
      <c r="K257" s="141"/>
    </row>
    <row r="258" spans="1:11" ht="14.25" customHeight="1">
      <c r="A258" s="163"/>
      <c r="B258" s="164"/>
      <c r="C258" s="164" t="s">
        <v>142</v>
      </c>
      <c r="D258" s="97" t="s">
        <v>265</v>
      </c>
      <c r="E258" s="170">
        <v>1200</v>
      </c>
      <c r="F258" s="101"/>
      <c r="G258" s="101">
        <f t="shared" si="12"/>
        <v>1200</v>
      </c>
      <c r="H258" s="201"/>
      <c r="I258" s="141"/>
      <c r="J258" s="141"/>
      <c r="K258" s="141"/>
    </row>
    <row r="259" spans="1:11" ht="14.25" customHeight="1">
      <c r="A259" s="163"/>
      <c r="B259" s="164"/>
      <c r="C259" s="164">
        <v>4170</v>
      </c>
      <c r="D259" s="97" t="s">
        <v>266</v>
      </c>
      <c r="E259" s="170">
        <v>1000</v>
      </c>
      <c r="F259" s="101"/>
      <c r="G259" s="101">
        <f t="shared" si="12"/>
        <v>1000</v>
      </c>
      <c r="H259" s="201"/>
      <c r="I259" s="141"/>
      <c r="J259" s="141"/>
      <c r="K259" s="141"/>
    </row>
    <row r="260" spans="1:11" ht="14.25" customHeight="1">
      <c r="A260" s="163"/>
      <c r="B260" s="164"/>
      <c r="C260" s="164" t="s">
        <v>127</v>
      </c>
      <c r="D260" s="97" t="s">
        <v>267</v>
      </c>
      <c r="E260" s="170">
        <v>2000</v>
      </c>
      <c r="F260" s="101"/>
      <c r="G260" s="101">
        <f t="shared" si="12"/>
        <v>2000</v>
      </c>
      <c r="H260" s="201"/>
      <c r="I260" s="141"/>
      <c r="J260" s="141"/>
      <c r="K260" s="141"/>
    </row>
    <row r="261" spans="1:11" ht="14.25" customHeight="1">
      <c r="A261" s="163"/>
      <c r="B261" s="164"/>
      <c r="C261" s="157" t="s">
        <v>154</v>
      </c>
      <c r="D261" s="97" t="s">
        <v>268</v>
      </c>
      <c r="E261" s="170">
        <v>550</v>
      </c>
      <c r="F261" s="101"/>
      <c r="G261" s="101">
        <f t="shared" si="12"/>
        <v>550</v>
      </c>
      <c r="H261" s="201"/>
      <c r="I261" s="141"/>
      <c r="J261" s="141"/>
      <c r="K261" s="141"/>
    </row>
    <row r="262" spans="1:11" ht="14.25" customHeight="1">
      <c r="A262" s="163"/>
      <c r="B262" s="164"/>
      <c r="C262" s="157" t="s">
        <v>156</v>
      </c>
      <c r="D262" s="97" t="s">
        <v>269</v>
      </c>
      <c r="E262" s="170">
        <v>300</v>
      </c>
      <c r="F262" s="101"/>
      <c r="G262" s="101">
        <f t="shared" si="12"/>
        <v>300</v>
      </c>
      <c r="H262" s="201"/>
      <c r="I262" s="141"/>
      <c r="J262" s="141"/>
      <c r="K262" s="141"/>
    </row>
    <row r="263" spans="1:11" ht="14.25" customHeight="1">
      <c r="A263" s="163"/>
      <c r="B263" s="164"/>
      <c r="C263" s="164" t="s">
        <v>210</v>
      </c>
      <c r="D263" s="97" t="s">
        <v>270</v>
      </c>
      <c r="E263" s="170">
        <v>100</v>
      </c>
      <c r="F263" s="101"/>
      <c r="G263" s="101">
        <f t="shared" si="12"/>
        <v>100</v>
      </c>
      <c r="H263" s="159"/>
      <c r="I263" s="141"/>
      <c r="J263" s="141"/>
      <c r="K263" s="141"/>
    </row>
    <row r="264" spans="1:11" ht="14.25" customHeight="1">
      <c r="A264" s="163"/>
      <c r="B264" s="164"/>
      <c r="C264" s="164" t="s">
        <v>111</v>
      </c>
      <c r="D264" s="97" t="s">
        <v>271</v>
      </c>
      <c r="E264" s="170">
        <v>8993</v>
      </c>
      <c r="F264" s="101"/>
      <c r="G264" s="101">
        <f t="shared" si="12"/>
        <v>8993</v>
      </c>
      <c r="H264" s="201"/>
      <c r="I264" s="141"/>
      <c r="J264" s="141"/>
      <c r="K264" s="141"/>
    </row>
    <row r="265" spans="1:11" ht="14.25" customHeight="1">
      <c r="A265" s="163"/>
      <c r="B265" s="164"/>
      <c r="C265" s="200">
        <v>4400</v>
      </c>
      <c r="D265" s="215" t="s">
        <v>272</v>
      </c>
      <c r="E265" s="170">
        <v>732</v>
      </c>
      <c r="F265" s="101"/>
      <c r="G265" s="101">
        <f t="shared" si="12"/>
        <v>732</v>
      </c>
      <c r="H265" s="201"/>
      <c r="I265" s="141"/>
      <c r="J265" s="141"/>
      <c r="K265" s="141"/>
    </row>
    <row r="266" spans="1:11" ht="14.25" customHeight="1">
      <c r="A266" s="163"/>
      <c r="B266" s="164"/>
      <c r="C266" s="164" t="s">
        <v>145</v>
      </c>
      <c r="D266" s="97" t="s">
        <v>273</v>
      </c>
      <c r="E266" s="170">
        <v>500</v>
      </c>
      <c r="F266" s="101"/>
      <c r="G266" s="101">
        <f t="shared" si="12"/>
        <v>500</v>
      </c>
      <c r="H266" s="201"/>
      <c r="I266" s="141"/>
      <c r="J266" s="141"/>
      <c r="K266" s="141"/>
    </row>
    <row r="267" spans="1:11" ht="14.25" customHeight="1">
      <c r="A267" s="163"/>
      <c r="B267" s="164"/>
      <c r="C267" s="164">
        <v>4430</v>
      </c>
      <c r="D267" s="97" t="s">
        <v>274</v>
      </c>
      <c r="E267" s="170">
        <v>400</v>
      </c>
      <c r="F267" s="101"/>
      <c r="G267" s="101">
        <f t="shared" si="12"/>
        <v>400</v>
      </c>
      <c r="H267" s="201"/>
      <c r="I267" s="141"/>
      <c r="J267" s="141"/>
      <c r="K267" s="141"/>
    </row>
    <row r="268" spans="1:11" ht="23.25" customHeight="1">
      <c r="A268" s="163"/>
      <c r="B268" s="164"/>
      <c r="C268" s="164" t="s">
        <v>161</v>
      </c>
      <c r="D268" s="97" t="s">
        <v>275</v>
      </c>
      <c r="E268" s="170">
        <v>1200</v>
      </c>
      <c r="F268" s="101"/>
      <c r="G268" s="101">
        <f t="shared" si="12"/>
        <v>1200</v>
      </c>
      <c r="H268" s="201"/>
      <c r="I268" s="141"/>
      <c r="J268" s="141"/>
      <c r="K268" s="141"/>
    </row>
    <row r="269" spans="1:11" ht="14.25" customHeight="1">
      <c r="A269" s="163"/>
      <c r="B269" s="164"/>
      <c r="C269" s="200">
        <v>4700</v>
      </c>
      <c r="D269" s="97" t="s">
        <v>276</v>
      </c>
      <c r="E269" s="170">
        <v>2000</v>
      </c>
      <c r="F269" s="101"/>
      <c r="G269" s="101">
        <f t="shared" si="12"/>
        <v>2000</v>
      </c>
      <c r="H269" s="201"/>
      <c r="I269" s="141"/>
      <c r="J269" s="141"/>
      <c r="K269" s="141"/>
    </row>
    <row r="270" spans="1:11" ht="15" customHeight="1">
      <c r="A270" s="163"/>
      <c r="B270" s="164"/>
      <c r="C270" s="164" t="s">
        <v>165</v>
      </c>
      <c r="D270" s="97" t="s">
        <v>277</v>
      </c>
      <c r="E270" s="170">
        <v>200</v>
      </c>
      <c r="F270" s="101"/>
      <c r="G270" s="101">
        <f t="shared" si="12"/>
        <v>200</v>
      </c>
      <c r="H270" s="201"/>
      <c r="I270" s="141"/>
      <c r="J270" s="141"/>
      <c r="K270" s="141"/>
    </row>
    <row r="271" spans="1:11" ht="15" customHeight="1">
      <c r="A271" s="163"/>
      <c r="B271" s="164"/>
      <c r="C271" s="164" t="s">
        <v>213</v>
      </c>
      <c r="D271" s="97" t="s">
        <v>278</v>
      </c>
      <c r="E271" s="170">
        <v>500</v>
      </c>
      <c r="F271" s="101"/>
      <c r="G271" s="101">
        <f t="shared" si="12"/>
        <v>500</v>
      </c>
      <c r="H271" s="201"/>
      <c r="I271" s="141"/>
      <c r="J271" s="141"/>
      <c r="K271" s="141"/>
    </row>
    <row r="272" spans="1:11" ht="39.75" customHeight="1">
      <c r="A272" s="166"/>
      <c r="B272" s="168" t="s">
        <v>214</v>
      </c>
      <c r="C272" s="167"/>
      <c r="D272" s="18" t="s">
        <v>322</v>
      </c>
      <c r="E272" s="173">
        <f>E273</f>
        <v>7809</v>
      </c>
      <c r="F272" s="173">
        <f>F273</f>
        <v>0</v>
      </c>
      <c r="G272" s="173">
        <f>G273</f>
        <v>7809</v>
      </c>
      <c r="H272" s="159"/>
      <c r="I272" s="141"/>
      <c r="J272" s="141"/>
      <c r="K272" s="141"/>
    </row>
    <row r="273" spans="1:11" ht="15" customHeight="1">
      <c r="A273" s="163"/>
      <c r="B273" s="164"/>
      <c r="C273" s="164">
        <v>4130</v>
      </c>
      <c r="D273" s="97" t="s">
        <v>279</v>
      </c>
      <c r="E273" s="170">
        <v>7809</v>
      </c>
      <c r="F273" s="101"/>
      <c r="G273" s="101">
        <f>E273+F273</f>
        <v>7809</v>
      </c>
      <c r="H273" s="172"/>
      <c r="I273" s="141"/>
      <c r="J273" s="141"/>
      <c r="K273" s="141"/>
    </row>
    <row r="274" spans="1:11" ht="26.25" customHeight="1">
      <c r="A274" s="166"/>
      <c r="B274" s="168" t="s">
        <v>215</v>
      </c>
      <c r="C274" s="167"/>
      <c r="D274" s="18" t="s">
        <v>323</v>
      </c>
      <c r="E274" s="173">
        <f>SUM(E275:E277)</f>
        <v>211872</v>
      </c>
      <c r="F274" s="173">
        <f>SUM(F275:F277)</f>
        <v>-4800</v>
      </c>
      <c r="G274" s="173">
        <f>SUM(G275:G277)</f>
        <v>207072</v>
      </c>
      <c r="H274" s="159"/>
      <c r="I274" s="141"/>
      <c r="J274" s="141"/>
      <c r="K274" s="141"/>
    </row>
    <row r="275" spans="1:11" ht="16.5" customHeight="1">
      <c r="A275" s="163"/>
      <c r="B275" s="164"/>
      <c r="C275" s="157" t="s">
        <v>209</v>
      </c>
      <c r="D275" s="97" t="s">
        <v>218</v>
      </c>
      <c r="E275" s="170">
        <v>178872</v>
      </c>
      <c r="F275" s="171">
        <v>-4800</v>
      </c>
      <c r="G275" s="171">
        <f>E275+F275</f>
        <v>174072</v>
      </c>
      <c r="H275" s="283" t="s">
        <v>388</v>
      </c>
      <c r="I275" s="141"/>
      <c r="J275" s="141"/>
      <c r="K275" s="141"/>
    </row>
    <row r="276" spans="1:11" ht="15" customHeight="1">
      <c r="A276" s="163"/>
      <c r="B276" s="164"/>
      <c r="C276" s="164" t="s">
        <v>140</v>
      </c>
      <c r="D276" s="97" t="s">
        <v>141</v>
      </c>
      <c r="E276" s="170">
        <v>3000</v>
      </c>
      <c r="F276" s="101"/>
      <c r="G276" s="101">
        <f>E276+F276</f>
        <v>3000</v>
      </c>
      <c r="H276" s="201"/>
      <c r="I276" s="141"/>
      <c r="J276" s="141"/>
      <c r="K276" s="141"/>
    </row>
    <row r="277" spans="1:11" ht="24" customHeight="1">
      <c r="A277" s="163"/>
      <c r="B277" s="164"/>
      <c r="C277" s="200">
        <v>4330</v>
      </c>
      <c r="D277" s="97" t="s">
        <v>216</v>
      </c>
      <c r="E277" s="170">
        <v>30000</v>
      </c>
      <c r="F277" s="101"/>
      <c r="G277" s="101">
        <f>E277+F277</f>
        <v>30000</v>
      </c>
      <c r="H277" s="201"/>
      <c r="I277" s="141"/>
      <c r="J277" s="141"/>
      <c r="K277" s="141"/>
    </row>
    <row r="278" spans="1:11" ht="15.75" customHeight="1">
      <c r="A278" s="166"/>
      <c r="B278" s="168" t="s">
        <v>217</v>
      </c>
      <c r="C278" s="167"/>
      <c r="D278" s="18" t="s">
        <v>324</v>
      </c>
      <c r="E278" s="173">
        <f>E279</f>
        <v>45000</v>
      </c>
      <c r="F278" s="173">
        <f>F279</f>
        <v>0</v>
      </c>
      <c r="G278" s="173">
        <f>G279</f>
        <v>45000</v>
      </c>
      <c r="H278" s="159"/>
      <c r="I278" s="141"/>
      <c r="J278" s="141"/>
      <c r="K278" s="141"/>
    </row>
    <row r="279" spans="1:11" ht="15" customHeight="1">
      <c r="A279" s="163"/>
      <c r="B279" s="164"/>
      <c r="C279" s="157" t="s">
        <v>209</v>
      </c>
      <c r="D279" s="97" t="s">
        <v>218</v>
      </c>
      <c r="E279" s="170">
        <v>45000</v>
      </c>
      <c r="F279" s="101"/>
      <c r="G279" s="101">
        <f>E279+F279</f>
        <v>45000</v>
      </c>
      <c r="H279" s="201"/>
      <c r="I279" s="141"/>
      <c r="J279" s="141"/>
      <c r="K279" s="141"/>
    </row>
    <row r="280" spans="1:11" ht="15" customHeight="1">
      <c r="A280" s="163"/>
      <c r="B280" s="52">
        <v>85216</v>
      </c>
      <c r="C280" s="50"/>
      <c r="D280" s="290" t="s">
        <v>256</v>
      </c>
      <c r="E280" s="296">
        <f>E281</f>
        <v>51374</v>
      </c>
      <c r="F280" s="296">
        <f>F281</f>
        <v>0</v>
      </c>
      <c r="G280" s="296">
        <f>G281</f>
        <v>51374</v>
      </c>
      <c r="H280" s="201"/>
      <c r="I280" s="141"/>
      <c r="J280" s="141"/>
      <c r="K280" s="141"/>
    </row>
    <row r="281" spans="1:11" ht="15" customHeight="1">
      <c r="A281" s="163"/>
      <c r="B281" s="52"/>
      <c r="C281" s="157" t="s">
        <v>209</v>
      </c>
      <c r="D281" s="97" t="s">
        <v>218</v>
      </c>
      <c r="E281" s="170">
        <v>51374</v>
      </c>
      <c r="F281" s="170"/>
      <c r="G281" s="101">
        <f>E281+F281</f>
        <v>51374</v>
      </c>
      <c r="H281" s="201"/>
      <c r="I281" s="141"/>
      <c r="J281" s="141"/>
      <c r="K281" s="141"/>
    </row>
    <row r="282" spans="1:11" ht="15" customHeight="1">
      <c r="A282" s="166"/>
      <c r="B282" s="168" t="s">
        <v>219</v>
      </c>
      <c r="C282" s="167"/>
      <c r="D282" s="18" t="s">
        <v>91</v>
      </c>
      <c r="E282" s="173">
        <f>SUM(E283:E303)</f>
        <v>546091</v>
      </c>
      <c r="F282" s="173">
        <f>SUM(F283:F303)</f>
        <v>-1632.2200000000003</v>
      </c>
      <c r="G282" s="173">
        <f>SUM(G283:G303)</f>
        <v>544458.78</v>
      </c>
      <c r="H282" s="159"/>
      <c r="I282" s="141"/>
      <c r="J282" s="141"/>
      <c r="K282" s="141"/>
    </row>
    <row r="283" spans="1:11" ht="15" customHeight="1">
      <c r="A283" s="163"/>
      <c r="B283" s="164"/>
      <c r="C283" s="157" t="s">
        <v>178</v>
      </c>
      <c r="D283" s="97" t="s">
        <v>220</v>
      </c>
      <c r="E283" s="170">
        <v>9180</v>
      </c>
      <c r="F283" s="101"/>
      <c r="G283" s="101">
        <f aca="true" t="shared" si="13" ref="G283:G303">E283+F283</f>
        <v>9180</v>
      </c>
      <c r="H283" s="201"/>
      <c r="I283" s="141"/>
      <c r="J283" s="141"/>
      <c r="K283" s="141"/>
    </row>
    <row r="284" spans="1:11" ht="15" customHeight="1">
      <c r="A284" s="163"/>
      <c r="B284" s="164"/>
      <c r="C284" s="157" t="s">
        <v>138</v>
      </c>
      <c r="D284" s="97" t="s">
        <v>139</v>
      </c>
      <c r="E284" s="170">
        <v>371005</v>
      </c>
      <c r="F284" s="101"/>
      <c r="G284" s="101">
        <f t="shared" si="13"/>
        <v>371005</v>
      </c>
      <c r="H284" s="201"/>
      <c r="I284" s="141"/>
      <c r="J284" s="141"/>
      <c r="K284" s="141"/>
    </row>
    <row r="285" spans="1:11" ht="15" customHeight="1">
      <c r="A285" s="163"/>
      <c r="B285" s="164"/>
      <c r="C285" s="157" t="s">
        <v>151</v>
      </c>
      <c r="D285" s="97" t="s">
        <v>152</v>
      </c>
      <c r="E285" s="170">
        <v>25300</v>
      </c>
      <c r="F285" s="101"/>
      <c r="G285" s="101">
        <f t="shared" si="13"/>
        <v>25300</v>
      </c>
      <c r="H285" s="159"/>
      <c r="I285" s="141"/>
      <c r="J285" s="141"/>
      <c r="K285" s="141"/>
    </row>
    <row r="286" spans="1:11" ht="15" customHeight="1">
      <c r="A286" s="163"/>
      <c r="B286" s="164"/>
      <c r="C286" s="157" t="s">
        <v>140</v>
      </c>
      <c r="D286" s="97" t="s">
        <v>141</v>
      </c>
      <c r="E286" s="170">
        <v>63000</v>
      </c>
      <c r="F286" s="101"/>
      <c r="G286" s="101">
        <f t="shared" si="13"/>
        <v>63000</v>
      </c>
      <c r="H286" s="201"/>
      <c r="I286" s="141"/>
      <c r="J286" s="141"/>
      <c r="K286" s="141"/>
    </row>
    <row r="287" spans="1:11" ht="15" customHeight="1">
      <c r="A287" s="163"/>
      <c r="B287" s="164"/>
      <c r="C287" s="157" t="s">
        <v>142</v>
      </c>
      <c r="D287" s="97" t="s">
        <v>143</v>
      </c>
      <c r="E287" s="170">
        <v>9000</v>
      </c>
      <c r="F287" s="101"/>
      <c r="G287" s="101">
        <f t="shared" si="13"/>
        <v>9000</v>
      </c>
      <c r="H287" s="201"/>
      <c r="I287" s="141"/>
      <c r="J287" s="141"/>
      <c r="K287" s="141"/>
    </row>
    <row r="288" spans="1:11" ht="15" customHeight="1">
      <c r="A288" s="163"/>
      <c r="B288" s="164"/>
      <c r="C288" s="164">
        <v>4170</v>
      </c>
      <c r="D288" s="97" t="s">
        <v>153</v>
      </c>
      <c r="E288" s="170">
        <v>3000</v>
      </c>
      <c r="F288" s="101"/>
      <c r="G288" s="101">
        <f t="shared" si="13"/>
        <v>3000</v>
      </c>
      <c r="H288" s="201"/>
      <c r="I288" s="141"/>
      <c r="J288" s="141"/>
      <c r="K288" s="141"/>
    </row>
    <row r="289" spans="1:11" ht="15" customHeight="1">
      <c r="A289" s="163"/>
      <c r="B289" s="164"/>
      <c r="C289" s="157" t="s">
        <v>127</v>
      </c>
      <c r="D289" s="97" t="s">
        <v>128</v>
      </c>
      <c r="E289" s="170">
        <v>14000</v>
      </c>
      <c r="F289" s="101">
        <v>-4333.75</v>
      </c>
      <c r="G289" s="101">
        <f t="shared" si="13"/>
        <v>9666.25</v>
      </c>
      <c r="H289" s="283" t="s">
        <v>388</v>
      </c>
      <c r="I289" s="141"/>
      <c r="J289" s="141"/>
      <c r="K289" s="141"/>
    </row>
    <row r="290" spans="1:11" ht="15" customHeight="1">
      <c r="A290" s="163"/>
      <c r="B290" s="164"/>
      <c r="C290" s="157" t="s">
        <v>154</v>
      </c>
      <c r="D290" s="97" t="s">
        <v>155</v>
      </c>
      <c r="E290" s="170">
        <v>5400</v>
      </c>
      <c r="F290" s="101"/>
      <c r="G290" s="101">
        <f t="shared" si="13"/>
        <v>5400</v>
      </c>
      <c r="H290" s="201"/>
      <c r="I290" s="141"/>
      <c r="J290" s="141"/>
      <c r="K290" s="141"/>
    </row>
    <row r="291" spans="1:11" ht="15" customHeight="1">
      <c r="A291" s="163"/>
      <c r="B291" s="164"/>
      <c r="C291" s="157" t="s">
        <v>156</v>
      </c>
      <c r="D291" s="97" t="s">
        <v>157</v>
      </c>
      <c r="E291" s="170">
        <v>5000</v>
      </c>
      <c r="F291" s="101"/>
      <c r="G291" s="101">
        <f t="shared" si="13"/>
        <v>5000</v>
      </c>
      <c r="H291" s="201"/>
      <c r="I291" s="141"/>
      <c r="J291" s="141"/>
      <c r="K291" s="141"/>
    </row>
    <row r="292" spans="1:11" ht="15" customHeight="1">
      <c r="A292" s="163"/>
      <c r="B292" s="164"/>
      <c r="C292" s="164" t="s">
        <v>210</v>
      </c>
      <c r="D292" s="97" t="s">
        <v>211</v>
      </c>
      <c r="E292" s="170">
        <v>506</v>
      </c>
      <c r="F292" s="101"/>
      <c r="G292" s="101">
        <f t="shared" si="13"/>
        <v>506</v>
      </c>
      <c r="H292" s="201"/>
      <c r="I292" s="141"/>
      <c r="J292" s="141"/>
      <c r="K292" s="141"/>
    </row>
    <row r="293" spans="1:11" ht="15" customHeight="1">
      <c r="A293" s="163"/>
      <c r="B293" s="164"/>
      <c r="C293" s="157" t="s">
        <v>111</v>
      </c>
      <c r="D293" s="97" t="s">
        <v>112</v>
      </c>
      <c r="E293" s="170">
        <v>9000</v>
      </c>
      <c r="F293" s="101">
        <v>-1298.47</v>
      </c>
      <c r="G293" s="101">
        <f t="shared" si="13"/>
        <v>7701.53</v>
      </c>
      <c r="H293" s="283" t="s">
        <v>388</v>
      </c>
      <c r="I293" s="141"/>
      <c r="J293" s="141"/>
      <c r="K293" s="141"/>
    </row>
    <row r="294" spans="1:11" ht="15" customHeight="1">
      <c r="A294" s="163"/>
      <c r="B294" s="164"/>
      <c r="C294" s="200">
        <v>4350</v>
      </c>
      <c r="D294" s="97" t="s">
        <v>158</v>
      </c>
      <c r="E294" s="170">
        <v>2000</v>
      </c>
      <c r="F294" s="101"/>
      <c r="G294" s="101">
        <f t="shared" si="13"/>
        <v>2000</v>
      </c>
      <c r="H294" s="201"/>
      <c r="I294" s="141"/>
      <c r="J294" s="141"/>
      <c r="K294" s="141"/>
    </row>
    <row r="295" spans="1:11" ht="15" customHeight="1">
      <c r="A295" s="163"/>
      <c r="B295" s="164"/>
      <c r="C295" s="200">
        <v>4360</v>
      </c>
      <c r="D295" s="97" t="s">
        <v>159</v>
      </c>
      <c r="E295" s="170">
        <v>3100</v>
      </c>
      <c r="F295" s="101"/>
      <c r="G295" s="101">
        <f t="shared" si="13"/>
        <v>3100</v>
      </c>
      <c r="H295" s="201"/>
      <c r="I295" s="141"/>
      <c r="J295" s="141"/>
      <c r="K295" s="141"/>
    </row>
    <row r="296" spans="1:11" ht="15" customHeight="1">
      <c r="A296" s="163"/>
      <c r="B296" s="164"/>
      <c r="C296" s="200">
        <v>4370</v>
      </c>
      <c r="D296" s="97" t="s">
        <v>160</v>
      </c>
      <c r="E296" s="170">
        <v>5100</v>
      </c>
      <c r="F296" s="101"/>
      <c r="G296" s="101">
        <f t="shared" si="13"/>
        <v>5100</v>
      </c>
      <c r="H296" s="201"/>
      <c r="I296" s="141"/>
      <c r="J296" s="141"/>
      <c r="K296" s="141"/>
    </row>
    <row r="297" spans="1:11" ht="15" customHeight="1">
      <c r="A297" s="163"/>
      <c r="B297" s="164"/>
      <c r="C297" s="200">
        <v>4400</v>
      </c>
      <c r="D297" s="215" t="s">
        <v>212</v>
      </c>
      <c r="E297" s="170">
        <v>1000</v>
      </c>
      <c r="F297" s="101">
        <v>4000</v>
      </c>
      <c r="G297" s="101">
        <f t="shared" si="13"/>
        <v>5000</v>
      </c>
      <c r="H297" s="283" t="s">
        <v>388</v>
      </c>
      <c r="I297" s="141"/>
      <c r="J297" s="141"/>
      <c r="K297" s="141"/>
    </row>
    <row r="298" spans="1:11" ht="15" customHeight="1">
      <c r="A298" s="163"/>
      <c r="B298" s="164"/>
      <c r="C298" s="157" t="s">
        <v>145</v>
      </c>
      <c r="D298" s="97" t="s">
        <v>146</v>
      </c>
      <c r="E298" s="170">
        <v>800</v>
      </c>
      <c r="F298" s="101"/>
      <c r="G298" s="101">
        <f t="shared" si="13"/>
        <v>800</v>
      </c>
      <c r="H298" s="159"/>
      <c r="I298" s="141"/>
      <c r="J298" s="141"/>
      <c r="K298" s="141"/>
    </row>
    <row r="299" spans="1:11" ht="15" customHeight="1">
      <c r="A299" s="163"/>
      <c r="B299" s="164"/>
      <c r="C299" s="157" t="s">
        <v>118</v>
      </c>
      <c r="D299" s="97" t="s">
        <v>119</v>
      </c>
      <c r="E299" s="170">
        <v>1500</v>
      </c>
      <c r="F299" s="101"/>
      <c r="G299" s="101">
        <f t="shared" si="13"/>
        <v>1500</v>
      </c>
      <c r="H299" s="201"/>
      <c r="I299" s="141"/>
      <c r="J299" s="141"/>
      <c r="K299" s="141"/>
    </row>
    <row r="300" spans="1:11" ht="15" customHeight="1">
      <c r="A300" s="163"/>
      <c r="B300" s="164"/>
      <c r="C300" s="157" t="s">
        <v>161</v>
      </c>
      <c r="D300" s="97" t="s">
        <v>162</v>
      </c>
      <c r="E300" s="170">
        <v>11200</v>
      </c>
      <c r="F300" s="101"/>
      <c r="G300" s="101">
        <f t="shared" si="13"/>
        <v>11200</v>
      </c>
      <c r="H300" s="201"/>
      <c r="I300" s="141"/>
      <c r="J300" s="141"/>
      <c r="K300" s="141"/>
    </row>
    <row r="301" spans="1:11" ht="15" customHeight="1">
      <c r="A301" s="163"/>
      <c r="B301" s="164"/>
      <c r="C301" s="200">
        <v>4700</v>
      </c>
      <c r="D301" s="97" t="s">
        <v>164</v>
      </c>
      <c r="E301" s="170">
        <v>2000</v>
      </c>
      <c r="F301" s="101"/>
      <c r="G301" s="101">
        <f t="shared" si="13"/>
        <v>2000</v>
      </c>
      <c r="H301" s="159"/>
      <c r="I301" s="141"/>
      <c r="J301" s="141"/>
      <c r="K301" s="141"/>
    </row>
    <row r="302" spans="1:11" ht="15" customHeight="1">
      <c r="A302" s="163"/>
      <c r="B302" s="164"/>
      <c r="C302" s="164" t="s">
        <v>165</v>
      </c>
      <c r="D302" s="97" t="s">
        <v>166</v>
      </c>
      <c r="E302" s="170">
        <v>2000</v>
      </c>
      <c r="F302" s="101"/>
      <c r="G302" s="101">
        <f t="shared" si="13"/>
        <v>2000</v>
      </c>
      <c r="H302" s="159"/>
      <c r="I302" s="141"/>
      <c r="J302" s="141"/>
      <c r="K302" s="141"/>
    </row>
    <row r="303" spans="1:11" ht="15" customHeight="1">
      <c r="A303" s="163"/>
      <c r="B303" s="164"/>
      <c r="C303" s="164" t="s">
        <v>213</v>
      </c>
      <c r="D303" s="97" t="s">
        <v>167</v>
      </c>
      <c r="E303" s="170">
        <v>3000</v>
      </c>
      <c r="F303" s="101"/>
      <c r="G303" s="101">
        <f t="shared" si="13"/>
        <v>3000</v>
      </c>
      <c r="H303" s="159"/>
      <c r="I303" s="141"/>
      <c r="J303" s="141"/>
      <c r="K303" s="141"/>
    </row>
    <row r="304" spans="1:11" ht="24.75" customHeight="1">
      <c r="A304" s="166"/>
      <c r="B304" s="168" t="s">
        <v>221</v>
      </c>
      <c r="C304" s="167"/>
      <c r="D304" s="18" t="s">
        <v>325</v>
      </c>
      <c r="E304" s="173">
        <f>SUM(E305:E306)</f>
        <v>10000</v>
      </c>
      <c r="F304" s="173">
        <f>SUM(F305:F306)</f>
        <v>0</v>
      </c>
      <c r="G304" s="173">
        <f>SUM(G305:G306)</f>
        <v>10000</v>
      </c>
      <c r="H304" s="159"/>
      <c r="I304" s="141"/>
      <c r="J304" s="141"/>
      <c r="K304" s="141"/>
    </row>
    <row r="305" spans="1:11" ht="15" customHeight="1">
      <c r="A305" s="163"/>
      <c r="B305" s="164"/>
      <c r="C305" s="157" t="s">
        <v>140</v>
      </c>
      <c r="D305" s="97" t="s">
        <v>141</v>
      </c>
      <c r="E305" s="170">
        <v>1500</v>
      </c>
      <c r="F305" s="101"/>
      <c r="G305" s="101">
        <f>E305+F305</f>
        <v>1500</v>
      </c>
      <c r="H305" s="159"/>
      <c r="I305" s="141"/>
      <c r="J305" s="141"/>
      <c r="K305" s="141"/>
    </row>
    <row r="306" spans="1:11" ht="15" customHeight="1">
      <c r="A306" s="163"/>
      <c r="B306" s="164"/>
      <c r="C306" s="164">
        <v>4170</v>
      </c>
      <c r="D306" s="97" t="s">
        <v>153</v>
      </c>
      <c r="E306" s="170">
        <v>8500</v>
      </c>
      <c r="F306" s="101"/>
      <c r="G306" s="101">
        <f>E306+F306</f>
        <v>8500</v>
      </c>
      <c r="H306" s="159"/>
      <c r="I306" s="141"/>
      <c r="J306" s="141"/>
      <c r="K306" s="141"/>
    </row>
    <row r="307" spans="1:11" ht="15" customHeight="1">
      <c r="A307" s="166"/>
      <c r="B307" s="168" t="s">
        <v>222</v>
      </c>
      <c r="C307" s="168"/>
      <c r="D307" s="18" t="s">
        <v>11</v>
      </c>
      <c r="E307" s="173">
        <f>E308</f>
        <v>72300</v>
      </c>
      <c r="F307" s="173">
        <f>F308</f>
        <v>1260</v>
      </c>
      <c r="G307" s="173">
        <f>G308</f>
        <v>73560</v>
      </c>
      <c r="H307" s="159"/>
      <c r="I307" s="141"/>
      <c r="J307" s="141"/>
      <c r="K307" s="141"/>
    </row>
    <row r="308" spans="1:11" ht="15" customHeight="1" thickBot="1">
      <c r="A308" s="174"/>
      <c r="B308" s="185"/>
      <c r="C308" s="185" t="s">
        <v>209</v>
      </c>
      <c r="D308" s="59" t="s">
        <v>280</v>
      </c>
      <c r="E308" s="175">
        <v>72300</v>
      </c>
      <c r="F308" s="171">
        <v>1260</v>
      </c>
      <c r="G308" s="101">
        <f>E308+F308</f>
        <v>73560</v>
      </c>
      <c r="H308" s="283" t="s">
        <v>388</v>
      </c>
      <c r="I308" s="141"/>
      <c r="J308" s="141"/>
      <c r="K308" s="141"/>
    </row>
    <row r="309" spans="1:11" ht="27" customHeight="1" thickBot="1">
      <c r="A309" s="233" t="s">
        <v>223</v>
      </c>
      <c r="B309" s="234"/>
      <c r="C309" s="234"/>
      <c r="D309" s="106" t="s">
        <v>92</v>
      </c>
      <c r="E309" s="191">
        <f>E310+E312</f>
        <v>1457212.4000000004</v>
      </c>
      <c r="F309" s="191">
        <f>F310+F312</f>
        <v>83544.91999999997</v>
      </c>
      <c r="G309" s="191">
        <f>G310+G312</f>
        <v>1540757.3200000003</v>
      </c>
      <c r="H309" s="150"/>
      <c r="I309" s="141"/>
      <c r="J309" s="141"/>
      <c r="K309" s="141"/>
    </row>
    <row r="310" spans="1:11" ht="27" customHeight="1">
      <c r="A310" s="268"/>
      <c r="B310" s="120" t="s">
        <v>252</v>
      </c>
      <c r="C310" s="269"/>
      <c r="D310" s="272" t="s">
        <v>326</v>
      </c>
      <c r="E310" s="273">
        <f>E311</f>
        <v>15000</v>
      </c>
      <c r="F310" s="273">
        <f>F311</f>
        <v>0</v>
      </c>
      <c r="G310" s="273">
        <f>G311</f>
        <v>15000</v>
      </c>
      <c r="H310" s="228"/>
      <c r="I310" s="141"/>
      <c r="J310" s="141"/>
      <c r="K310" s="141"/>
    </row>
    <row r="311" spans="1:11" ht="15" customHeight="1">
      <c r="A311" s="270"/>
      <c r="B311" s="212"/>
      <c r="C311" s="164">
        <v>6050</v>
      </c>
      <c r="D311" s="97" t="s">
        <v>115</v>
      </c>
      <c r="E311" s="170">
        <v>15000</v>
      </c>
      <c r="F311" s="170"/>
      <c r="G311" s="101">
        <f aca="true" t="shared" si="14" ref="G311:G358">E311+F311</f>
        <v>15000</v>
      </c>
      <c r="H311" s="201"/>
      <c r="I311" s="141"/>
      <c r="J311" s="141"/>
      <c r="K311" s="141"/>
    </row>
    <row r="312" spans="1:11" ht="15" customHeight="1">
      <c r="A312" s="192"/>
      <c r="B312" s="120" t="s">
        <v>224</v>
      </c>
      <c r="C312" s="120"/>
      <c r="D312" s="271" t="s">
        <v>11</v>
      </c>
      <c r="E312" s="184">
        <f>SUM(E313:E358)</f>
        <v>1442212.4000000004</v>
      </c>
      <c r="F312" s="184">
        <f>SUM(F313:F358)</f>
        <v>83544.91999999997</v>
      </c>
      <c r="G312" s="184">
        <f>SUM(G313:G358)</f>
        <v>1525757.3200000003</v>
      </c>
      <c r="H312" s="154"/>
      <c r="I312" s="141"/>
      <c r="J312" s="141"/>
      <c r="K312" s="141"/>
    </row>
    <row r="313" spans="1:11" ht="36">
      <c r="A313" s="192"/>
      <c r="B313" s="120"/>
      <c r="C313" s="164" t="s">
        <v>176</v>
      </c>
      <c r="D313" s="97" t="s">
        <v>177</v>
      </c>
      <c r="E313" s="205">
        <v>4000</v>
      </c>
      <c r="F313" s="205"/>
      <c r="G313" s="101">
        <f t="shared" si="14"/>
        <v>4000</v>
      </c>
      <c r="H313" s="201"/>
      <c r="I313" s="141"/>
      <c r="J313" s="141"/>
      <c r="K313" s="141"/>
    </row>
    <row r="314" spans="1:11" ht="14.25">
      <c r="A314" s="192"/>
      <c r="B314" s="120"/>
      <c r="C314" s="164" t="s">
        <v>374</v>
      </c>
      <c r="D314" s="97" t="s">
        <v>141</v>
      </c>
      <c r="E314" s="205">
        <v>53865.71</v>
      </c>
      <c r="F314" s="205"/>
      <c r="G314" s="171">
        <f t="shared" si="14"/>
        <v>53865.71</v>
      </c>
      <c r="H314" s="235" t="s">
        <v>230</v>
      </c>
      <c r="I314" s="141"/>
      <c r="J314" s="141"/>
      <c r="K314" s="141"/>
    </row>
    <row r="315" spans="1:11" ht="15" customHeight="1">
      <c r="A315" s="163"/>
      <c r="B315" s="164"/>
      <c r="C315" s="230" t="s">
        <v>225</v>
      </c>
      <c r="D315" s="97" t="s">
        <v>141</v>
      </c>
      <c r="E315" s="170">
        <v>9505.7</v>
      </c>
      <c r="F315" s="237"/>
      <c r="G315" s="171">
        <f t="shared" si="14"/>
        <v>9505.7</v>
      </c>
      <c r="H315" s="235" t="s">
        <v>230</v>
      </c>
      <c r="I315" s="141"/>
      <c r="J315" s="141"/>
      <c r="K315" s="141"/>
    </row>
    <row r="316" spans="1:11" ht="15" customHeight="1">
      <c r="A316" s="163"/>
      <c r="B316" s="164"/>
      <c r="C316" s="230" t="s">
        <v>375</v>
      </c>
      <c r="D316" s="204" t="s">
        <v>143</v>
      </c>
      <c r="E316" s="170">
        <v>8793.03</v>
      </c>
      <c r="F316" s="237"/>
      <c r="G316" s="171">
        <f t="shared" si="14"/>
        <v>8793.03</v>
      </c>
      <c r="H316" s="235" t="s">
        <v>230</v>
      </c>
      <c r="I316" s="141"/>
      <c r="J316" s="141"/>
      <c r="K316" s="141"/>
    </row>
    <row r="317" spans="1:11" ht="15" customHeight="1">
      <c r="A317" s="163"/>
      <c r="B317" s="164"/>
      <c r="C317" s="230" t="s">
        <v>226</v>
      </c>
      <c r="D317" s="97" t="s">
        <v>143</v>
      </c>
      <c r="E317" s="170">
        <v>1551.71</v>
      </c>
      <c r="F317" s="237"/>
      <c r="G317" s="171">
        <f t="shared" si="14"/>
        <v>1551.71</v>
      </c>
      <c r="H317" s="235" t="s">
        <v>230</v>
      </c>
      <c r="I317" s="141"/>
      <c r="J317" s="141"/>
      <c r="K317" s="141"/>
    </row>
    <row r="318" spans="1:11" ht="15" customHeight="1">
      <c r="A318" s="163"/>
      <c r="B318" s="164"/>
      <c r="C318" s="230" t="s">
        <v>376</v>
      </c>
      <c r="D318" s="204" t="s">
        <v>153</v>
      </c>
      <c r="E318" s="170">
        <v>404953.16</v>
      </c>
      <c r="F318" s="237"/>
      <c r="G318" s="171">
        <f t="shared" si="14"/>
        <v>404953.16</v>
      </c>
      <c r="H318" s="235" t="s">
        <v>230</v>
      </c>
      <c r="I318" s="141"/>
      <c r="J318" s="141"/>
      <c r="K318" s="141"/>
    </row>
    <row r="319" spans="1:11" ht="15" customHeight="1">
      <c r="A319" s="163"/>
      <c r="B319" s="164"/>
      <c r="C319" s="230" t="s">
        <v>195</v>
      </c>
      <c r="D319" s="97" t="s">
        <v>153</v>
      </c>
      <c r="E319" s="170">
        <v>71462.31</v>
      </c>
      <c r="F319" s="237"/>
      <c r="G319" s="171">
        <f t="shared" si="14"/>
        <v>71462.31</v>
      </c>
      <c r="H319" s="235" t="s">
        <v>230</v>
      </c>
      <c r="I319" s="141"/>
      <c r="J319" s="141"/>
      <c r="K319" s="141"/>
    </row>
    <row r="320" spans="1:11" ht="15" customHeight="1">
      <c r="A320" s="192"/>
      <c r="B320" s="202"/>
      <c r="C320" s="236" t="s">
        <v>377</v>
      </c>
      <c r="D320" s="97" t="s">
        <v>128</v>
      </c>
      <c r="E320" s="205">
        <v>11900.05</v>
      </c>
      <c r="F320" s="285"/>
      <c r="G320" s="286">
        <f t="shared" si="14"/>
        <v>11900.05</v>
      </c>
      <c r="H320" s="235" t="s">
        <v>230</v>
      </c>
      <c r="I320" s="141"/>
      <c r="J320" s="141"/>
      <c r="K320" s="141"/>
    </row>
    <row r="321" spans="1:11" ht="15" customHeight="1">
      <c r="A321" s="163"/>
      <c r="B321" s="164"/>
      <c r="C321" s="230" t="s">
        <v>227</v>
      </c>
      <c r="D321" s="97" t="s">
        <v>128</v>
      </c>
      <c r="E321" s="170">
        <v>2100.03</v>
      </c>
      <c r="F321" s="237"/>
      <c r="G321" s="171">
        <f t="shared" si="14"/>
        <v>2100.03</v>
      </c>
      <c r="H321" s="235" t="s">
        <v>230</v>
      </c>
      <c r="I321" s="141"/>
      <c r="J321" s="141"/>
      <c r="K321" s="141"/>
    </row>
    <row r="322" spans="1:11" ht="15" customHeight="1">
      <c r="A322" s="179"/>
      <c r="B322" s="180"/>
      <c r="C322" s="236" t="s">
        <v>378</v>
      </c>
      <c r="D322" s="97" t="s">
        <v>190</v>
      </c>
      <c r="E322" s="181">
        <v>5610</v>
      </c>
      <c r="F322" s="216"/>
      <c r="G322" s="216">
        <f t="shared" si="14"/>
        <v>5610</v>
      </c>
      <c r="H322" s="235" t="s">
        <v>230</v>
      </c>
      <c r="I322" s="141"/>
      <c r="J322" s="141"/>
      <c r="K322" s="141"/>
    </row>
    <row r="323" spans="1:11" ht="15" customHeight="1">
      <c r="A323" s="163"/>
      <c r="B323" s="164"/>
      <c r="C323" s="230" t="s">
        <v>228</v>
      </c>
      <c r="D323" s="97" t="s">
        <v>190</v>
      </c>
      <c r="E323" s="170">
        <v>990</v>
      </c>
      <c r="F323" s="237"/>
      <c r="G323" s="171">
        <f t="shared" si="14"/>
        <v>990</v>
      </c>
      <c r="H323" s="235" t="s">
        <v>230</v>
      </c>
      <c r="I323" s="141"/>
      <c r="J323" s="141"/>
      <c r="K323" s="141"/>
    </row>
    <row r="324" spans="1:11" ht="15" customHeight="1">
      <c r="A324" s="179"/>
      <c r="B324" s="180"/>
      <c r="C324" s="236" t="s">
        <v>379</v>
      </c>
      <c r="D324" s="97" t="s">
        <v>112</v>
      </c>
      <c r="E324" s="181">
        <v>273663.7</v>
      </c>
      <c r="F324" s="216"/>
      <c r="G324" s="216">
        <f t="shared" si="14"/>
        <v>273663.7</v>
      </c>
      <c r="H324" s="235" t="s">
        <v>230</v>
      </c>
      <c r="I324" s="141"/>
      <c r="J324" s="141"/>
      <c r="K324" s="141"/>
    </row>
    <row r="325" spans="1:11" ht="15" customHeight="1">
      <c r="A325" s="163"/>
      <c r="B325" s="164"/>
      <c r="C325" s="230" t="s">
        <v>229</v>
      </c>
      <c r="D325" s="97" t="s">
        <v>112</v>
      </c>
      <c r="E325" s="170">
        <v>48293.6</v>
      </c>
      <c r="F325" s="237"/>
      <c r="G325" s="237">
        <f t="shared" si="14"/>
        <v>48293.6</v>
      </c>
      <c r="H325" s="235" t="s">
        <v>230</v>
      </c>
      <c r="I325" s="141"/>
      <c r="J325" s="141"/>
      <c r="K325" s="141"/>
    </row>
    <row r="326" spans="1:11" ht="15" customHeight="1">
      <c r="A326" s="163"/>
      <c r="B326" s="164"/>
      <c r="C326" s="238">
        <v>3029</v>
      </c>
      <c r="D326" s="97" t="s">
        <v>150</v>
      </c>
      <c r="E326" s="170">
        <v>4500</v>
      </c>
      <c r="F326" s="171"/>
      <c r="G326" s="171">
        <f t="shared" si="14"/>
        <v>4500</v>
      </c>
      <c r="H326" s="235" t="s">
        <v>231</v>
      </c>
      <c r="I326" s="141"/>
      <c r="J326" s="141"/>
      <c r="K326" s="141"/>
    </row>
    <row r="327" spans="1:11" ht="15" customHeight="1">
      <c r="A327" s="163"/>
      <c r="B327" s="164"/>
      <c r="C327" s="238">
        <v>4019</v>
      </c>
      <c r="D327" s="97" t="s">
        <v>139</v>
      </c>
      <c r="E327" s="170">
        <v>53300</v>
      </c>
      <c r="F327" s="171"/>
      <c r="G327" s="171">
        <f t="shared" si="14"/>
        <v>53300</v>
      </c>
      <c r="H327" s="235" t="s">
        <v>231</v>
      </c>
      <c r="I327" s="141"/>
      <c r="J327" s="141"/>
      <c r="K327" s="141"/>
    </row>
    <row r="328" spans="1:11" ht="15" customHeight="1">
      <c r="A328" s="163"/>
      <c r="B328" s="164"/>
      <c r="C328" s="238">
        <v>4117</v>
      </c>
      <c r="D328" s="97" t="s">
        <v>141</v>
      </c>
      <c r="E328" s="170">
        <v>14069.62</v>
      </c>
      <c r="F328" s="171"/>
      <c r="G328" s="171">
        <f t="shared" si="14"/>
        <v>14069.62</v>
      </c>
      <c r="H328" s="235" t="s">
        <v>231</v>
      </c>
      <c r="I328" s="141"/>
      <c r="J328" s="141"/>
      <c r="K328" s="141"/>
    </row>
    <row r="329" spans="1:11" ht="15" customHeight="1">
      <c r="A329" s="163"/>
      <c r="B329" s="164"/>
      <c r="C329" s="238">
        <v>4119</v>
      </c>
      <c r="D329" s="97" t="s">
        <v>141</v>
      </c>
      <c r="E329" s="170">
        <v>8100</v>
      </c>
      <c r="F329" s="171"/>
      <c r="G329" s="171">
        <f t="shared" si="14"/>
        <v>8100</v>
      </c>
      <c r="H329" s="235" t="s">
        <v>231</v>
      </c>
      <c r="I329" s="141"/>
      <c r="J329" s="141"/>
      <c r="K329" s="141"/>
    </row>
    <row r="330" spans="1:11" ht="15" customHeight="1">
      <c r="A330" s="163"/>
      <c r="B330" s="164"/>
      <c r="C330" s="238">
        <v>4127</v>
      </c>
      <c r="D330" s="204" t="s">
        <v>143</v>
      </c>
      <c r="E330" s="170">
        <v>2247.1</v>
      </c>
      <c r="F330" s="171"/>
      <c r="G330" s="171">
        <f t="shared" si="14"/>
        <v>2247.1</v>
      </c>
      <c r="H330" s="235" t="s">
        <v>231</v>
      </c>
      <c r="I330" s="141"/>
      <c r="J330" s="141"/>
      <c r="K330" s="141"/>
    </row>
    <row r="331" spans="1:11" ht="15" customHeight="1">
      <c r="A331" s="163"/>
      <c r="B331" s="164"/>
      <c r="C331" s="238">
        <v>4129</v>
      </c>
      <c r="D331" s="97" t="s">
        <v>143</v>
      </c>
      <c r="E331" s="170">
        <v>1158.76</v>
      </c>
      <c r="F331" s="171"/>
      <c r="G331" s="171">
        <f t="shared" si="14"/>
        <v>1158.76</v>
      </c>
      <c r="H331" s="235" t="s">
        <v>231</v>
      </c>
      <c r="I331" s="141"/>
      <c r="J331" s="141"/>
      <c r="K331" s="141"/>
    </row>
    <row r="332" spans="1:11" ht="15" customHeight="1">
      <c r="A332" s="163"/>
      <c r="B332" s="164"/>
      <c r="C332" s="238">
        <v>4177</v>
      </c>
      <c r="D332" s="204" t="s">
        <v>153</v>
      </c>
      <c r="E332" s="170">
        <v>316128.44</v>
      </c>
      <c r="F332" s="171"/>
      <c r="G332" s="171">
        <f t="shared" si="14"/>
        <v>316128.44</v>
      </c>
      <c r="H332" s="235" t="s">
        <v>231</v>
      </c>
      <c r="I332" s="141"/>
      <c r="J332" s="141"/>
      <c r="K332" s="141"/>
    </row>
    <row r="333" spans="1:11" ht="15" customHeight="1">
      <c r="A333" s="163"/>
      <c r="B333" s="164"/>
      <c r="C333" s="230" t="s">
        <v>377</v>
      </c>
      <c r="D333" s="97" t="s">
        <v>128</v>
      </c>
      <c r="E333" s="170">
        <v>365.52</v>
      </c>
      <c r="F333" s="171"/>
      <c r="G333" s="171">
        <f t="shared" si="14"/>
        <v>365.52</v>
      </c>
      <c r="H333" s="235" t="s">
        <v>231</v>
      </c>
      <c r="I333" s="141"/>
      <c r="J333" s="141"/>
      <c r="K333" s="141"/>
    </row>
    <row r="334" spans="1:11" ht="15" customHeight="1">
      <c r="A334" s="163"/>
      <c r="B334" s="164"/>
      <c r="C334" s="230" t="s">
        <v>378</v>
      </c>
      <c r="D334" s="97" t="s">
        <v>190</v>
      </c>
      <c r="E334" s="170">
        <v>4900</v>
      </c>
      <c r="F334" s="171"/>
      <c r="G334" s="171">
        <f t="shared" si="14"/>
        <v>4900</v>
      </c>
      <c r="H334" s="235" t="s">
        <v>231</v>
      </c>
      <c r="I334" s="141"/>
      <c r="J334" s="141"/>
      <c r="K334" s="141"/>
    </row>
    <row r="335" spans="1:11" ht="15" customHeight="1">
      <c r="A335" s="163"/>
      <c r="B335" s="164"/>
      <c r="C335" s="238">
        <v>4269</v>
      </c>
      <c r="D335" s="97" t="s">
        <v>155</v>
      </c>
      <c r="E335" s="170">
        <v>2910.37</v>
      </c>
      <c r="F335" s="171"/>
      <c r="G335" s="171">
        <f t="shared" si="14"/>
        <v>2910.37</v>
      </c>
      <c r="H335" s="235" t="s">
        <v>231</v>
      </c>
      <c r="I335" s="141"/>
      <c r="J335" s="141"/>
      <c r="K335" s="141"/>
    </row>
    <row r="336" spans="1:11" ht="15" customHeight="1">
      <c r="A336" s="163"/>
      <c r="B336" s="164"/>
      <c r="C336" s="238">
        <v>4307</v>
      </c>
      <c r="D336" s="97" t="s">
        <v>112</v>
      </c>
      <c r="E336" s="170">
        <v>123389.57</v>
      </c>
      <c r="F336" s="171"/>
      <c r="G336" s="198">
        <f t="shared" si="14"/>
        <v>123389.57</v>
      </c>
      <c r="H336" s="235" t="s">
        <v>231</v>
      </c>
      <c r="I336" s="141"/>
      <c r="J336" s="141"/>
      <c r="K336" s="141"/>
    </row>
    <row r="337" spans="1:11" ht="15" customHeight="1">
      <c r="A337" s="163"/>
      <c r="B337" s="164"/>
      <c r="C337" s="238">
        <v>4309</v>
      </c>
      <c r="D337" s="97" t="s">
        <v>112</v>
      </c>
      <c r="E337" s="170">
        <v>14454.02</v>
      </c>
      <c r="F337" s="171"/>
      <c r="G337" s="171">
        <f t="shared" si="14"/>
        <v>14454.02</v>
      </c>
      <c r="H337" s="235" t="s">
        <v>231</v>
      </c>
      <c r="I337" s="141"/>
      <c r="J337" s="141"/>
      <c r="K337" s="141"/>
    </row>
    <row r="338" spans="1:11" ht="15" customHeight="1">
      <c r="A338" s="192"/>
      <c r="B338" s="202"/>
      <c r="C338" s="238">
        <v>3027</v>
      </c>
      <c r="D338" s="97" t="s">
        <v>150</v>
      </c>
      <c r="E338" s="205">
        <v>0</v>
      </c>
      <c r="F338" s="285">
        <v>1456.5</v>
      </c>
      <c r="G338" s="285">
        <f t="shared" si="14"/>
        <v>1456.5</v>
      </c>
      <c r="H338" s="235" t="s">
        <v>387</v>
      </c>
      <c r="I338" s="141"/>
      <c r="J338" s="141"/>
      <c r="K338" s="141"/>
    </row>
    <row r="339" spans="1:11" ht="15" customHeight="1">
      <c r="A339" s="192"/>
      <c r="B339" s="202"/>
      <c r="C339" s="238">
        <v>3029</v>
      </c>
      <c r="D339" s="97" t="s">
        <v>150</v>
      </c>
      <c r="E339" s="205">
        <v>0</v>
      </c>
      <c r="F339" s="285">
        <v>77.1</v>
      </c>
      <c r="G339" s="285">
        <f t="shared" si="14"/>
        <v>77.1</v>
      </c>
      <c r="H339" s="235" t="s">
        <v>387</v>
      </c>
      <c r="I339" s="141"/>
      <c r="J339" s="141"/>
      <c r="K339" s="141"/>
    </row>
    <row r="340" spans="1:11" ht="15" customHeight="1">
      <c r="A340" s="192"/>
      <c r="B340" s="202"/>
      <c r="C340" s="238">
        <v>3119</v>
      </c>
      <c r="D340" s="97" t="s">
        <v>218</v>
      </c>
      <c r="E340" s="205">
        <v>0</v>
      </c>
      <c r="F340" s="285">
        <v>7140</v>
      </c>
      <c r="G340" s="285">
        <f t="shared" si="14"/>
        <v>7140</v>
      </c>
      <c r="H340" s="235" t="s">
        <v>387</v>
      </c>
      <c r="I340" s="141"/>
      <c r="J340" s="141"/>
      <c r="K340" s="141"/>
    </row>
    <row r="341" spans="1:11" ht="15" customHeight="1">
      <c r="A341" s="192"/>
      <c r="B341" s="202"/>
      <c r="C341" s="238">
        <v>4017</v>
      </c>
      <c r="D341" s="97" t="s">
        <v>139</v>
      </c>
      <c r="E341" s="205">
        <v>0</v>
      </c>
      <c r="F341" s="285">
        <v>35994.72</v>
      </c>
      <c r="G341" s="285">
        <f t="shared" si="14"/>
        <v>35994.72</v>
      </c>
      <c r="H341" s="235" t="s">
        <v>387</v>
      </c>
      <c r="I341" s="141"/>
      <c r="J341" s="141"/>
      <c r="K341" s="141"/>
    </row>
    <row r="342" spans="1:11" ht="15" customHeight="1">
      <c r="A342" s="192"/>
      <c r="B342" s="202"/>
      <c r="C342" s="238">
        <v>4019</v>
      </c>
      <c r="D342" s="97" t="s">
        <v>139</v>
      </c>
      <c r="E342" s="205">
        <v>0</v>
      </c>
      <c r="F342" s="285">
        <v>1905.6</v>
      </c>
      <c r="G342" s="285">
        <f t="shared" si="14"/>
        <v>1905.6</v>
      </c>
      <c r="H342" s="235" t="s">
        <v>387</v>
      </c>
      <c r="I342" s="141"/>
      <c r="J342" s="141"/>
      <c r="K342" s="141"/>
    </row>
    <row r="343" spans="1:11" ht="15" customHeight="1">
      <c r="A343" s="192"/>
      <c r="B343" s="202"/>
      <c r="C343" s="238">
        <v>4047</v>
      </c>
      <c r="D343" s="97" t="s">
        <v>152</v>
      </c>
      <c r="E343" s="205">
        <v>0</v>
      </c>
      <c r="F343" s="285">
        <v>3403.75</v>
      </c>
      <c r="G343" s="285">
        <f t="shared" si="14"/>
        <v>3403.75</v>
      </c>
      <c r="H343" s="235" t="s">
        <v>387</v>
      </c>
      <c r="I343" s="141"/>
      <c r="J343" s="141"/>
      <c r="K343" s="141"/>
    </row>
    <row r="344" spans="1:11" ht="15" customHeight="1">
      <c r="A344" s="192"/>
      <c r="B344" s="202"/>
      <c r="C344" s="238">
        <v>4049</v>
      </c>
      <c r="D344" s="97" t="s">
        <v>152</v>
      </c>
      <c r="E344" s="205">
        <v>0</v>
      </c>
      <c r="F344" s="285">
        <v>180.2</v>
      </c>
      <c r="G344" s="285">
        <f t="shared" si="14"/>
        <v>180.2</v>
      </c>
      <c r="H344" s="235" t="s">
        <v>387</v>
      </c>
      <c r="I344" s="141"/>
      <c r="J344" s="141"/>
      <c r="K344" s="141"/>
    </row>
    <row r="345" spans="1:11" ht="15" customHeight="1">
      <c r="A345" s="192"/>
      <c r="B345" s="202"/>
      <c r="C345" s="164" t="s">
        <v>374</v>
      </c>
      <c r="D345" s="97" t="s">
        <v>141</v>
      </c>
      <c r="E345" s="205">
        <v>0</v>
      </c>
      <c r="F345" s="285">
        <v>6253.25</v>
      </c>
      <c r="G345" s="285">
        <f t="shared" si="14"/>
        <v>6253.25</v>
      </c>
      <c r="H345" s="235" t="s">
        <v>387</v>
      </c>
      <c r="I345" s="141"/>
      <c r="J345" s="141"/>
      <c r="K345" s="141"/>
    </row>
    <row r="346" spans="1:11" ht="15" customHeight="1">
      <c r="A346" s="192"/>
      <c r="B346" s="202"/>
      <c r="C346" s="230" t="s">
        <v>225</v>
      </c>
      <c r="D346" s="97" t="s">
        <v>141</v>
      </c>
      <c r="E346" s="205">
        <v>0</v>
      </c>
      <c r="F346" s="285">
        <v>331.06</v>
      </c>
      <c r="G346" s="285">
        <f t="shared" si="14"/>
        <v>331.06</v>
      </c>
      <c r="H346" s="235" t="s">
        <v>387</v>
      </c>
      <c r="I346" s="141"/>
      <c r="J346" s="141"/>
      <c r="K346" s="141"/>
    </row>
    <row r="347" spans="1:11" ht="15" customHeight="1">
      <c r="A347" s="192"/>
      <c r="B347" s="202"/>
      <c r="C347" s="230" t="s">
        <v>375</v>
      </c>
      <c r="D347" s="204" t="s">
        <v>143</v>
      </c>
      <c r="E347" s="205">
        <v>0</v>
      </c>
      <c r="F347" s="285">
        <v>961.74</v>
      </c>
      <c r="G347" s="285">
        <f t="shared" si="14"/>
        <v>961.74</v>
      </c>
      <c r="H347" s="235" t="s">
        <v>387</v>
      </c>
      <c r="I347" s="141"/>
      <c r="J347" s="141"/>
      <c r="K347" s="141"/>
    </row>
    <row r="348" spans="1:11" ht="15" customHeight="1">
      <c r="A348" s="192"/>
      <c r="B348" s="202"/>
      <c r="C348" s="230" t="s">
        <v>226</v>
      </c>
      <c r="D348" s="97" t="s">
        <v>143</v>
      </c>
      <c r="E348" s="205">
        <v>0</v>
      </c>
      <c r="F348" s="285">
        <v>50.92</v>
      </c>
      <c r="G348" s="285">
        <f t="shared" si="14"/>
        <v>50.92</v>
      </c>
      <c r="H348" s="235" t="s">
        <v>387</v>
      </c>
      <c r="I348" s="141"/>
      <c r="J348" s="141"/>
      <c r="K348" s="141"/>
    </row>
    <row r="349" spans="1:11" ht="15" customHeight="1">
      <c r="A349" s="192"/>
      <c r="B349" s="202"/>
      <c r="C349" s="164" t="s">
        <v>385</v>
      </c>
      <c r="D349" s="97" t="s">
        <v>279</v>
      </c>
      <c r="E349" s="205">
        <v>0</v>
      </c>
      <c r="F349" s="285">
        <v>796.97</v>
      </c>
      <c r="G349" s="285">
        <f t="shared" si="14"/>
        <v>796.97</v>
      </c>
      <c r="H349" s="235" t="s">
        <v>387</v>
      </c>
      <c r="I349" s="141"/>
      <c r="J349" s="141"/>
      <c r="K349" s="141"/>
    </row>
    <row r="350" spans="1:11" ht="15" customHeight="1">
      <c r="A350" s="192"/>
      <c r="B350" s="202"/>
      <c r="C350" s="164" t="s">
        <v>386</v>
      </c>
      <c r="D350" s="97" t="s">
        <v>279</v>
      </c>
      <c r="E350" s="205">
        <v>0</v>
      </c>
      <c r="F350" s="285">
        <v>42.19</v>
      </c>
      <c r="G350" s="285">
        <f t="shared" si="14"/>
        <v>42.19</v>
      </c>
      <c r="H350" s="235" t="s">
        <v>387</v>
      </c>
      <c r="I350" s="141"/>
      <c r="J350" s="141"/>
      <c r="K350" s="141"/>
    </row>
    <row r="351" spans="1:11" ht="15" customHeight="1">
      <c r="A351" s="192"/>
      <c r="B351" s="202"/>
      <c r="C351" s="236" t="s">
        <v>377</v>
      </c>
      <c r="D351" s="97" t="s">
        <v>128</v>
      </c>
      <c r="E351" s="205">
        <v>0</v>
      </c>
      <c r="F351" s="285">
        <v>551.09</v>
      </c>
      <c r="G351" s="285">
        <f t="shared" si="14"/>
        <v>551.09</v>
      </c>
      <c r="H351" s="235" t="s">
        <v>387</v>
      </c>
      <c r="I351" s="141"/>
      <c r="J351" s="141"/>
      <c r="K351" s="141"/>
    </row>
    <row r="352" spans="1:11" ht="15" customHeight="1">
      <c r="A352" s="192"/>
      <c r="B352" s="202"/>
      <c r="C352" s="230" t="s">
        <v>227</v>
      </c>
      <c r="D352" s="97" t="s">
        <v>128</v>
      </c>
      <c r="E352" s="205">
        <v>0</v>
      </c>
      <c r="F352" s="285">
        <v>362.93</v>
      </c>
      <c r="G352" s="285">
        <f t="shared" si="14"/>
        <v>362.93</v>
      </c>
      <c r="H352" s="235" t="s">
        <v>387</v>
      </c>
      <c r="I352" s="141"/>
      <c r="J352" s="141"/>
      <c r="K352" s="141"/>
    </row>
    <row r="353" spans="1:11" ht="15" customHeight="1">
      <c r="A353" s="192"/>
      <c r="B353" s="202"/>
      <c r="C353" s="236" t="s">
        <v>379</v>
      </c>
      <c r="D353" s="97" t="s">
        <v>112</v>
      </c>
      <c r="E353" s="205">
        <v>0</v>
      </c>
      <c r="F353" s="285">
        <v>19772.4</v>
      </c>
      <c r="G353" s="285">
        <f t="shared" si="14"/>
        <v>19772.4</v>
      </c>
      <c r="H353" s="235" t="s">
        <v>387</v>
      </c>
      <c r="I353" s="141"/>
      <c r="J353" s="141"/>
      <c r="K353" s="141"/>
    </row>
    <row r="354" spans="1:11" ht="15" customHeight="1">
      <c r="A354" s="192"/>
      <c r="B354" s="202"/>
      <c r="C354" s="230" t="s">
        <v>229</v>
      </c>
      <c r="D354" s="97" t="s">
        <v>112</v>
      </c>
      <c r="E354" s="205">
        <v>0</v>
      </c>
      <c r="F354" s="285">
        <v>2345.23</v>
      </c>
      <c r="G354" s="285">
        <f t="shared" si="14"/>
        <v>2345.23</v>
      </c>
      <c r="H354" s="235" t="s">
        <v>387</v>
      </c>
      <c r="I354" s="141"/>
      <c r="J354" s="141"/>
      <c r="K354" s="141"/>
    </row>
    <row r="355" spans="1:11" ht="15" customHeight="1">
      <c r="A355" s="192"/>
      <c r="B355" s="202"/>
      <c r="C355" s="200">
        <v>4377</v>
      </c>
      <c r="D355" s="97" t="s">
        <v>160</v>
      </c>
      <c r="E355" s="205">
        <v>0</v>
      </c>
      <c r="F355" s="285">
        <v>827.62</v>
      </c>
      <c r="G355" s="285">
        <f t="shared" si="14"/>
        <v>827.62</v>
      </c>
      <c r="H355" s="235" t="s">
        <v>387</v>
      </c>
      <c r="I355" s="141"/>
      <c r="J355" s="141"/>
      <c r="K355" s="141"/>
    </row>
    <row r="356" spans="1:11" ht="15" customHeight="1">
      <c r="A356" s="163"/>
      <c r="B356" s="164"/>
      <c r="C356" s="200">
        <v>4379</v>
      </c>
      <c r="D356" s="97" t="s">
        <v>160</v>
      </c>
      <c r="E356" s="170">
        <v>0</v>
      </c>
      <c r="F356" s="237">
        <v>43.81</v>
      </c>
      <c r="G356" s="237">
        <f t="shared" si="14"/>
        <v>43.81</v>
      </c>
      <c r="H356" s="235" t="s">
        <v>387</v>
      </c>
      <c r="I356" s="141"/>
      <c r="J356" s="141"/>
      <c r="K356" s="141"/>
    </row>
    <row r="357" spans="1:11" ht="15" customHeight="1">
      <c r="A357" s="192"/>
      <c r="B357" s="202"/>
      <c r="C357" s="238">
        <v>4447</v>
      </c>
      <c r="D357" s="97" t="s">
        <v>162</v>
      </c>
      <c r="E357" s="205">
        <v>0</v>
      </c>
      <c r="F357" s="285">
        <v>995.16</v>
      </c>
      <c r="G357" s="285">
        <f t="shared" si="14"/>
        <v>995.16</v>
      </c>
      <c r="H357" s="235" t="s">
        <v>387</v>
      </c>
      <c r="I357" s="141"/>
      <c r="J357" s="141"/>
      <c r="K357" s="141"/>
    </row>
    <row r="358" spans="1:11" ht="15" customHeight="1" thickBot="1">
      <c r="A358" s="179"/>
      <c r="B358" s="180"/>
      <c r="C358" s="238">
        <v>4449</v>
      </c>
      <c r="D358" s="97" t="s">
        <v>162</v>
      </c>
      <c r="E358" s="181">
        <v>0</v>
      </c>
      <c r="F358" s="216">
        <v>52.68</v>
      </c>
      <c r="G358" s="216">
        <f t="shared" si="14"/>
        <v>52.68</v>
      </c>
      <c r="H358" s="235" t="s">
        <v>387</v>
      </c>
      <c r="I358" s="141"/>
      <c r="J358" s="141"/>
      <c r="K358" s="141"/>
    </row>
    <row r="359" spans="1:11" ht="15.75" customHeight="1" thickBot="1">
      <c r="A359" s="114" t="s">
        <v>98</v>
      </c>
      <c r="B359" s="115"/>
      <c r="C359" s="115"/>
      <c r="D359" s="116" t="s">
        <v>99</v>
      </c>
      <c r="E359" s="239">
        <f>E360+E368</f>
        <v>121634</v>
      </c>
      <c r="F359" s="239">
        <f>F360+F368</f>
        <v>0</v>
      </c>
      <c r="G359" s="239">
        <f>G360+G368</f>
        <v>121634</v>
      </c>
      <c r="H359" s="150"/>
      <c r="I359" s="141"/>
      <c r="J359" s="141"/>
      <c r="K359" s="141"/>
    </row>
    <row r="360" spans="1:11" ht="16.5" customHeight="1">
      <c r="A360" s="160"/>
      <c r="B360" s="120" t="s">
        <v>232</v>
      </c>
      <c r="C360" s="121"/>
      <c r="D360" s="109" t="s">
        <v>327</v>
      </c>
      <c r="E360" s="184">
        <f>SUM(E361:E367)</f>
        <v>104400</v>
      </c>
      <c r="F360" s="184">
        <f>SUM(F361:F367)</f>
        <v>0</v>
      </c>
      <c r="G360" s="184">
        <f>SUM(G361:G367)</f>
        <v>104400</v>
      </c>
      <c r="H360" s="154"/>
      <c r="I360" s="141"/>
      <c r="J360" s="141"/>
      <c r="K360" s="141"/>
    </row>
    <row r="361" spans="1:11" ht="15" customHeight="1">
      <c r="A361" s="163"/>
      <c r="B361" s="164"/>
      <c r="C361" s="157" t="s">
        <v>178</v>
      </c>
      <c r="D361" s="97" t="s">
        <v>150</v>
      </c>
      <c r="E361" s="170">
        <v>6900</v>
      </c>
      <c r="F361" s="101"/>
      <c r="G361" s="101">
        <f aca="true" t="shared" si="15" ref="G361:G369">E361+F361</f>
        <v>6900</v>
      </c>
      <c r="H361" s="159"/>
      <c r="I361" s="141"/>
      <c r="J361" s="141"/>
      <c r="K361" s="141"/>
    </row>
    <row r="362" spans="1:11" ht="15" customHeight="1">
      <c r="A362" s="163"/>
      <c r="B362" s="164"/>
      <c r="C362" s="157" t="s">
        <v>138</v>
      </c>
      <c r="D362" s="97" t="s">
        <v>139</v>
      </c>
      <c r="E362" s="170">
        <v>71200</v>
      </c>
      <c r="F362" s="101"/>
      <c r="G362" s="101">
        <f t="shared" si="15"/>
        <v>71200</v>
      </c>
      <c r="H362" s="201"/>
      <c r="I362" s="141"/>
      <c r="J362" s="141"/>
      <c r="K362" s="141"/>
    </row>
    <row r="363" spans="1:11" ht="15" customHeight="1">
      <c r="A363" s="163"/>
      <c r="B363" s="164"/>
      <c r="C363" s="157" t="s">
        <v>151</v>
      </c>
      <c r="D363" s="97" t="s">
        <v>152</v>
      </c>
      <c r="E363" s="170">
        <v>5900</v>
      </c>
      <c r="F363" s="101"/>
      <c r="G363" s="101">
        <f t="shared" si="15"/>
        <v>5900</v>
      </c>
      <c r="H363" s="159"/>
      <c r="I363" s="141"/>
      <c r="J363" s="141"/>
      <c r="K363" s="141"/>
    </row>
    <row r="364" spans="1:11" ht="15" customHeight="1">
      <c r="A364" s="163"/>
      <c r="B364" s="164"/>
      <c r="C364" s="157" t="s">
        <v>140</v>
      </c>
      <c r="D364" s="97" t="s">
        <v>141</v>
      </c>
      <c r="E364" s="170">
        <v>12900</v>
      </c>
      <c r="F364" s="101"/>
      <c r="G364" s="101">
        <f t="shared" si="15"/>
        <v>12900</v>
      </c>
      <c r="H364" s="159"/>
      <c r="I364" s="141"/>
      <c r="J364" s="141"/>
      <c r="K364" s="141"/>
    </row>
    <row r="365" spans="1:11" ht="15" customHeight="1">
      <c r="A365" s="163"/>
      <c r="B365" s="164"/>
      <c r="C365" s="157" t="s">
        <v>142</v>
      </c>
      <c r="D365" s="97" t="s">
        <v>143</v>
      </c>
      <c r="E365" s="170">
        <v>2100</v>
      </c>
      <c r="F365" s="101"/>
      <c r="G365" s="101">
        <f t="shared" si="15"/>
        <v>2100</v>
      </c>
      <c r="H365" s="159"/>
      <c r="I365" s="141"/>
      <c r="J365" s="141"/>
      <c r="K365" s="141"/>
    </row>
    <row r="366" spans="1:11" ht="15" customHeight="1">
      <c r="A366" s="174"/>
      <c r="B366" s="185"/>
      <c r="C366" s="164" t="s">
        <v>210</v>
      </c>
      <c r="D366" s="97" t="s">
        <v>211</v>
      </c>
      <c r="E366" s="175">
        <v>300</v>
      </c>
      <c r="F366" s="176"/>
      <c r="G366" s="176">
        <f t="shared" si="15"/>
        <v>300</v>
      </c>
      <c r="H366" s="159"/>
      <c r="I366" s="141"/>
      <c r="J366" s="141"/>
      <c r="K366" s="141"/>
    </row>
    <row r="367" spans="1:11" ht="15" customHeight="1">
      <c r="A367" s="163"/>
      <c r="B367" s="164"/>
      <c r="C367" s="157" t="s">
        <v>161</v>
      </c>
      <c r="D367" s="97" t="s">
        <v>162</v>
      </c>
      <c r="E367" s="170">
        <v>5100</v>
      </c>
      <c r="F367" s="101"/>
      <c r="G367" s="101">
        <f t="shared" si="15"/>
        <v>5100</v>
      </c>
      <c r="H367" s="201"/>
      <c r="I367" s="141"/>
      <c r="J367" s="141"/>
      <c r="K367" s="141"/>
    </row>
    <row r="368" spans="1:11" ht="15" customHeight="1">
      <c r="A368" s="163"/>
      <c r="B368" s="334" t="s">
        <v>293</v>
      </c>
      <c r="C368" s="22"/>
      <c r="D368" s="109" t="s">
        <v>294</v>
      </c>
      <c r="E368" s="348">
        <f>E369</f>
        <v>17234</v>
      </c>
      <c r="F368" s="348">
        <f>F369</f>
        <v>0</v>
      </c>
      <c r="G368" s="348">
        <f>G369</f>
        <v>17234</v>
      </c>
      <c r="H368" s="201"/>
      <c r="I368" s="141"/>
      <c r="J368" s="141"/>
      <c r="K368" s="141"/>
    </row>
    <row r="369" spans="1:11" ht="15" customHeight="1" thickBot="1">
      <c r="A369" s="179"/>
      <c r="B369" s="180"/>
      <c r="C369" s="345" t="s">
        <v>339</v>
      </c>
      <c r="D369" s="346" t="s">
        <v>340</v>
      </c>
      <c r="E369" s="181">
        <v>17234</v>
      </c>
      <c r="F369" s="182"/>
      <c r="G369" s="101">
        <f t="shared" si="15"/>
        <v>17234</v>
      </c>
      <c r="H369" s="344"/>
      <c r="I369" s="141"/>
      <c r="J369" s="141"/>
      <c r="K369" s="141"/>
    </row>
    <row r="370" spans="1:11" ht="27" customHeight="1" thickBot="1">
      <c r="A370" s="114" t="s">
        <v>233</v>
      </c>
      <c r="B370" s="115"/>
      <c r="C370" s="115"/>
      <c r="D370" s="240" t="s">
        <v>100</v>
      </c>
      <c r="E370" s="239">
        <f>E371+E373+E376+E379+E381+E385</f>
        <v>441000</v>
      </c>
      <c r="F370" s="239">
        <f>F371+F373+F376+F379+F381+F385</f>
        <v>0</v>
      </c>
      <c r="G370" s="239">
        <f>G371+G373+G376+G379+G381+G385</f>
        <v>441000</v>
      </c>
      <c r="H370" s="150"/>
      <c r="I370" s="141"/>
      <c r="J370" s="141"/>
      <c r="K370" s="141"/>
    </row>
    <row r="371" spans="1:11" ht="15" customHeight="1">
      <c r="A371" s="241"/>
      <c r="B371" s="120" t="s">
        <v>235</v>
      </c>
      <c r="C371" s="121"/>
      <c r="D371" s="109" t="s">
        <v>328</v>
      </c>
      <c r="E371" s="347">
        <f>E372</f>
        <v>10000</v>
      </c>
      <c r="F371" s="242">
        <f>F372</f>
        <v>0</v>
      </c>
      <c r="G371" s="242">
        <f>G372</f>
        <v>10000</v>
      </c>
      <c r="H371" s="159"/>
      <c r="I371" s="141"/>
      <c r="J371" s="141"/>
      <c r="K371" s="141"/>
    </row>
    <row r="372" spans="1:11" ht="15" customHeight="1">
      <c r="A372" s="155"/>
      <c r="B372" s="156"/>
      <c r="C372" s="157" t="s">
        <v>111</v>
      </c>
      <c r="D372" s="97" t="s">
        <v>112</v>
      </c>
      <c r="E372" s="229">
        <v>10000</v>
      </c>
      <c r="F372" s="101"/>
      <c r="G372" s="101">
        <f>E372+F372</f>
        <v>10000</v>
      </c>
      <c r="H372" s="159"/>
      <c r="I372" s="141"/>
      <c r="J372" s="141"/>
      <c r="K372" s="141"/>
    </row>
    <row r="373" spans="1:11" ht="15" customHeight="1">
      <c r="A373" s="166"/>
      <c r="B373" s="168" t="s">
        <v>236</v>
      </c>
      <c r="C373" s="167"/>
      <c r="D373" s="18" t="s">
        <v>329</v>
      </c>
      <c r="E373" s="296">
        <f>E374+E375</f>
        <v>56000</v>
      </c>
      <c r="F373" s="173">
        <f>F374+F375</f>
        <v>0</v>
      </c>
      <c r="G373" s="173">
        <f>G374+G375</f>
        <v>56000</v>
      </c>
      <c r="H373" s="159"/>
      <c r="I373" s="141"/>
      <c r="J373" s="141"/>
      <c r="K373" s="141"/>
    </row>
    <row r="374" spans="1:11" ht="15" customHeight="1">
      <c r="A374" s="166"/>
      <c r="B374" s="243"/>
      <c r="C374" s="219">
        <v>2650</v>
      </c>
      <c r="D374" s="97" t="s">
        <v>234</v>
      </c>
      <c r="E374" s="188">
        <v>46000</v>
      </c>
      <c r="F374" s="101"/>
      <c r="G374" s="101">
        <f>E374+F374</f>
        <v>46000</v>
      </c>
      <c r="H374" s="159"/>
      <c r="I374" s="141"/>
      <c r="J374" s="141"/>
      <c r="K374" s="141"/>
    </row>
    <row r="375" spans="1:11" ht="15" customHeight="1">
      <c r="A375" s="166"/>
      <c r="B375" s="220"/>
      <c r="C375" s="157" t="s">
        <v>127</v>
      </c>
      <c r="D375" s="97" t="s">
        <v>128</v>
      </c>
      <c r="E375" s="188">
        <v>10000</v>
      </c>
      <c r="F375" s="101"/>
      <c r="G375" s="101">
        <f>E375+F375</f>
        <v>10000</v>
      </c>
      <c r="H375" s="201"/>
      <c r="I375" s="141"/>
      <c r="J375" s="141"/>
      <c r="K375" s="141"/>
    </row>
    <row r="376" spans="1:11" ht="15" customHeight="1">
      <c r="A376" s="166"/>
      <c r="B376" s="168" t="s">
        <v>237</v>
      </c>
      <c r="C376" s="167"/>
      <c r="D376" s="18" t="s">
        <v>330</v>
      </c>
      <c r="E376" s="173">
        <f>E377+E378</f>
        <v>35000</v>
      </c>
      <c r="F376" s="173">
        <f>F377+F378</f>
        <v>0</v>
      </c>
      <c r="G376" s="173">
        <f>G377+G378</f>
        <v>35000</v>
      </c>
      <c r="H376" s="159"/>
      <c r="I376" s="141"/>
      <c r="J376" s="141"/>
      <c r="K376" s="141"/>
    </row>
    <row r="377" spans="1:11" ht="15" customHeight="1">
      <c r="A377" s="163"/>
      <c r="B377" s="164"/>
      <c r="C377" s="157" t="s">
        <v>127</v>
      </c>
      <c r="D377" s="97" t="s">
        <v>128</v>
      </c>
      <c r="E377" s="170">
        <v>15000</v>
      </c>
      <c r="F377" s="101"/>
      <c r="G377" s="101">
        <f>E377+F377</f>
        <v>15000</v>
      </c>
      <c r="H377" s="201"/>
      <c r="I377" s="141"/>
      <c r="J377" s="141"/>
      <c r="K377" s="141"/>
    </row>
    <row r="378" spans="1:11" ht="15" customHeight="1">
      <c r="A378" s="163"/>
      <c r="B378" s="164"/>
      <c r="C378" s="157" t="s">
        <v>111</v>
      </c>
      <c r="D378" s="97" t="s">
        <v>112</v>
      </c>
      <c r="E378" s="170">
        <v>20000</v>
      </c>
      <c r="F378" s="101"/>
      <c r="G378" s="101">
        <f>E378+F378</f>
        <v>20000</v>
      </c>
      <c r="H378" s="201"/>
      <c r="I378" s="141"/>
      <c r="J378" s="141"/>
      <c r="K378" s="141"/>
    </row>
    <row r="379" spans="1:11" ht="15" customHeight="1">
      <c r="A379" s="163"/>
      <c r="B379" s="168" t="s">
        <v>238</v>
      </c>
      <c r="C379" s="157"/>
      <c r="D379" s="18" t="s">
        <v>331</v>
      </c>
      <c r="E379" s="173">
        <f>E380</f>
        <v>15000</v>
      </c>
      <c r="F379" s="173">
        <f>F380</f>
        <v>0</v>
      </c>
      <c r="G379" s="173">
        <f>G380</f>
        <v>15000</v>
      </c>
      <c r="H379" s="159"/>
      <c r="I379" s="141"/>
      <c r="J379" s="141"/>
      <c r="K379" s="141"/>
    </row>
    <row r="380" spans="1:11" ht="15" customHeight="1">
      <c r="A380" s="163"/>
      <c r="B380" s="164"/>
      <c r="C380" s="157" t="s">
        <v>111</v>
      </c>
      <c r="D380" s="97" t="s">
        <v>112</v>
      </c>
      <c r="E380" s="170">
        <v>15000</v>
      </c>
      <c r="F380" s="101"/>
      <c r="G380" s="101">
        <f>E380+F380</f>
        <v>15000</v>
      </c>
      <c r="H380" s="159"/>
      <c r="I380" s="141"/>
      <c r="J380" s="141"/>
      <c r="K380" s="141"/>
    </row>
    <row r="381" spans="1:11" ht="14.25">
      <c r="A381" s="166"/>
      <c r="B381" s="168" t="s">
        <v>239</v>
      </c>
      <c r="C381" s="167"/>
      <c r="D381" s="18" t="s">
        <v>332</v>
      </c>
      <c r="E381" s="173">
        <f>E382+E383+E384</f>
        <v>250000</v>
      </c>
      <c r="F381" s="173">
        <f>F382+F383+F384</f>
        <v>0</v>
      </c>
      <c r="G381" s="173">
        <f>G382+G383+G384</f>
        <v>250000</v>
      </c>
      <c r="H381" s="159"/>
      <c r="I381" s="141"/>
      <c r="J381" s="141"/>
      <c r="K381" s="141"/>
    </row>
    <row r="382" spans="1:11" ht="15" customHeight="1">
      <c r="A382" s="163"/>
      <c r="B382" s="164"/>
      <c r="C382" s="157" t="s">
        <v>154</v>
      </c>
      <c r="D382" s="97" t="s">
        <v>155</v>
      </c>
      <c r="E382" s="170">
        <v>150000</v>
      </c>
      <c r="F382" s="101"/>
      <c r="G382" s="101">
        <f>E382+F382</f>
        <v>150000</v>
      </c>
      <c r="H382" s="201"/>
      <c r="I382" s="141"/>
      <c r="J382" s="141"/>
      <c r="K382" s="141"/>
    </row>
    <row r="383" spans="1:11" ht="15" customHeight="1">
      <c r="A383" s="163"/>
      <c r="B383" s="164"/>
      <c r="C383" s="157" t="s">
        <v>156</v>
      </c>
      <c r="D383" s="97" t="s">
        <v>157</v>
      </c>
      <c r="E383" s="170">
        <v>50000</v>
      </c>
      <c r="F383" s="101"/>
      <c r="G383" s="101">
        <f>E383+F383</f>
        <v>50000</v>
      </c>
      <c r="H383" s="201"/>
      <c r="I383" s="141"/>
      <c r="J383" s="141"/>
      <c r="K383" s="141"/>
    </row>
    <row r="384" spans="1:12" ht="17.25" customHeight="1">
      <c r="A384" s="163"/>
      <c r="B384" s="164"/>
      <c r="C384" s="157" t="s">
        <v>114</v>
      </c>
      <c r="D384" s="97" t="s">
        <v>115</v>
      </c>
      <c r="E384" s="170">
        <v>50000</v>
      </c>
      <c r="F384" s="178"/>
      <c r="G384" s="101">
        <f>E384+F384</f>
        <v>50000</v>
      </c>
      <c r="H384" s="244"/>
      <c r="I384" s="141"/>
      <c r="J384" s="141"/>
      <c r="K384" s="141"/>
      <c r="L384" s="245"/>
    </row>
    <row r="385" spans="1:11" ht="15" customHeight="1">
      <c r="A385" s="163"/>
      <c r="B385" s="246" t="s">
        <v>240</v>
      </c>
      <c r="C385" s="247"/>
      <c r="D385" s="18" t="s">
        <v>11</v>
      </c>
      <c r="E385" s="194">
        <f>E386+E387</f>
        <v>75000</v>
      </c>
      <c r="F385" s="194">
        <f>F386+F387</f>
        <v>0</v>
      </c>
      <c r="G385" s="194">
        <f>G386+G387</f>
        <v>75000</v>
      </c>
      <c r="H385" s="159"/>
      <c r="I385" s="141"/>
      <c r="J385" s="141"/>
      <c r="K385" s="141"/>
    </row>
    <row r="386" spans="1:11" ht="14.25">
      <c r="A386" s="163"/>
      <c r="B386" s="164"/>
      <c r="C386" s="157" t="s">
        <v>127</v>
      </c>
      <c r="D386" s="97" t="s">
        <v>128</v>
      </c>
      <c r="E386" s="170">
        <v>35000</v>
      </c>
      <c r="F386" s="101"/>
      <c r="G386" s="101">
        <f>E386+F386</f>
        <v>35000</v>
      </c>
      <c r="H386" s="159"/>
      <c r="I386" s="141"/>
      <c r="J386" s="141"/>
      <c r="K386" s="141"/>
    </row>
    <row r="387" spans="1:11" ht="15" thickBot="1">
      <c r="A387" s="179"/>
      <c r="B387" s="180"/>
      <c r="C387" s="157" t="s">
        <v>111</v>
      </c>
      <c r="D387" s="97" t="s">
        <v>112</v>
      </c>
      <c r="E387" s="181">
        <v>40000</v>
      </c>
      <c r="F387" s="182"/>
      <c r="G387" s="182">
        <f>E387+F387</f>
        <v>40000</v>
      </c>
      <c r="H387" s="297"/>
      <c r="I387" s="141"/>
      <c r="J387" s="141"/>
      <c r="K387" s="141"/>
    </row>
    <row r="388" spans="1:11" ht="26.25" customHeight="1" thickBot="1">
      <c r="A388" s="114" t="s">
        <v>241</v>
      </c>
      <c r="B388" s="115"/>
      <c r="C388" s="248"/>
      <c r="D388" s="116" t="s">
        <v>242</v>
      </c>
      <c r="E388" s="239">
        <f>E389+E391+E393+E396+E398</f>
        <v>2393088</v>
      </c>
      <c r="F388" s="239">
        <f>F389+F391+F393+F396+F398</f>
        <v>-133000</v>
      </c>
      <c r="G388" s="239">
        <f>G389+G391+G393+G396+G398</f>
        <v>2260088</v>
      </c>
      <c r="H388" s="150"/>
      <c r="I388" s="141"/>
      <c r="J388" s="141"/>
      <c r="K388" s="141"/>
    </row>
    <row r="389" spans="1:11" ht="15" customHeight="1">
      <c r="A389" s="160"/>
      <c r="B389" s="120" t="s">
        <v>243</v>
      </c>
      <c r="C389" s="121"/>
      <c r="D389" s="109" t="s">
        <v>333</v>
      </c>
      <c r="E389" s="184">
        <f>E390</f>
        <v>18000</v>
      </c>
      <c r="F389" s="184">
        <f>F390</f>
        <v>0</v>
      </c>
      <c r="G389" s="184">
        <f>G390</f>
        <v>18000</v>
      </c>
      <c r="H389" s="154"/>
      <c r="I389" s="141"/>
      <c r="J389" s="141"/>
      <c r="K389" s="141"/>
    </row>
    <row r="390" spans="1:11" ht="36">
      <c r="A390" s="166"/>
      <c r="B390" s="168"/>
      <c r="C390" s="164" t="s">
        <v>176</v>
      </c>
      <c r="D390" s="97" t="s">
        <v>177</v>
      </c>
      <c r="E390" s="170">
        <v>18000</v>
      </c>
      <c r="F390" s="170"/>
      <c r="G390" s="101">
        <f>E390+F390</f>
        <v>18000</v>
      </c>
      <c r="H390" s="201"/>
      <c r="I390" s="141"/>
      <c r="J390" s="141"/>
      <c r="K390" s="141"/>
    </row>
    <row r="391" spans="1:11" ht="15" customHeight="1">
      <c r="A391" s="166"/>
      <c r="B391" s="168" t="s">
        <v>244</v>
      </c>
      <c r="C391" s="249"/>
      <c r="D391" s="18" t="s">
        <v>334</v>
      </c>
      <c r="E391" s="173">
        <f>SUM(E392:E392)</f>
        <v>514000</v>
      </c>
      <c r="F391" s="173">
        <f>SUM(F392:F392)</f>
        <v>0</v>
      </c>
      <c r="G391" s="173">
        <f>SUM(G392:G392)</f>
        <v>514000</v>
      </c>
      <c r="H391" s="159"/>
      <c r="I391" s="141"/>
      <c r="J391" s="141"/>
      <c r="K391" s="141"/>
    </row>
    <row r="392" spans="1:11" ht="22.5" customHeight="1">
      <c r="A392" s="163"/>
      <c r="B392" s="164"/>
      <c r="C392" s="230">
        <v>2480</v>
      </c>
      <c r="D392" s="97" t="s">
        <v>245</v>
      </c>
      <c r="E392" s="170">
        <v>514000</v>
      </c>
      <c r="F392" s="101"/>
      <c r="G392" s="101">
        <f>E392+F392</f>
        <v>514000</v>
      </c>
      <c r="H392" s="159"/>
      <c r="I392" s="141"/>
      <c r="J392" s="141"/>
      <c r="K392" s="141"/>
    </row>
    <row r="393" spans="1:11" ht="15" customHeight="1">
      <c r="A393" s="166"/>
      <c r="B393" s="168" t="s">
        <v>246</v>
      </c>
      <c r="C393" s="249"/>
      <c r="D393" s="18" t="s">
        <v>335</v>
      </c>
      <c r="E393" s="173">
        <f>E394+E395</f>
        <v>352000</v>
      </c>
      <c r="F393" s="173">
        <f>F394+F395</f>
        <v>0</v>
      </c>
      <c r="G393" s="173">
        <f>G394+G395</f>
        <v>352000</v>
      </c>
      <c r="H393" s="159"/>
      <c r="I393" s="141"/>
      <c r="J393" s="141"/>
      <c r="K393" s="141"/>
    </row>
    <row r="394" spans="1:11" ht="23.25" customHeight="1">
      <c r="A394" s="163"/>
      <c r="B394" s="164"/>
      <c r="C394" s="230">
        <v>2480</v>
      </c>
      <c r="D394" s="97" t="s">
        <v>245</v>
      </c>
      <c r="E394" s="170">
        <v>252000</v>
      </c>
      <c r="F394" s="101"/>
      <c r="G394" s="101">
        <f>E394+F394</f>
        <v>252000</v>
      </c>
      <c r="H394" s="159"/>
      <c r="I394" s="141"/>
      <c r="J394" s="141"/>
      <c r="K394" s="141"/>
    </row>
    <row r="395" spans="1:11" ht="15" customHeight="1">
      <c r="A395" s="163"/>
      <c r="B395" s="164"/>
      <c r="C395" s="200">
        <v>6060</v>
      </c>
      <c r="D395" s="97" t="s">
        <v>168</v>
      </c>
      <c r="E395" s="170">
        <v>100000</v>
      </c>
      <c r="F395" s="171"/>
      <c r="G395" s="101">
        <f>E395+F395</f>
        <v>100000</v>
      </c>
      <c r="H395" s="172"/>
      <c r="I395" s="141"/>
      <c r="J395" s="141"/>
      <c r="K395" s="141"/>
    </row>
    <row r="396" spans="1:11" ht="15" customHeight="1">
      <c r="A396" s="166"/>
      <c r="B396" s="168" t="s">
        <v>247</v>
      </c>
      <c r="C396" s="168"/>
      <c r="D396" s="18" t="s">
        <v>336</v>
      </c>
      <c r="E396" s="173">
        <f>E397</f>
        <v>1200</v>
      </c>
      <c r="F396" s="173">
        <f>F397</f>
        <v>0</v>
      </c>
      <c r="G396" s="173">
        <f>G397</f>
        <v>1200</v>
      </c>
      <c r="H396" s="159"/>
      <c r="I396" s="141"/>
      <c r="J396" s="141"/>
      <c r="K396" s="141"/>
    </row>
    <row r="397" spans="1:11" ht="15" customHeight="1">
      <c r="A397" s="166"/>
      <c r="B397" s="220"/>
      <c r="C397" s="157" t="s">
        <v>154</v>
      </c>
      <c r="D397" s="97" t="s">
        <v>155</v>
      </c>
      <c r="E397" s="188">
        <v>1200</v>
      </c>
      <c r="F397" s="101"/>
      <c r="G397" s="101">
        <f>E397+F397</f>
        <v>1200</v>
      </c>
      <c r="H397" s="159"/>
      <c r="I397" s="141"/>
      <c r="J397" s="141"/>
      <c r="K397" s="141"/>
    </row>
    <row r="398" spans="1:11" ht="15" customHeight="1">
      <c r="A398" s="166"/>
      <c r="B398" s="168" t="s">
        <v>248</v>
      </c>
      <c r="C398" s="167"/>
      <c r="D398" s="18" t="s">
        <v>11</v>
      </c>
      <c r="E398" s="173">
        <f>SUM(E399:E404)</f>
        <v>1507888</v>
      </c>
      <c r="F398" s="173">
        <f>SUM(F399:F404)</f>
        <v>-133000</v>
      </c>
      <c r="G398" s="173">
        <f>SUM(G399:G404)</f>
        <v>1374888</v>
      </c>
      <c r="H398" s="159"/>
      <c r="I398" s="141"/>
      <c r="J398" s="141"/>
      <c r="K398" s="141"/>
    </row>
    <row r="399" spans="1:11" ht="24">
      <c r="A399" s="163"/>
      <c r="B399" s="164"/>
      <c r="C399" s="157" t="s">
        <v>127</v>
      </c>
      <c r="D399" s="97" t="s">
        <v>281</v>
      </c>
      <c r="E399" s="170">
        <v>150301.55</v>
      </c>
      <c r="F399" s="101"/>
      <c r="G399" s="101">
        <f aca="true" t="shared" si="16" ref="G399:G404">E399+F399</f>
        <v>150301.55</v>
      </c>
      <c r="H399" s="201"/>
      <c r="I399" s="141"/>
      <c r="J399" s="141"/>
      <c r="K399" s="141"/>
    </row>
    <row r="400" spans="1:11" ht="15" customHeight="1">
      <c r="A400" s="163"/>
      <c r="B400" s="164"/>
      <c r="C400" s="157" t="s">
        <v>154</v>
      </c>
      <c r="D400" s="97" t="s">
        <v>155</v>
      </c>
      <c r="E400" s="170">
        <v>32000</v>
      </c>
      <c r="F400" s="101"/>
      <c r="G400" s="101">
        <f t="shared" si="16"/>
        <v>32000</v>
      </c>
      <c r="H400" s="201"/>
      <c r="I400" s="141"/>
      <c r="J400" s="141"/>
      <c r="K400" s="141"/>
    </row>
    <row r="401" spans="1:11" ht="15" customHeight="1">
      <c r="A401" s="163"/>
      <c r="B401" s="164"/>
      <c r="C401" s="157" t="s">
        <v>156</v>
      </c>
      <c r="D401" s="97" t="s">
        <v>157</v>
      </c>
      <c r="E401" s="170">
        <v>15000</v>
      </c>
      <c r="F401" s="101"/>
      <c r="G401" s="101">
        <f t="shared" si="16"/>
        <v>15000</v>
      </c>
      <c r="H401" s="159"/>
      <c r="I401" s="141"/>
      <c r="J401" s="141"/>
      <c r="K401" s="141"/>
    </row>
    <row r="402" spans="1:11" ht="24">
      <c r="A402" s="163"/>
      <c r="B402" s="164"/>
      <c r="C402" s="157" t="s">
        <v>111</v>
      </c>
      <c r="D402" s="97" t="s">
        <v>282</v>
      </c>
      <c r="E402" s="170">
        <v>33174.83</v>
      </c>
      <c r="F402" s="101"/>
      <c r="G402" s="101">
        <f t="shared" si="16"/>
        <v>33174.83</v>
      </c>
      <c r="H402" s="159"/>
      <c r="I402" s="141"/>
      <c r="J402" s="141"/>
      <c r="K402" s="141"/>
    </row>
    <row r="403" spans="1:11" ht="15" customHeight="1">
      <c r="A403" s="163"/>
      <c r="B403" s="164"/>
      <c r="C403" s="200">
        <v>4370</v>
      </c>
      <c r="D403" s="97" t="s">
        <v>160</v>
      </c>
      <c r="E403" s="170">
        <v>2500</v>
      </c>
      <c r="F403" s="101"/>
      <c r="G403" s="101">
        <f t="shared" si="16"/>
        <v>2500</v>
      </c>
      <c r="H403" s="159"/>
      <c r="I403" s="141"/>
      <c r="J403" s="141"/>
      <c r="K403" s="141"/>
    </row>
    <row r="404" spans="1:11" ht="24.75" thickBot="1">
      <c r="A404" s="174"/>
      <c r="B404" s="185"/>
      <c r="C404" s="189" t="s">
        <v>114</v>
      </c>
      <c r="D404" s="59" t="s">
        <v>283</v>
      </c>
      <c r="E404" s="175">
        <v>1274911.62</v>
      </c>
      <c r="F404" s="198">
        <v>-133000</v>
      </c>
      <c r="G404" s="176">
        <f t="shared" si="16"/>
        <v>1141911.62</v>
      </c>
      <c r="H404" s="221" t="s">
        <v>789</v>
      </c>
      <c r="I404" s="141"/>
      <c r="J404" s="141"/>
      <c r="K404" s="141"/>
    </row>
    <row r="405" spans="1:11" ht="15.75" customHeight="1" thickBot="1">
      <c r="A405" s="117" t="s">
        <v>104</v>
      </c>
      <c r="B405" s="118"/>
      <c r="C405" s="118"/>
      <c r="D405" s="119" t="s">
        <v>105</v>
      </c>
      <c r="E405" s="183">
        <f>E406+E408</f>
        <v>236000</v>
      </c>
      <c r="F405" s="183">
        <f>F406+F408</f>
        <v>0</v>
      </c>
      <c r="G405" s="183">
        <f>G406+G408</f>
        <v>236000</v>
      </c>
      <c r="H405" s="150"/>
      <c r="I405" s="141"/>
      <c r="J405" s="141"/>
      <c r="K405" s="141"/>
    </row>
    <row r="406" spans="1:11" ht="15" customHeight="1">
      <c r="A406" s="160"/>
      <c r="B406" s="120" t="s">
        <v>106</v>
      </c>
      <c r="C406" s="121"/>
      <c r="D406" s="109" t="s">
        <v>337</v>
      </c>
      <c r="E406" s="184">
        <f>E407</f>
        <v>125000</v>
      </c>
      <c r="F406" s="184">
        <f>F407</f>
        <v>0</v>
      </c>
      <c r="G406" s="184">
        <f>G407</f>
        <v>125000</v>
      </c>
      <c r="H406" s="154"/>
      <c r="I406" s="141"/>
      <c r="J406" s="141"/>
      <c r="K406" s="141"/>
    </row>
    <row r="407" spans="1:11" ht="22.5" customHeight="1">
      <c r="A407" s="163"/>
      <c r="B407" s="164"/>
      <c r="C407" s="230">
        <v>2480</v>
      </c>
      <c r="D407" s="97" t="s">
        <v>245</v>
      </c>
      <c r="E407" s="170">
        <v>125000</v>
      </c>
      <c r="F407" s="101"/>
      <c r="G407" s="101">
        <f>E407+F407</f>
        <v>125000</v>
      </c>
      <c r="H407" s="159"/>
      <c r="I407" s="141"/>
      <c r="J407" s="141"/>
      <c r="K407" s="141"/>
    </row>
    <row r="408" spans="1:11" ht="15" customHeight="1">
      <c r="A408" s="163"/>
      <c r="B408" s="168" t="s">
        <v>249</v>
      </c>
      <c r="C408" s="249"/>
      <c r="D408" s="18" t="s">
        <v>338</v>
      </c>
      <c r="E408" s="173">
        <f>E409</f>
        <v>111000</v>
      </c>
      <c r="F408" s="173">
        <f>F409</f>
        <v>0</v>
      </c>
      <c r="G408" s="173">
        <f>G409</f>
        <v>111000</v>
      </c>
      <c r="H408" s="159"/>
      <c r="I408" s="141"/>
      <c r="J408" s="141"/>
      <c r="K408" s="141"/>
    </row>
    <row r="409" spans="1:11" ht="36">
      <c r="A409" s="163"/>
      <c r="B409" s="168"/>
      <c r="C409" s="164" t="s">
        <v>176</v>
      </c>
      <c r="D409" s="97" t="s">
        <v>177</v>
      </c>
      <c r="E409" s="170">
        <v>111000</v>
      </c>
      <c r="F409" s="170"/>
      <c r="G409" s="101">
        <f>E409+F409</f>
        <v>111000</v>
      </c>
      <c r="H409" s="201"/>
      <c r="I409" s="141"/>
      <c r="J409" s="141"/>
      <c r="K409" s="141"/>
    </row>
    <row r="410" spans="1:11" s="257" customFormat="1" ht="4.5" customHeight="1" thickBot="1">
      <c r="A410" s="250"/>
      <c r="B410" s="251"/>
      <c r="C410" s="251"/>
      <c r="D410" s="252"/>
      <c r="E410" s="253"/>
      <c r="F410" s="254"/>
      <c r="G410" s="254"/>
      <c r="H410" s="255"/>
      <c r="I410" s="256"/>
      <c r="J410" s="256"/>
      <c r="K410" s="256"/>
    </row>
    <row r="411" spans="1:11" ht="17.25" customHeight="1" thickBot="1">
      <c r="A411" s="258"/>
      <c r="B411" s="259"/>
      <c r="C411" s="260"/>
      <c r="D411" s="261" t="s">
        <v>250</v>
      </c>
      <c r="E411" s="262">
        <f>E10+E23+E35+E39+E42+E83+E91+E101+E105+E110+E231+E251+E309+E359+E370+E388+E405</f>
        <v>22402552.25</v>
      </c>
      <c r="F411" s="262">
        <f>F10+F23+F35+F39+F42+F83+F91+F101+F105+F110+F231+F251+F309+F359+F370+F388+F405</f>
        <v>393655.69999999995</v>
      </c>
      <c r="G411" s="262">
        <f>G10+G23+G35+G39+G42+G83+G91+G101+G105+G110+G231+G251+G309+G359+G370+G388+G405</f>
        <v>22796207.95</v>
      </c>
      <c r="H411" s="150"/>
      <c r="I411" s="141"/>
      <c r="J411" s="141"/>
      <c r="K411" s="141"/>
    </row>
    <row r="412" spans="1:11" ht="26.25" customHeight="1">
      <c r="A412" s="263"/>
      <c r="B412" s="263"/>
      <c r="C412" s="264"/>
      <c r="D412" s="265"/>
      <c r="E412" s="266"/>
      <c r="F412" s="141"/>
      <c r="G412" s="141"/>
      <c r="H412" s="141"/>
      <c r="I412" s="141"/>
      <c r="J412" s="141"/>
      <c r="K412" s="141"/>
    </row>
    <row r="413" spans="1:11" ht="26.25" customHeight="1">
      <c r="A413" s="263"/>
      <c r="B413" s="263"/>
      <c r="C413" s="264"/>
      <c r="D413" s="265"/>
      <c r="E413" s="266"/>
      <c r="F413" s="141"/>
      <c r="G413" s="141"/>
      <c r="H413" s="141"/>
      <c r="I413" s="141"/>
      <c r="J413" s="141"/>
      <c r="K413" s="141"/>
    </row>
    <row r="414" spans="1:11" ht="26.25" customHeight="1">
      <c r="A414" s="263"/>
      <c r="B414" s="263"/>
      <c r="C414" s="264"/>
      <c r="D414" s="265"/>
      <c r="E414" s="266"/>
      <c r="F414" s="267"/>
      <c r="G414" s="141"/>
      <c r="H414" s="141"/>
      <c r="I414" s="141"/>
      <c r="J414" s="141"/>
      <c r="K414" s="141"/>
    </row>
    <row r="415" spans="1:11" ht="26.25" customHeight="1">
      <c r="A415" s="263"/>
      <c r="B415" s="263"/>
      <c r="C415" s="264"/>
      <c r="D415" s="265"/>
      <c r="E415" s="266"/>
      <c r="F415" s="141"/>
      <c r="G415" s="141"/>
      <c r="H415" s="141"/>
      <c r="I415" s="141"/>
      <c r="J415" s="141"/>
      <c r="K415" s="141"/>
    </row>
    <row r="416" spans="1:11" ht="26.25" customHeight="1">
      <c r="A416" s="263"/>
      <c r="B416" s="263"/>
      <c r="C416" s="264"/>
      <c r="D416" s="265"/>
      <c r="E416" s="266"/>
      <c r="F416" s="141"/>
      <c r="G416" s="141"/>
      <c r="H416" s="141"/>
      <c r="I416" s="141"/>
      <c r="J416" s="141"/>
      <c r="K416" s="141"/>
    </row>
    <row r="417" spans="1:11" ht="14.25">
      <c r="A417" s="263"/>
      <c r="B417" s="263"/>
      <c r="C417" s="264"/>
      <c r="D417" s="265"/>
      <c r="E417" s="266"/>
      <c r="F417" s="141"/>
      <c r="G417" s="141"/>
      <c r="H417" s="141"/>
      <c r="I417" s="141"/>
      <c r="J417" s="141"/>
      <c r="K417" s="141"/>
    </row>
    <row r="418" spans="1:11" ht="27" customHeight="1">
      <c r="A418" s="263"/>
      <c r="B418" s="263"/>
      <c r="C418" s="264"/>
      <c r="D418" s="265"/>
      <c r="E418" s="266"/>
      <c r="F418" s="141"/>
      <c r="G418" s="141"/>
      <c r="H418" s="141"/>
      <c r="I418" s="141"/>
      <c r="J418" s="141"/>
      <c r="K418" s="141"/>
    </row>
    <row r="419" spans="1:11" ht="25.5" customHeight="1">
      <c r="A419" s="263"/>
      <c r="B419" s="263"/>
      <c r="C419" s="264"/>
      <c r="D419" s="265"/>
      <c r="E419" s="266"/>
      <c r="F419" s="141"/>
      <c r="G419" s="141"/>
      <c r="H419" s="141"/>
      <c r="I419" s="141"/>
      <c r="J419" s="141"/>
      <c r="K419" s="141"/>
    </row>
    <row r="420" spans="1:11" ht="14.25">
      <c r="A420" s="263"/>
      <c r="B420" s="263"/>
      <c r="C420" s="264"/>
      <c r="D420" s="265"/>
      <c r="E420" s="266"/>
      <c r="F420" s="141"/>
      <c r="G420" s="141"/>
      <c r="H420" s="141"/>
      <c r="I420" s="141"/>
      <c r="J420" s="141"/>
      <c r="K420" s="141"/>
    </row>
    <row r="421" spans="1:11" ht="14.25">
      <c r="A421" s="141"/>
      <c r="B421" s="141"/>
      <c r="C421" s="141"/>
      <c r="D421" s="141"/>
      <c r="E421" s="141"/>
      <c r="F421" s="141"/>
      <c r="G421" s="141"/>
      <c r="H421" s="141"/>
      <c r="I421" s="141"/>
      <c r="J421" s="141"/>
      <c r="K421" s="141"/>
    </row>
    <row r="422" spans="1:11" ht="14.25">
      <c r="A422" s="141"/>
      <c r="B422" s="141"/>
      <c r="C422" s="141"/>
      <c r="D422" s="141"/>
      <c r="E422" s="141"/>
      <c r="F422" s="141"/>
      <c r="G422" s="141"/>
      <c r="H422" s="141"/>
      <c r="I422" s="141"/>
      <c r="J422" s="141"/>
      <c r="K422" s="141"/>
    </row>
    <row r="423" spans="1:11" ht="14.25">
      <c r="A423" s="141"/>
      <c r="B423" s="141"/>
      <c r="C423" s="141"/>
      <c r="D423" s="141"/>
      <c r="E423" s="141"/>
      <c r="F423" s="141"/>
      <c r="G423" s="141"/>
      <c r="H423" s="141"/>
      <c r="I423" s="141"/>
      <c r="J423" s="141"/>
      <c r="K423" s="141"/>
    </row>
    <row r="424" spans="1:11" ht="14.25">
      <c r="A424" s="141"/>
      <c r="B424" s="141"/>
      <c r="C424" s="141"/>
      <c r="D424" s="141"/>
      <c r="E424" s="141"/>
      <c r="F424" s="141"/>
      <c r="G424" s="141"/>
      <c r="H424" s="141"/>
      <c r="I424" s="141"/>
      <c r="J424" s="141"/>
      <c r="K424" s="141"/>
    </row>
    <row r="425" spans="1:11" ht="14.25">
      <c r="A425" s="141"/>
      <c r="B425" s="141"/>
      <c r="C425" s="141"/>
      <c r="D425" s="141"/>
      <c r="E425" s="141"/>
      <c r="F425" s="141"/>
      <c r="G425" s="141"/>
      <c r="H425" s="141"/>
      <c r="I425" s="141"/>
      <c r="J425" s="141"/>
      <c r="K425" s="141"/>
    </row>
    <row r="426" spans="1:11" ht="14.25">
      <c r="A426" s="141"/>
      <c r="B426" s="141"/>
      <c r="C426" s="141"/>
      <c r="D426" s="141"/>
      <c r="E426" s="141"/>
      <c r="F426" s="141"/>
      <c r="G426" s="141"/>
      <c r="H426" s="141"/>
      <c r="I426" s="141"/>
      <c r="J426" s="141"/>
      <c r="K426" s="141"/>
    </row>
    <row r="427" spans="1:11" ht="14.25">
      <c r="A427" s="141"/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</row>
    <row r="428" spans="1:11" ht="14.25">
      <c r="A428" s="141"/>
      <c r="B428" s="141"/>
      <c r="C428" s="141"/>
      <c r="D428" s="141"/>
      <c r="E428" s="141"/>
      <c r="F428" s="141"/>
      <c r="G428" s="141"/>
      <c r="H428" s="141"/>
      <c r="I428" s="141"/>
      <c r="J428" s="141"/>
      <c r="K428" s="141"/>
    </row>
    <row r="429" spans="1:11" ht="14.25">
      <c r="A429" s="141"/>
      <c r="B429" s="141"/>
      <c r="C429" s="141"/>
      <c r="D429" s="141"/>
      <c r="E429" s="141"/>
      <c r="F429" s="141"/>
      <c r="G429" s="141"/>
      <c r="H429" s="141"/>
      <c r="I429" s="141"/>
      <c r="J429" s="141"/>
      <c r="K429" s="141"/>
    </row>
    <row r="430" spans="1:11" ht="14.25">
      <c r="A430" s="141"/>
      <c r="B430" s="141"/>
      <c r="C430" s="141"/>
      <c r="D430" s="141"/>
      <c r="E430" s="141"/>
      <c r="F430" s="141"/>
      <c r="G430" s="141"/>
      <c r="H430" s="141"/>
      <c r="I430" s="141"/>
      <c r="J430" s="141"/>
      <c r="K430" s="141"/>
    </row>
    <row r="431" spans="1:11" ht="14.25">
      <c r="A431" s="141"/>
      <c r="B431" s="141"/>
      <c r="C431" s="141"/>
      <c r="D431" s="141"/>
      <c r="E431" s="141"/>
      <c r="F431" s="141"/>
      <c r="G431" s="141"/>
      <c r="H431" s="141"/>
      <c r="I431" s="141"/>
      <c r="J431" s="141"/>
      <c r="K431" s="141"/>
    </row>
    <row r="432" spans="1:11" ht="14.25">
      <c r="A432" s="141"/>
      <c r="B432" s="141"/>
      <c r="C432" s="141"/>
      <c r="D432" s="141"/>
      <c r="E432" s="141"/>
      <c r="F432" s="141"/>
      <c r="G432" s="141"/>
      <c r="H432" s="141"/>
      <c r="I432" s="141"/>
      <c r="J432" s="141"/>
      <c r="K432" s="141"/>
    </row>
    <row r="433" spans="1:11" ht="14.25">
      <c r="A433" s="141"/>
      <c r="B433" s="141"/>
      <c r="C433" s="141"/>
      <c r="D433" s="141"/>
      <c r="E433" s="141"/>
      <c r="F433" s="141"/>
      <c r="G433" s="141"/>
      <c r="H433" s="141"/>
      <c r="I433" s="141"/>
      <c r="J433" s="141"/>
      <c r="K433" s="141"/>
    </row>
    <row r="434" spans="1:11" ht="14.25">
      <c r="A434" s="141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</row>
    <row r="435" spans="1:11" ht="14.25">
      <c r="A435" s="141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</row>
    <row r="436" spans="1:11" ht="14.25">
      <c r="A436" s="141"/>
      <c r="B436" s="141"/>
      <c r="C436" s="141"/>
      <c r="D436" s="141"/>
      <c r="E436" s="141"/>
      <c r="F436" s="141"/>
      <c r="G436" s="141"/>
      <c r="H436" s="141"/>
      <c r="I436" s="141"/>
      <c r="J436" s="141"/>
      <c r="K436" s="141"/>
    </row>
    <row r="437" spans="1:11" ht="14.25">
      <c r="A437" s="141"/>
      <c r="B437" s="141"/>
      <c r="C437" s="141"/>
      <c r="D437" s="141"/>
      <c r="E437" s="141"/>
      <c r="F437" s="141"/>
      <c r="G437" s="141"/>
      <c r="H437" s="141"/>
      <c r="I437" s="141"/>
      <c r="J437" s="141"/>
      <c r="K437" s="141"/>
    </row>
    <row r="438" spans="1:11" ht="14.25">
      <c r="A438" s="141"/>
      <c r="B438" s="141"/>
      <c r="C438" s="141"/>
      <c r="D438" s="141"/>
      <c r="E438" s="141"/>
      <c r="F438" s="141"/>
      <c r="G438" s="141"/>
      <c r="H438" s="141"/>
      <c r="I438" s="141"/>
      <c r="J438" s="141"/>
      <c r="K438" s="141"/>
    </row>
    <row r="439" spans="1:9" ht="14.25">
      <c r="A439" s="141"/>
      <c r="B439" s="141"/>
      <c r="C439" s="141"/>
      <c r="D439" s="141"/>
      <c r="E439" s="141"/>
      <c r="F439" s="141"/>
      <c r="G439" s="141"/>
      <c r="H439" s="141"/>
      <c r="I439" s="141"/>
    </row>
    <row r="440" spans="1:9" ht="14.25">
      <c r="A440" s="141"/>
      <c r="B440" s="141"/>
      <c r="C440" s="141"/>
      <c r="D440" s="141"/>
      <c r="E440" s="141"/>
      <c r="F440" s="141"/>
      <c r="G440" s="141"/>
      <c r="H440" s="141"/>
      <c r="I440" s="141"/>
    </row>
    <row r="441" spans="1:9" ht="14.25">
      <c r="A441" s="141"/>
      <c r="B441" s="141"/>
      <c r="C441" s="141"/>
      <c r="D441" s="141"/>
      <c r="E441" s="141"/>
      <c r="F441" s="141"/>
      <c r="G441" s="141"/>
      <c r="H441" s="141"/>
      <c r="I441" s="141"/>
    </row>
    <row r="442" spans="1:9" ht="14.25">
      <c r="A442" s="141"/>
      <c r="B442" s="141"/>
      <c r="C442" s="141"/>
      <c r="D442" s="141"/>
      <c r="E442" s="141"/>
      <c r="F442" s="141"/>
      <c r="G442" s="141"/>
      <c r="H442" s="141"/>
      <c r="I442" s="141"/>
    </row>
    <row r="443" spans="1:9" ht="14.25">
      <c r="A443" s="141"/>
      <c r="B443" s="141"/>
      <c r="C443" s="141"/>
      <c r="D443" s="141"/>
      <c r="E443" s="141"/>
      <c r="F443" s="141"/>
      <c r="G443" s="141"/>
      <c r="H443" s="141"/>
      <c r="I443" s="141"/>
    </row>
    <row r="444" spans="1:9" ht="14.25">
      <c r="A444" s="141"/>
      <c r="B444" s="141"/>
      <c r="C444" s="141"/>
      <c r="D444" s="141"/>
      <c r="E444" s="141"/>
      <c r="F444" s="141"/>
      <c r="G444" s="141"/>
      <c r="H444" s="141"/>
      <c r="I444" s="141"/>
    </row>
    <row r="445" spans="1:9" ht="14.25">
      <c r="A445" s="141"/>
      <c r="B445" s="141"/>
      <c r="C445" s="141"/>
      <c r="D445" s="141"/>
      <c r="E445" s="141"/>
      <c r="F445" s="141"/>
      <c r="G445" s="141"/>
      <c r="H445" s="141"/>
      <c r="I445" s="141"/>
    </row>
    <row r="446" spans="1:9" ht="14.25">
      <c r="A446" s="141"/>
      <c r="B446" s="141"/>
      <c r="C446" s="141"/>
      <c r="D446" s="141"/>
      <c r="E446" s="141"/>
      <c r="F446" s="141"/>
      <c r="G446" s="141"/>
      <c r="H446" s="141"/>
      <c r="I446" s="141"/>
    </row>
    <row r="447" spans="1:9" ht="14.25">
      <c r="A447" s="141"/>
      <c r="B447" s="141"/>
      <c r="C447" s="141"/>
      <c r="D447" s="141"/>
      <c r="E447" s="141"/>
      <c r="F447" s="141"/>
      <c r="G447" s="141"/>
      <c r="H447" s="141"/>
      <c r="I447" s="141"/>
    </row>
    <row r="448" spans="1:9" ht="14.25">
      <c r="A448" s="141"/>
      <c r="B448" s="141"/>
      <c r="C448" s="141"/>
      <c r="D448" s="141"/>
      <c r="E448" s="141"/>
      <c r="F448" s="141"/>
      <c r="G448" s="141"/>
      <c r="H448" s="141"/>
      <c r="I448" s="141"/>
    </row>
    <row r="449" spans="1:9" ht="14.25">
      <c r="A449" s="141"/>
      <c r="B449" s="141"/>
      <c r="C449" s="141"/>
      <c r="D449" s="141"/>
      <c r="E449" s="141"/>
      <c r="F449" s="141"/>
      <c r="G449" s="141"/>
      <c r="H449" s="141"/>
      <c r="I449" s="141"/>
    </row>
    <row r="450" spans="1:9" ht="14.25">
      <c r="A450" s="141"/>
      <c r="B450" s="141"/>
      <c r="C450" s="141"/>
      <c r="D450" s="141"/>
      <c r="E450" s="141"/>
      <c r="F450" s="141"/>
      <c r="G450" s="141"/>
      <c r="H450" s="141"/>
      <c r="I450" s="141"/>
    </row>
    <row r="451" spans="1:9" ht="14.25">
      <c r="A451" s="141"/>
      <c r="B451" s="141"/>
      <c r="C451" s="141"/>
      <c r="D451" s="141"/>
      <c r="E451" s="141"/>
      <c r="F451" s="141"/>
      <c r="G451" s="141"/>
      <c r="H451" s="141"/>
      <c r="I451" s="141"/>
    </row>
    <row r="452" spans="1:9" ht="14.25">
      <c r="A452" s="141"/>
      <c r="B452" s="141"/>
      <c r="C452" s="141"/>
      <c r="D452" s="141"/>
      <c r="E452" s="141"/>
      <c r="F452" s="141"/>
      <c r="G452" s="141"/>
      <c r="H452" s="141"/>
      <c r="I452" s="141"/>
    </row>
    <row r="453" spans="1:9" ht="14.25">
      <c r="A453" s="141"/>
      <c r="B453" s="141"/>
      <c r="C453" s="141"/>
      <c r="D453" s="141"/>
      <c r="E453" s="141"/>
      <c r="F453" s="141"/>
      <c r="G453" s="141"/>
      <c r="H453" s="141"/>
      <c r="I453" s="141"/>
    </row>
    <row r="454" spans="1:9" ht="14.25">
      <c r="A454" s="141"/>
      <c r="B454" s="141"/>
      <c r="C454" s="141"/>
      <c r="D454" s="141"/>
      <c r="E454" s="141"/>
      <c r="F454" s="141"/>
      <c r="G454" s="141"/>
      <c r="H454" s="141"/>
      <c r="I454" s="141"/>
    </row>
    <row r="455" spans="1:9" ht="14.25">
      <c r="A455" s="141"/>
      <c r="B455" s="141"/>
      <c r="C455" s="141"/>
      <c r="D455" s="141"/>
      <c r="E455" s="141"/>
      <c r="F455" s="141"/>
      <c r="G455" s="141"/>
      <c r="H455" s="141"/>
      <c r="I455" s="141"/>
    </row>
    <row r="456" spans="1:9" ht="14.25">
      <c r="A456" s="141"/>
      <c r="B456" s="141"/>
      <c r="C456" s="141"/>
      <c r="D456" s="141"/>
      <c r="E456" s="141"/>
      <c r="F456" s="141"/>
      <c r="G456" s="141"/>
      <c r="H456" s="141"/>
      <c r="I456" s="141"/>
    </row>
    <row r="457" spans="1:9" ht="14.25">
      <c r="A457" s="141"/>
      <c r="B457" s="141"/>
      <c r="C457" s="141"/>
      <c r="D457" s="141"/>
      <c r="E457" s="141"/>
      <c r="F457" s="141"/>
      <c r="G457" s="141"/>
      <c r="H457" s="141"/>
      <c r="I457" s="141"/>
    </row>
    <row r="458" spans="1:9" ht="14.25">
      <c r="A458" s="141"/>
      <c r="B458" s="141"/>
      <c r="C458" s="141"/>
      <c r="D458" s="141"/>
      <c r="E458" s="141"/>
      <c r="F458" s="141"/>
      <c r="G458" s="141"/>
      <c r="H458" s="141"/>
      <c r="I458" s="141"/>
    </row>
    <row r="459" spans="1:9" ht="14.25">
      <c r="A459" s="141"/>
      <c r="B459" s="141"/>
      <c r="C459" s="141"/>
      <c r="D459" s="141"/>
      <c r="E459" s="141"/>
      <c r="F459" s="141"/>
      <c r="G459" s="141"/>
      <c r="H459" s="141"/>
      <c r="I459" s="141"/>
    </row>
    <row r="460" spans="1:9" ht="14.25">
      <c r="A460" s="141"/>
      <c r="B460" s="141"/>
      <c r="C460" s="141"/>
      <c r="D460" s="141"/>
      <c r="E460" s="141"/>
      <c r="F460" s="141"/>
      <c r="G460" s="141"/>
      <c r="H460" s="141"/>
      <c r="I460" s="141"/>
    </row>
    <row r="461" spans="1:9" ht="14.25">
      <c r="A461" s="141"/>
      <c r="B461" s="141"/>
      <c r="C461" s="141"/>
      <c r="D461" s="141"/>
      <c r="E461" s="141"/>
      <c r="F461" s="141"/>
      <c r="G461" s="141"/>
      <c r="H461" s="141"/>
      <c r="I461" s="141"/>
    </row>
    <row r="462" spans="1:9" ht="14.25">
      <c r="A462" s="141"/>
      <c r="B462" s="141"/>
      <c r="C462" s="141"/>
      <c r="D462" s="141"/>
      <c r="E462" s="141"/>
      <c r="F462" s="141"/>
      <c r="G462" s="141"/>
      <c r="H462" s="141"/>
      <c r="I462" s="141"/>
    </row>
    <row r="463" spans="1:9" ht="14.25">
      <c r="A463" s="141"/>
      <c r="B463" s="141"/>
      <c r="C463" s="141"/>
      <c r="D463" s="141"/>
      <c r="E463" s="141"/>
      <c r="F463" s="141"/>
      <c r="G463" s="141"/>
      <c r="H463" s="141"/>
      <c r="I463" s="141"/>
    </row>
    <row r="464" spans="1:9" ht="14.25">
      <c r="A464" s="141"/>
      <c r="B464" s="141"/>
      <c r="C464" s="141"/>
      <c r="D464" s="141"/>
      <c r="E464" s="141"/>
      <c r="F464" s="141"/>
      <c r="G464" s="141"/>
      <c r="H464" s="141"/>
      <c r="I464" s="141"/>
    </row>
    <row r="465" spans="1:9" ht="14.25">
      <c r="A465" s="141"/>
      <c r="B465" s="141"/>
      <c r="C465" s="141"/>
      <c r="D465" s="141"/>
      <c r="E465" s="141"/>
      <c r="F465" s="141"/>
      <c r="G465" s="141"/>
      <c r="H465" s="141"/>
      <c r="I465" s="141"/>
    </row>
    <row r="466" spans="1:9" ht="14.25">
      <c r="A466" s="141"/>
      <c r="B466" s="141"/>
      <c r="C466" s="141"/>
      <c r="D466" s="141"/>
      <c r="E466" s="141"/>
      <c r="F466" s="141"/>
      <c r="G466" s="141"/>
      <c r="H466" s="141"/>
      <c r="I466" s="141"/>
    </row>
    <row r="467" spans="1:9" ht="14.25">
      <c r="A467" s="141"/>
      <c r="B467" s="141"/>
      <c r="C467" s="141"/>
      <c r="D467" s="141"/>
      <c r="E467" s="141"/>
      <c r="F467" s="141"/>
      <c r="G467" s="141"/>
      <c r="H467" s="141"/>
      <c r="I467" s="141"/>
    </row>
    <row r="468" spans="1:9" ht="14.25">
      <c r="A468" s="141"/>
      <c r="B468" s="141"/>
      <c r="C468" s="141"/>
      <c r="D468" s="141"/>
      <c r="E468" s="141"/>
      <c r="F468" s="141"/>
      <c r="G468" s="141"/>
      <c r="H468" s="141"/>
      <c r="I468" s="141"/>
    </row>
    <row r="469" spans="1:9" ht="14.25">
      <c r="A469" s="141"/>
      <c r="B469" s="141"/>
      <c r="C469" s="141"/>
      <c r="D469" s="141"/>
      <c r="E469" s="141"/>
      <c r="F469" s="141"/>
      <c r="G469" s="141"/>
      <c r="H469" s="141"/>
      <c r="I469" s="141"/>
    </row>
    <row r="470" spans="1:9" ht="14.25">
      <c r="A470" s="141"/>
      <c r="B470" s="141"/>
      <c r="C470" s="141"/>
      <c r="D470" s="141"/>
      <c r="E470" s="141"/>
      <c r="F470" s="141"/>
      <c r="G470" s="141"/>
      <c r="H470" s="141"/>
      <c r="I470" s="141"/>
    </row>
    <row r="471" spans="1:9" ht="14.25">
      <c r="A471" s="141"/>
      <c r="B471" s="141"/>
      <c r="C471" s="141"/>
      <c r="D471" s="141"/>
      <c r="E471" s="141"/>
      <c r="F471" s="141"/>
      <c r="G471" s="141"/>
      <c r="H471" s="141"/>
      <c r="I471" s="141"/>
    </row>
    <row r="472" spans="1:9" ht="14.25">
      <c r="A472" s="141"/>
      <c r="B472" s="141"/>
      <c r="C472" s="141"/>
      <c r="D472" s="141"/>
      <c r="E472" s="141"/>
      <c r="F472" s="141"/>
      <c r="G472" s="141"/>
      <c r="H472" s="141"/>
      <c r="I472" s="141"/>
    </row>
    <row r="473" spans="1:9" ht="14.25">
      <c r="A473" s="141"/>
      <c r="B473" s="141"/>
      <c r="C473" s="141"/>
      <c r="D473" s="141"/>
      <c r="E473" s="141"/>
      <c r="F473" s="141"/>
      <c r="G473" s="141"/>
      <c r="H473" s="141"/>
      <c r="I473" s="141"/>
    </row>
    <row r="474" spans="1:9" ht="14.25">
      <c r="A474" s="141"/>
      <c r="B474" s="141"/>
      <c r="C474" s="141"/>
      <c r="D474" s="141"/>
      <c r="E474" s="141"/>
      <c r="F474" s="141"/>
      <c r="G474" s="141"/>
      <c r="H474" s="141"/>
      <c r="I474" s="141"/>
    </row>
  </sheetData>
  <sheetProtection/>
  <mergeCells count="1">
    <mergeCell ref="D6:E6"/>
  </mergeCells>
  <printOptions/>
  <pageMargins left="0.31496062992125984" right="0.11811023622047245" top="0.7480314960629921" bottom="0.35433070866141736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68"/>
  <sheetViews>
    <sheetView tabSelected="1" zoomScalePageLayoutView="0" workbookViewId="0" topLeftCell="A1">
      <selection activeCell="I36" sqref="I36"/>
    </sheetView>
  </sheetViews>
  <sheetFormatPr defaultColWidth="8.796875" defaultRowHeight="14.25"/>
  <cols>
    <col min="1" max="1" width="3.5" style="131" customWidth="1"/>
    <col min="2" max="2" width="4.59765625" style="131" bestFit="1" customWidth="1"/>
    <col min="3" max="3" width="6.5" style="131" customWidth="1"/>
    <col min="4" max="4" width="4.19921875" style="131" customWidth="1"/>
    <col min="5" max="5" width="52.59765625" style="131" customWidth="1"/>
    <col min="6" max="8" width="16.19921875" style="131" customWidth="1"/>
    <col min="9" max="9" width="0.40625" style="131" customWidth="1"/>
    <col min="10" max="16384" width="9" style="131" customWidth="1"/>
  </cols>
  <sheetData>
    <row r="1" spans="6:27" ht="14.25">
      <c r="F1" s="327" t="s">
        <v>795</v>
      </c>
      <c r="H1" s="546"/>
      <c r="I1" s="659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</row>
    <row r="2" spans="2:27" ht="14.25">
      <c r="B2" s="135"/>
      <c r="C2" s="135"/>
      <c r="F2" t="s">
        <v>822</v>
      </c>
      <c r="H2" s="546"/>
      <c r="I2" s="659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2:27" ht="14.25">
      <c r="B3" s="135"/>
      <c r="F3" t="s">
        <v>812</v>
      </c>
      <c r="H3" s="546"/>
      <c r="I3" s="659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5:27" ht="11.25" customHeight="1">
      <c r="E4" s="3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3:27" ht="33" customHeight="1">
      <c r="C5" s="793" t="s">
        <v>813</v>
      </c>
      <c r="D5" s="793"/>
      <c r="E5" s="793"/>
      <c r="F5" s="793"/>
      <c r="G5" s="793"/>
      <c r="H5" s="649"/>
      <c r="I5" s="660"/>
      <c r="J5" s="660"/>
      <c r="K5" s="660"/>
      <c r="L5" s="660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3:27" ht="17.25" customHeight="1" thickBot="1">
      <c r="C6" s="794" t="s">
        <v>796</v>
      </c>
      <c r="D6" s="794"/>
      <c r="E6" s="794"/>
      <c r="F6" s="649"/>
      <c r="G6" s="649"/>
      <c r="H6" s="649"/>
      <c r="I6" s="660"/>
      <c r="J6" s="660"/>
      <c r="K6" s="660"/>
      <c r="L6" s="660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2:27" ht="26.25" customHeight="1" thickBot="1">
      <c r="B7" s="661" t="s">
        <v>2</v>
      </c>
      <c r="C7" s="662" t="s">
        <v>3</v>
      </c>
      <c r="D7" s="138" t="s">
        <v>4</v>
      </c>
      <c r="E7" s="139" t="s">
        <v>494</v>
      </c>
      <c r="F7" s="663" t="s">
        <v>797</v>
      </c>
      <c r="G7" s="139" t="s">
        <v>6</v>
      </c>
      <c r="H7" s="664" t="s">
        <v>254</v>
      </c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</row>
    <row r="8" spans="2:27" ht="16.5" customHeight="1" thickBot="1">
      <c r="B8" s="726" t="s">
        <v>8</v>
      </c>
      <c r="C8" s="727"/>
      <c r="D8" s="727"/>
      <c r="E8" s="725" t="s">
        <v>9</v>
      </c>
      <c r="F8" s="735">
        <f aca="true" t="shared" si="0" ref="F8:H9">F9</f>
        <v>0</v>
      </c>
      <c r="G8" s="735">
        <f t="shared" si="0"/>
        <v>310222</v>
      </c>
      <c r="H8" s="737">
        <f t="shared" si="0"/>
        <v>310222</v>
      </c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</row>
    <row r="9" spans="2:27" ht="14.25" customHeight="1">
      <c r="B9" s="646"/>
      <c r="C9" s="728" t="s">
        <v>791</v>
      </c>
      <c r="D9" s="21"/>
      <c r="E9" s="729" t="s">
        <v>814</v>
      </c>
      <c r="F9" s="734">
        <f t="shared" si="0"/>
        <v>0</v>
      </c>
      <c r="G9" s="734">
        <f t="shared" si="0"/>
        <v>310222</v>
      </c>
      <c r="H9" s="736">
        <f t="shared" si="0"/>
        <v>310222</v>
      </c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</row>
    <row r="10" spans="2:27" ht="24" customHeight="1" thickBot="1">
      <c r="B10" s="643"/>
      <c r="C10" s="644"/>
      <c r="D10" s="730">
        <v>2010</v>
      </c>
      <c r="E10" s="731" t="s">
        <v>792</v>
      </c>
      <c r="F10" s="732">
        <v>0</v>
      </c>
      <c r="G10" s="733">
        <v>310222</v>
      </c>
      <c r="H10" s="680">
        <f>F10+G10</f>
        <v>310222</v>
      </c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</row>
    <row r="11" spans="2:27" ht="16.5" customHeight="1" thickBot="1">
      <c r="B11" s="665" t="s">
        <v>136</v>
      </c>
      <c r="C11" s="666"/>
      <c r="D11" s="667"/>
      <c r="E11" s="668" t="s">
        <v>25</v>
      </c>
      <c r="F11" s="262">
        <f aca="true" t="shared" si="1" ref="F11:H12">F12</f>
        <v>66200</v>
      </c>
      <c r="G11" s="262">
        <f t="shared" si="1"/>
        <v>0</v>
      </c>
      <c r="H11" s="669">
        <f t="shared" si="1"/>
        <v>66200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</row>
    <row r="12" spans="2:27" ht="15.75" customHeight="1">
      <c r="B12" s="670"/>
      <c r="C12" s="671" t="s">
        <v>137</v>
      </c>
      <c r="D12" s="671"/>
      <c r="E12" s="672" t="s">
        <v>798</v>
      </c>
      <c r="F12" s="673">
        <f t="shared" si="1"/>
        <v>66200</v>
      </c>
      <c r="G12" s="673">
        <f t="shared" si="1"/>
        <v>0</v>
      </c>
      <c r="H12" s="674">
        <f t="shared" si="1"/>
        <v>66200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</row>
    <row r="13" spans="2:27" ht="24" customHeight="1" thickBot="1">
      <c r="B13" s="675"/>
      <c r="C13" s="675"/>
      <c r="D13" s="676" t="s">
        <v>799</v>
      </c>
      <c r="E13" s="677" t="s">
        <v>800</v>
      </c>
      <c r="F13" s="678">
        <v>66200</v>
      </c>
      <c r="G13" s="679"/>
      <c r="H13" s="680">
        <f>F13+G13</f>
        <v>66200</v>
      </c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</row>
    <row r="14" spans="2:27" ht="30" customHeight="1" thickBot="1">
      <c r="B14" s="666" t="s">
        <v>170</v>
      </c>
      <c r="C14" s="667"/>
      <c r="D14" s="667"/>
      <c r="E14" s="681" t="s">
        <v>35</v>
      </c>
      <c r="F14" s="262">
        <f>F15+F17</f>
        <v>1248</v>
      </c>
      <c r="G14" s="262">
        <f>G15+G17</f>
        <v>5061</v>
      </c>
      <c r="H14" s="669">
        <f>H15+H17</f>
        <v>6309</v>
      </c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2:27" ht="15.75" customHeight="1">
      <c r="B15" s="670"/>
      <c r="C15" s="671" t="s">
        <v>171</v>
      </c>
      <c r="D15" s="671"/>
      <c r="E15" s="672" t="s">
        <v>801</v>
      </c>
      <c r="F15" s="673">
        <f>F16</f>
        <v>1248</v>
      </c>
      <c r="G15" s="673">
        <f>G16</f>
        <v>0</v>
      </c>
      <c r="H15" s="674">
        <f>H16</f>
        <v>1248</v>
      </c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</row>
    <row r="16" spans="2:27" ht="24" customHeight="1">
      <c r="B16" s="675"/>
      <c r="C16" s="300"/>
      <c r="D16" s="676" t="s">
        <v>799</v>
      </c>
      <c r="E16" s="677" t="s">
        <v>800</v>
      </c>
      <c r="F16" s="678">
        <v>1248</v>
      </c>
      <c r="G16" s="679"/>
      <c r="H16" s="680">
        <f>F16+G16</f>
        <v>1248</v>
      </c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</row>
    <row r="17" spans="2:27" ht="15.75" customHeight="1">
      <c r="B17" s="300"/>
      <c r="C17" s="744">
        <v>75107</v>
      </c>
      <c r="D17" s="50"/>
      <c r="E17" s="763" t="s">
        <v>819</v>
      </c>
      <c r="F17" s="764">
        <f>F18</f>
        <v>0</v>
      </c>
      <c r="G17" s="764">
        <f>G18</f>
        <v>5061</v>
      </c>
      <c r="H17" s="764">
        <f>H18</f>
        <v>5061</v>
      </c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</row>
    <row r="18" spans="2:27" ht="24" customHeight="1" thickBot="1">
      <c r="B18" s="762"/>
      <c r="C18" s="759"/>
      <c r="D18" s="676" t="s">
        <v>799</v>
      </c>
      <c r="E18" s="677" t="s">
        <v>800</v>
      </c>
      <c r="F18" s="760">
        <v>0</v>
      </c>
      <c r="G18" s="760">
        <v>5061</v>
      </c>
      <c r="H18" s="680">
        <f>F18+G18</f>
        <v>5061</v>
      </c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</row>
    <row r="19" spans="2:27" ht="16.5" thickBot="1">
      <c r="B19" s="666" t="s">
        <v>207</v>
      </c>
      <c r="C19" s="667"/>
      <c r="D19" s="667"/>
      <c r="E19" s="668" t="s">
        <v>86</v>
      </c>
      <c r="F19" s="262">
        <f>F20+F22</f>
        <v>2213539</v>
      </c>
      <c r="G19" s="262">
        <f>G20+G22</f>
        <v>0</v>
      </c>
      <c r="H19" s="669">
        <f>H20+H22</f>
        <v>2213539</v>
      </c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</row>
    <row r="20" spans="2:27" ht="25.5" customHeight="1">
      <c r="B20" s="670"/>
      <c r="C20" s="671" t="s">
        <v>208</v>
      </c>
      <c r="D20" s="671"/>
      <c r="E20" s="672" t="s">
        <v>802</v>
      </c>
      <c r="F20" s="673">
        <f>F21</f>
        <v>2210500</v>
      </c>
      <c r="G20" s="673">
        <f>G21</f>
        <v>0</v>
      </c>
      <c r="H20" s="674">
        <f>H21</f>
        <v>2210500</v>
      </c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</row>
    <row r="21" spans="2:27" ht="24" customHeight="1">
      <c r="B21" s="300"/>
      <c r="C21" s="300"/>
      <c r="D21" s="682" t="s">
        <v>799</v>
      </c>
      <c r="E21" s="328" t="s">
        <v>800</v>
      </c>
      <c r="F21" s="683">
        <v>2210500</v>
      </c>
      <c r="G21" s="684"/>
      <c r="H21" s="684">
        <f>F21+G21</f>
        <v>2210500</v>
      </c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</row>
    <row r="22" spans="2:27" ht="37.5" customHeight="1">
      <c r="B22" s="685"/>
      <c r="C22" s="686" t="s">
        <v>214</v>
      </c>
      <c r="D22" s="686"/>
      <c r="E22" s="687" t="s">
        <v>803</v>
      </c>
      <c r="F22" s="688">
        <f>F23</f>
        <v>3039</v>
      </c>
      <c r="G22" s="688">
        <f>G23</f>
        <v>0</v>
      </c>
      <c r="H22" s="689">
        <f>H23</f>
        <v>3039</v>
      </c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</row>
    <row r="23" spans="2:27" ht="24" customHeight="1">
      <c r="B23" s="300"/>
      <c r="C23" s="300"/>
      <c r="D23" s="682" t="s">
        <v>799</v>
      </c>
      <c r="E23" s="328" t="s">
        <v>800</v>
      </c>
      <c r="F23" s="683">
        <v>3039</v>
      </c>
      <c r="G23" s="690"/>
      <c r="H23" s="684">
        <f>F23+G23</f>
        <v>3039</v>
      </c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</row>
    <row r="24" spans="2:27" ht="7.5" customHeight="1" thickBot="1">
      <c r="B24" s="691"/>
      <c r="C24" s="691"/>
      <c r="D24" s="691"/>
      <c r="E24" s="23"/>
      <c r="F24" s="692"/>
      <c r="G24" s="693"/>
      <c r="H24" s="693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</row>
    <row r="25" spans="2:27" ht="16.5" thickBot="1">
      <c r="B25" s="694"/>
      <c r="C25" s="694"/>
      <c r="D25" s="694"/>
      <c r="E25" s="695" t="s">
        <v>804</v>
      </c>
      <c r="F25" s="696">
        <f>F8+F11+F14+F19</f>
        <v>2280987</v>
      </c>
      <c r="G25" s="696">
        <f>G8+G11+G14+G19</f>
        <v>315283</v>
      </c>
      <c r="H25" s="696">
        <f>H8+H11+H14+H19</f>
        <v>2596270</v>
      </c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</row>
    <row r="26" spans="2:27" ht="15.75">
      <c r="B26" s="694"/>
      <c r="C26" s="694"/>
      <c r="D26" s="694"/>
      <c r="E26" s="697"/>
      <c r="F26" s="698"/>
      <c r="G26" s="699"/>
      <c r="H26" s="699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</row>
    <row r="27" spans="2:27" ht="15.75">
      <c r="B27" s="694"/>
      <c r="C27" s="694"/>
      <c r="D27" s="694"/>
      <c r="E27" s="697"/>
      <c r="F27" s="698"/>
      <c r="G27" s="699"/>
      <c r="H27" s="699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</row>
    <row r="28" spans="2:27" ht="11.25" customHeight="1">
      <c r="B28" s="694"/>
      <c r="C28" s="694"/>
      <c r="D28" s="694"/>
      <c r="E28" s="697"/>
      <c r="F28" s="698"/>
      <c r="G28" s="699"/>
      <c r="H28" s="699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</row>
    <row r="29" spans="2:27" ht="18.75" customHeight="1" thickBot="1">
      <c r="B29" s="691"/>
      <c r="C29" s="794" t="s">
        <v>805</v>
      </c>
      <c r="D29" s="794"/>
      <c r="E29" s="794"/>
      <c r="F29" s="692"/>
      <c r="G29" s="141"/>
      <c r="H29" s="700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</row>
    <row r="30" spans="2:27" ht="24" customHeight="1" thickBot="1">
      <c r="B30" s="701" t="s">
        <v>2</v>
      </c>
      <c r="C30" s="702" t="s">
        <v>3</v>
      </c>
      <c r="D30" s="703" t="s">
        <v>4</v>
      </c>
      <c r="E30" s="704" t="s">
        <v>494</v>
      </c>
      <c r="F30" s="705" t="s">
        <v>797</v>
      </c>
      <c r="G30" s="704" t="s">
        <v>6</v>
      </c>
      <c r="H30" s="706" t="s">
        <v>254</v>
      </c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</row>
    <row r="31" spans="2:27" ht="14.25" customHeight="1" thickBot="1">
      <c r="B31" s="666" t="s">
        <v>8</v>
      </c>
      <c r="C31" s="118"/>
      <c r="D31" s="118"/>
      <c r="E31" s="740" t="s">
        <v>9</v>
      </c>
      <c r="F31" s="735">
        <f>F32</f>
        <v>0</v>
      </c>
      <c r="G31" s="735">
        <f>G32</f>
        <v>310222</v>
      </c>
      <c r="H31" s="747">
        <f>H32</f>
        <v>310222</v>
      </c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</row>
    <row r="32" spans="2:27" ht="14.25" customHeight="1">
      <c r="B32" s="743"/>
      <c r="C32" s="728" t="s">
        <v>791</v>
      </c>
      <c r="D32" s="744"/>
      <c r="E32" s="745" t="s">
        <v>814</v>
      </c>
      <c r="F32" s="734">
        <f>F33+F34+F35</f>
        <v>0</v>
      </c>
      <c r="G32" s="734">
        <f>G33+G34+G35</f>
        <v>310222</v>
      </c>
      <c r="H32" s="746">
        <f>H33+H34+H35</f>
        <v>310222</v>
      </c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</row>
    <row r="33" spans="2:27" ht="14.25" customHeight="1">
      <c r="B33" s="738"/>
      <c r="C33" s="164"/>
      <c r="D33" s="164">
        <v>4170</v>
      </c>
      <c r="E33" s="97" t="s">
        <v>153</v>
      </c>
      <c r="F33" s="181">
        <v>0</v>
      </c>
      <c r="G33" s="741">
        <v>4851</v>
      </c>
      <c r="H33" s="684">
        <f>F33+G33</f>
        <v>4851</v>
      </c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</row>
    <row r="34" spans="2:27" ht="14.25" customHeight="1">
      <c r="B34" s="739"/>
      <c r="C34" s="164"/>
      <c r="D34" s="157" t="s">
        <v>111</v>
      </c>
      <c r="E34" s="97" t="s">
        <v>112</v>
      </c>
      <c r="F34" s="170">
        <v>0</v>
      </c>
      <c r="G34" s="742">
        <v>1232</v>
      </c>
      <c r="H34" s="684">
        <f>F34+G34</f>
        <v>1232</v>
      </c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</row>
    <row r="35" spans="2:27" ht="14.25" customHeight="1" thickBot="1">
      <c r="B35" s="738"/>
      <c r="C35" s="180"/>
      <c r="D35" s="655" t="s">
        <v>118</v>
      </c>
      <c r="E35" s="204" t="s">
        <v>119</v>
      </c>
      <c r="F35" s="181">
        <v>0</v>
      </c>
      <c r="G35" s="741">
        <v>304139</v>
      </c>
      <c r="H35" s="684">
        <f>F35+G35</f>
        <v>304139</v>
      </c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</row>
    <row r="36" spans="2:27" ht="16.5" thickBot="1">
      <c r="B36" s="666" t="s">
        <v>136</v>
      </c>
      <c r="C36" s="667"/>
      <c r="D36" s="667"/>
      <c r="E36" s="668" t="s">
        <v>25</v>
      </c>
      <c r="F36" s="262">
        <f>F37</f>
        <v>66200</v>
      </c>
      <c r="G36" s="262">
        <f>G37</f>
        <v>0</v>
      </c>
      <c r="H36" s="669">
        <f>H37</f>
        <v>66200</v>
      </c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</row>
    <row r="37" spans="2:27" ht="14.25">
      <c r="B37" s="670"/>
      <c r="C37" s="671" t="s">
        <v>137</v>
      </c>
      <c r="D37" s="671"/>
      <c r="E37" s="707" t="s">
        <v>798</v>
      </c>
      <c r="F37" s="673">
        <f>SUM(F38:F40)</f>
        <v>66200</v>
      </c>
      <c r="G37" s="673">
        <f>SUM(G38:G40)</f>
        <v>0</v>
      </c>
      <c r="H37" s="674">
        <f>SUM(H38:H40)</f>
        <v>66200</v>
      </c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</row>
    <row r="38" spans="2:27" ht="13.5" customHeight="1">
      <c r="B38" s="708"/>
      <c r="C38" s="708"/>
      <c r="D38" s="708">
        <v>4010</v>
      </c>
      <c r="E38" s="97" t="s">
        <v>806</v>
      </c>
      <c r="F38" s="683">
        <v>55200</v>
      </c>
      <c r="G38" s="709"/>
      <c r="H38" s="684">
        <f>F38+G38</f>
        <v>55200</v>
      </c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</row>
    <row r="39" spans="2:27" ht="13.5" customHeight="1">
      <c r="B39" s="708"/>
      <c r="C39" s="708"/>
      <c r="D39" s="708">
        <v>4110</v>
      </c>
      <c r="E39" s="97" t="s">
        <v>807</v>
      </c>
      <c r="F39" s="683">
        <v>9600</v>
      </c>
      <c r="G39" s="709"/>
      <c r="H39" s="680">
        <f>F39+G39</f>
        <v>9600</v>
      </c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</row>
    <row r="40" spans="2:27" ht="13.5" customHeight="1" thickBot="1">
      <c r="B40" s="710"/>
      <c r="C40" s="710"/>
      <c r="D40" s="710">
        <v>4120</v>
      </c>
      <c r="E40" s="59" t="s">
        <v>808</v>
      </c>
      <c r="F40" s="678">
        <v>1400</v>
      </c>
      <c r="G40" s="711"/>
      <c r="H40" s="680">
        <f>F40+G40</f>
        <v>1400</v>
      </c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</row>
    <row r="41" spans="2:27" ht="30.75" customHeight="1" thickBot="1">
      <c r="B41" s="666" t="s">
        <v>170</v>
      </c>
      <c r="C41" s="667"/>
      <c r="D41" s="667"/>
      <c r="E41" s="681" t="s">
        <v>35</v>
      </c>
      <c r="F41" s="262">
        <f>F42+F44</f>
        <v>1248</v>
      </c>
      <c r="G41" s="262">
        <f>G42+G44</f>
        <v>5061</v>
      </c>
      <c r="H41" s="669">
        <f>H42+H44</f>
        <v>6309</v>
      </c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</row>
    <row r="42" spans="2:27" ht="28.5" customHeight="1">
      <c r="B42" s="670"/>
      <c r="C42" s="671" t="s">
        <v>171</v>
      </c>
      <c r="D42" s="671"/>
      <c r="E42" s="707" t="s">
        <v>801</v>
      </c>
      <c r="F42" s="673">
        <f>SUM(F43:F43)</f>
        <v>1248</v>
      </c>
      <c r="G42" s="673">
        <f>SUM(G43:G43)</f>
        <v>0</v>
      </c>
      <c r="H42" s="674">
        <f>SUM(H43:H43)</f>
        <v>1248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</row>
    <row r="43" spans="2:27" ht="15.75" customHeight="1">
      <c r="B43" s="708"/>
      <c r="C43" s="708"/>
      <c r="D43" s="708">
        <v>4300</v>
      </c>
      <c r="E43" s="97" t="s">
        <v>112</v>
      </c>
      <c r="F43" s="683">
        <v>1248</v>
      </c>
      <c r="G43" s="709"/>
      <c r="H43" s="684">
        <f>F43+G43</f>
        <v>1248</v>
      </c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</row>
    <row r="44" spans="2:27" ht="15.75" customHeight="1">
      <c r="B44" s="708"/>
      <c r="C44" s="744">
        <v>75107</v>
      </c>
      <c r="D44" s="50"/>
      <c r="E44" s="763" t="s">
        <v>819</v>
      </c>
      <c r="F44" s="764">
        <f>F45+F46+F47+F48</f>
        <v>0</v>
      </c>
      <c r="G44" s="764">
        <f>G45+G46+G47+G48</f>
        <v>5061</v>
      </c>
      <c r="H44" s="764">
        <f>H45+H46+H47+H48</f>
        <v>5061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</row>
    <row r="45" spans="2:27" ht="15.75" customHeight="1">
      <c r="B45" s="708"/>
      <c r="C45" s="708"/>
      <c r="D45" s="164">
        <v>4170</v>
      </c>
      <c r="E45" s="97" t="s">
        <v>153</v>
      </c>
      <c r="F45" s="761">
        <v>0</v>
      </c>
      <c r="G45" s="767">
        <v>2961</v>
      </c>
      <c r="H45" s="684">
        <f>F45+G45</f>
        <v>2961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2:27" ht="15.75" customHeight="1">
      <c r="B46" s="708"/>
      <c r="C46" s="708"/>
      <c r="D46" s="157" t="s">
        <v>127</v>
      </c>
      <c r="E46" s="97" t="s">
        <v>128</v>
      </c>
      <c r="F46" s="761">
        <v>0</v>
      </c>
      <c r="G46" s="767">
        <v>1000</v>
      </c>
      <c r="H46" s="684">
        <f>F46+G46</f>
        <v>1000</v>
      </c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2:27" ht="15.75" customHeight="1">
      <c r="B47" s="708"/>
      <c r="C47" s="708"/>
      <c r="D47" s="157" t="s">
        <v>111</v>
      </c>
      <c r="E47" s="97" t="s">
        <v>112</v>
      </c>
      <c r="F47" s="761">
        <v>0</v>
      </c>
      <c r="G47" s="767">
        <v>500</v>
      </c>
      <c r="H47" s="684">
        <f>F47+G47</f>
        <v>500</v>
      </c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</row>
    <row r="48" spans="2:27" ht="15.75" customHeight="1" thickBot="1">
      <c r="B48" s="766"/>
      <c r="C48" s="765"/>
      <c r="D48" s="157" t="s">
        <v>145</v>
      </c>
      <c r="E48" s="97" t="s">
        <v>146</v>
      </c>
      <c r="F48" s="760">
        <v>0</v>
      </c>
      <c r="G48" s="768">
        <v>600</v>
      </c>
      <c r="H48" s="684">
        <f>F48+G48</f>
        <v>600</v>
      </c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</row>
    <row r="49" spans="2:27" ht="16.5" thickBot="1">
      <c r="B49" s="666" t="s">
        <v>207</v>
      </c>
      <c r="C49" s="667"/>
      <c r="D49" s="667"/>
      <c r="E49" s="668" t="s">
        <v>86</v>
      </c>
      <c r="F49" s="262">
        <f>F50+F70</f>
        <v>2213539</v>
      </c>
      <c r="G49" s="262">
        <f>G50+G70</f>
        <v>0</v>
      </c>
      <c r="H49" s="669">
        <f>H50+H70</f>
        <v>2213539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</row>
    <row r="50" spans="2:27" ht="30.75" customHeight="1">
      <c r="B50" s="670"/>
      <c r="C50" s="671" t="s">
        <v>208</v>
      </c>
      <c r="D50" s="671"/>
      <c r="E50" s="707" t="s">
        <v>802</v>
      </c>
      <c r="F50" s="673">
        <f>SUM(F51:F69)</f>
        <v>2210500</v>
      </c>
      <c r="G50" s="673">
        <f>SUM(G51:G69)</f>
        <v>0</v>
      </c>
      <c r="H50" s="674">
        <f>SUM(H51:H69)</f>
        <v>2210500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</row>
    <row r="51" spans="2:27" ht="13.5" customHeight="1">
      <c r="B51" s="685"/>
      <c r="C51" s="712"/>
      <c r="D51" s="713" t="s">
        <v>178</v>
      </c>
      <c r="E51" s="97" t="s">
        <v>150</v>
      </c>
      <c r="F51" s="714">
        <v>1100</v>
      </c>
      <c r="G51" s="101"/>
      <c r="H51" s="680">
        <f aca="true" t="shared" si="2" ref="H51:H69">F51+G51</f>
        <v>1100</v>
      </c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</row>
    <row r="52" spans="2:27" ht="13.5" customHeight="1">
      <c r="B52" s="708"/>
      <c r="C52" s="708"/>
      <c r="D52" s="708">
        <v>3110</v>
      </c>
      <c r="E52" s="97" t="s">
        <v>809</v>
      </c>
      <c r="F52" s="165">
        <v>2119318</v>
      </c>
      <c r="G52" s="101"/>
      <c r="H52" s="680">
        <f t="shared" si="2"/>
        <v>2119318</v>
      </c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</row>
    <row r="53" spans="2:27" ht="13.5" customHeight="1">
      <c r="B53" s="708"/>
      <c r="C53" s="708"/>
      <c r="D53" s="708">
        <v>4010</v>
      </c>
      <c r="E53" s="97" t="s">
        <v>806</v>
      </c>
      <c r="F53" s="165">
        <v>43600</v>
      </c>
      <c r="G53" s="101"/>
      <c r="H53" s="680">
        <f t="shared" si="2"/>
        <v>43600</v>
      </c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</row>
    <row r="54" spans="2:27" ht="13.5" customHeight="1">
      <c r="B54" s="708"/>
      <c r="C54" s="708"/>
      <c r="D54" s="708">
        <v>4040</v>
      </c>
      <c r="E54" s="97" t="s">
        <v>152</v>
      </c>
      <c r="F54" s="165">
        <v>3607</v>
      </c>
      <c r="G54" s="101"/>
      <c r="H54" s="680">
        <f t="shared" si="2"/>
        <v>3607</v>
      </c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</row>
    <row r="55" spans="2:27" ht="13.5" customHeight="1">
      <c r="B55" s="708"/>
      <c r="C55" s="708"/>
      <c r="D55" s="708">
        <v>4110</v>
      </c>
      <c r="E55" s="97" t="s">
        <v>807</v>
      </c>
      <c r="F55" s="165">
        <v>23200</v>
      </c>
      <c r="G55" s="101"/>
      <c r="H55" s="684">
        <f t="shared" si="2"/>
        <v>23200</v>
      </c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</row>
    <row r="56" spans="2:27" ht="13.5" customHeight="1">
      <c r="B56" s="708"/>
      <c r="C56" s="708"/>
      <c r="D56" s="708">
        <v>4120</v>
      </c>
      <c r="E56" s="97" t="s">
        <v>808</v>
      </c>
      <c r="F56" s="165">
        <v>1200</v>
      </c>
      <c r="G56" s="101"/>
      <c r="H56" s="680">
        <f t="shared" si="2"/>
        <v>1200</v>
      </c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</row>
    <row r="57" spans="2:27" ht="13.5" customHeight="1">
      <c r="B57" s="708"/>
      <c r="C57" s="708"/>
      <c r="D57" s="708">
        <v>4170</v>
      </c>
      <c r="E57" s="97" t="s">
        <v>153</v>
      </c>
      <c r="F57" s="165">
        <v>1000</v>
      </c>
      <c r="G57" s="101"/>
      <c r="H57" s="680">
        <f t="shared" si="2"/>
        <v>1000</v>
      </c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</row>
    <row r="58" spans="2:27" ht="13.5" customHeight="1">
      <c r="B58" s="708"/>
      <c r="C58" s="708"/>
      <c r="D58" s="708">
        <v>4210</v>
      </c>
      <c r="E58" s="97" t="s">
        <v>128</v>
      </c>
      <c r="F58" s="165">
        <v>2000</v>
      </c>
      <c r="G58" s="101"/>
      <c r="H58" s="680">
        <f t="shared" si="2"/>
        <v>2000</v>
      </c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</row>
    <row r="59" spans="2:27" ht="13.5" customHeight="1">
      <c r="B59" s="708"/>
      <c r="C59" s="708"/>
      <c r="D59" s="708">
        <v>4260</v>
      </c>
      <c r="E59" s="97" t="s">
        <v>155</v>
      </c>
      <c r="F59" s="165">
        <v>550</v>
      </c>
      <c r="G59" s="101"/>
      <c r="H59" s="680">
        <f t="shared" si="2"/>
        <v>550</v>
      </c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</row>
    <row r="60" spans="2:27" ht="13.5" customHeight="1">
      <c r="B60" s="708"/>
      <c r="C60" s="708"/>
      <c r="D60" s="708">
        <v>4270</v>
      </c>
      <c r="E60" s="97" t="s">
        <v>157</v>
      </c>
      <c r="F60" s="165">
        <v>300</v>
      </c>
      <c r="G60" s="101"/>
      <c r="H60" s="680">
        <f t="shared" si="2"/>
        <v>300</v>
      </c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</row>
    <row r="61" spans="2:27" ht="13.5" customHeight="1">
      <c r="B61" s="708"/>
      <c r="C61" s="708"/>
      <c r="D61" s="708">
        <v>4280</v>
      </c>
      <c r="E61" s="97" t="s">
        <v>211</v>
      </c>
      <c r="F61" s="165">
        <v>100</v>
      </c>
      <c r="G61" s="101"/>
      <c r="H61" s="680">
        <f t="shared" si="2"/>
        <v>100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</row>
    <row r="62" spans="2:27" ht="13.5" customHeight="1">
      <c r="B62" s="708"/>
      <c r="C62" s="708"/>
      <c r="D62" s="708">
        <v>4300</v>
      </c>
      <c r="E62" s="97" t="s">
        <v>112</v>
      </c>
      <c r="F62" s="165">
        <v>8993</v>
      </c>
      <c r="G62" s="101"/>
      <c r="H62" s="680">
        <f t="shared" si="2"/>
        <v>8993</v>
      </c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</row>
    <row r="63" spans="2:27" ht="13.5" customHeight="1">
      <c r="B63" s="708"/>
      <c r="C63" s="708"/>
      <c r="D63" s="708">
        <v>4400</v>
      </c>
      <c r="E63" s="215" t="s">
        <v>212</v>
      </c>
      <c r="F63" s="165">
        <v>732</v>
      </c>
      <c r="G63" s="101"/>
      <c r="H63" s="684">
        <f t="shared" si="2"/>
        <v>732</v>
      </c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</row>
    <row r="64" spans="2:27" ht="13.5" customHeight="1">
      <c r="B64" s="708"/>
      <c r="C64" s="708"/>
      <c r="D64" s="708">
        <v>4410</v>
      </c>
      <c r="E64" s="97" t="s">
        <v>146</v>
      </c>
      <c r="F64" s="165">
        <v>500</v>
      </c>
      <c r="G64" s="101"/>
      <c r="H64" s="680">
        <f t="shared" si="2"/>
        <v>500</v>
      </c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</row>
    <row r="65" spans="2:27" ht="13.5" customHeight="1">
      <c r="B65" s="708"/>
      <c r="C65" s="708"/>
      <c r="D65" s="708">
        <v>4430</v>
      </c>
      <c r="E65" s="97" t="s">
        <v>119</v>
      </c>
      <c r="F65" s="165">
        <v>400</v>
      </c>
      <c r="G65" s="101"/>
      <c r="H65" s="684">
        <f t="shared" si="2"/>
        <v>400</v>
      </c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</row>
    <row r="66" spans="2:27" ht="13.5" customHeight="1">
      <c r="B66" s="708"/>
      <c r="C66" s="708"/>
      <c r="D66" s="708">
        <v>4440</v>
      </c>
      <c r="E66" s="97" t="s">
        <v>810</v>
      </c>
      <c r="F66" s="165">
        <v>1200</v>
      </c>
      <c r="G66" s="101"/>
      <c r="H66" s="684">
        <f t="shared" si="2"/>
        <v>1200</v>
      </c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</row>
    <row r="67" spans="2:27" ht="13.5" customHeight="1">
      <c r="B67" s="715"/>
      <c r="C67" s="715"/>
      <c r="D67" s="715">
        <v>4700</v>
      </c>
      <c r="E67" s="204" t="s">
        <v>164</v>
      </c>
      <c r="F67" s="716">
        <v>2000</v>
      </c>
      <c r="G67" s="206"/>
      <c r="H67" s="717">
        <f t="shared" si="2"/>
        <v>2000</v>
      </c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</row>
    <row r="68" spans="2:27" ht="13.5" customHeight="1">
      <c r="B68" s="708"/>
      <c r="C68" s="708"/>
      <c r="D68" s="164" t="s">
        <v>165</v>
      </c>
      <c r="E68" s="97" t="s">
        <v>166</v>
      </c>
      <c r="F68" s="165">
        <v>200</v>
      </c>
      <c r="G68" s="101"/>
      <c r="H68" s="680">
        <f t="shared" si="2"/>
        <v>200</v>
      </c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</row>
    <row r="69" spans="2:27" ht="13.5" customHeight="1">
      <c r="B69" s="708"/>
      <c r="C69" s="708"/>
      <c r="D69" s="164" t="s">
        <v>213</v>
      </c>
      <c r="E69" s="97" t="s">
        <v>167</v>
      </c>
      <c r="F69" s="165">
        <v>500</v>
      </c>
      <c r="G69" s="101"/>
      <c r="H69" s="684">
        <f t="shared" si="2"/>
        <v>500</v>
      </c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</row>
    <row r="70" spans="2:27" ht="42" customHeight="1">
      <c r="B70" s="685"/>
      <c r="C70" s="686" t="s">
        <v>214</v>
      </c>
      <c r="D70" s="686"/>
      <c r="E70" s="718" t="s">
        <v>803</v>
      </c>
      <c r="F70" s="688">
        <f>F71</f>
        <v>3039</v>
      </c>
      <c r="G70" s="688">
        <f>G71</f>
        <v>0</v>
      </c>
      <c r="H70" s="689">
        <f>H71</f>
        <v>3039</v>
      </c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</row>
    <row r="71" spans="2:27" ht="14.25" customHeight="1">
      <c r="B71" s="708"/>
      <c r="C71" s="708"/>
      <c r="D71" s="708">
        <v>4130</v>
      </c>
      <c r="E71" s="97" t="s">
        <v>811</v>
      </c>
      <c r="F71" s="683">
        <v>3039</v>
      </c>
      <c r="G71" s="101"/>
      <c r="H71" s="684">
        <f>F71+G71</f>
        <v>3039</v>
      </c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</row>
    <row r="72" spans="2:27" ht="7.5" customHeight="1" thickBot="1">
      <c r="B72" s="719"/>
      <c r="C72" s="719"/>
      <c r="D72" s="719"/>
      <c r="E72" s="23"/>
      <c r="F72" s="692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</row>
    <row r="73" spans="2:27" ht="16.5" thickBot="1">
      <c r="B73" s="720"/>
      <c r="C73" s="720"/>
      <c r="D73" s="721"/>
      <c r="E73" s="722" t="s">
        <v>804</v>
      </c>
      <c r="F73" s="723">
        <f>F31+F36+F41+F49</f>
        <v>2280987</v>
      </c>
      <c r="G73" s="723">
        <f>G31+G36+G41+G49</f>
        <v>315283</v>
      </c>
      <c r="H73" s="723">
        <f>H31+H36+H41+H49</f>
        <v>2596270</v>
      </c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</row>
    <row r="74" spans="2:27" ht="15.75">
      <c r="B74" s="720"/>
      <c r="C74" s="720"/>
      <c r="D74" s="721"/>
      <c r="E74" s="697"/>
      <c r="F74" s="724"/>
      <c r="G74" s="724"/>
      <c r="H74" s="724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</row>
    <row r="75" spans="2:27" ht="15.75">
      <c r="B75" s="720"/>
      <c r="C75" s="720"/>
      <c r="D75" s="721"/>
      <c r="E75" s="697"/>
      <c r="F75" s="724"/>
      <c r="G75" s="724"/>
      <c r="H75" s="724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</row>
    <row r="76" spans="2:27" ht="15.75">
      <c r="B76" s="720"/>
      <c r="C76" s="720"/>
      <c r="D76" s="721"/>
      <c r="E76" s="697"/>
      <c r="F76" s="724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</row>
    <row r="77" spans="2:27" ht="14.25">
      <c r="B77" s="141"/>
      <c r="C77" s="141"/>
      <c r="D77" s="141"/>
      <c r="E77" s="141"/>
      <c r="F77" s="141"/>
      <c r="G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</row>
    <row r="78" spans="9:27" ht="14.25"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</row>
    <row r="79" spans="9:27" ht="14.25"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</row>
    <row r="80" spans="9:27" ht="14.25"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</row>
    <row r="81" spans="9:27" ht="14.25"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</row>
    <row r="82" spans="9:27" ht="14.25"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</row>
    <row r="83" spans="9:27" ht="14.25"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</row>
    <row r="84" spans="9:27" ht="14.25"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</row>
    <row r="85" spans="9:27" ht="14.25"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</row>
    <row r="86" spans="9:27" ht="14.25"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</row>
    <row r="87" spans="9:27" ht="14.25"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</row>
    <row r="88" spans="9:27" ht="14.25"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</row>
    <row r="89" spans="9:27" ht="14.25"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</row>
    <row r="90" spans="9:27" ht="14.25"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</row>
    <row r="91" spans="9:27" ht="14.25"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</row>
    <row r="92" spans="1:8" ht="14.25">
      <c r="A92" s="141"/>
      <c r="B92" s="141"/>
      <c r="C92" s="141"/>
      <c r="D92" s="141"/>
      <c r="E92" s="141"/>
      <c r="F92" s="141"/>
      <c r="G92" s="141"/>
      <c r="H92" s="141"/>
    </row>
    <row r="93" spans="1:8" ht="14.25">
      <c r="A93" s="141"/>
      <c r="B93" s="141"/>
      <c r="C93" s="141"/>
      <c r="D93" s="141"/>
      <c r="E93" s="141"/>
      <c r="F93" s="141"/>
      <c r="G93" s="141"/>
      <c r="H93" s="141"/>
    </row>
    <row r="94" spans="1:8" ht="14.25">
      <c r="A94" s="141"/>
      <c r="B94" s="141"/>
      <c r="C94" s="141"/>
      <c r="D94" s="141"/>
      <c r="E94" s="141"/>
      <c r="F94" s="141"/>
      <c r="G94" s="141"/>
      <c r="H94" s="141"/>
    </row>
    <row r="95" spans="1:8" ht="14.25">
      <c r="A95" s="141"/>
      <c r="B95" s="141"/>
      <c r="C95" s="141"/>
      <c r="D95" s="141"/>
      <c r="E95" s="141"/>
      <c r="F95" s="141"/>
      <c r="G95" s="141"/>
      <c r="H95" s="141"/>
    </row>
    <row r="96" spans="1:8" ht="14.25">
      <c r="A96" s="141"/>
      <c r="B96" s="141"/>
      <c r="C96" s="141"/>
      <c r="D96" s="141"/>
      <c r="E96" s="141"/>
      <c r="F96" s="141"/>
      <c r="G96" s="141"/>
      <c r="H96" s="141"/>
    </row>
    <row r="97" spans="1:8" ht="14.25">
      <c r="A97" s="141"/>
      <c r="B97" s="141"/>
      <c r="C97" s="141"/>
      <c r="D97" s="141"/>
      <c r="E97" s="141"/>
      <c r="F97" s="141"/>
      <c r="G97" s="141"/>
      <c r="H97" s="141"/>
    </row>
    <row r="98" spans="1:8" ht="14.25">
      <c r="A98" s="141"/>
      <c r="B98" s="141"/>
      <c r="C98" s="141"/>
      <c r="D98" s="141"/>
      <c r="E98" s="141"/>
      <c r="F98" s="141"/>
      <c r="G98" s="141"/>
      <c r="H98" s="141"/>
    </row>
    <row r="99" spans="1:8" ht="14.25">
      <c r="A99" s="141"/>
      <c r="B99" s="141"/>
      <c r="C99" s="141"/>
      <c r="D99" s="141"/>
      <c r="E99" s="141"/>
      <c r="F99" s="141"/>
      <c r="G99" s="141"/>
      <c r="H99" s="141"/>
    </row>
    <row r="100" spans="1:8" ht="14.25">
      <c r="A100" s="141"/>
      <c r="B100" s="141"/>
      <c r="C100" s="141"/>
      <c r="D100" s="141"/>
      <c r="E100" s="141"/>
      <c r="F100" s="141"/>
      <c r="G100" s="141"/>
      <c r="H100" s="141"/>
    </row>
    <row r="101" spans="1:8" ht="14.25">
      <c r="A101" s="141"/>
      <c r="B101" s="141"/>
      <c r="C101" s="141"/>
      <c r="D101" s="141"/>
      <c r="E101" s="141"/>
      <c r="F101" s="141"/>
      <c r="G101" s="141"/>
      <c r="H101" s="141"/>
    </row>
    <row r="102" spans="1:8" ht="14.25">
      <c r="A102" s="141"/>
      <c r="B102" s="141"/>
      <c r="C102" s="141"/>
      <c r="D102" s="141"/>
      <c r="E102" s="141"/>
      <c r="F102" s="141"/>
      <c r="G102" s="141"/>
      <c r="H102" s="141"/>
    </row>
    <row r="103" spans="1:8" ht="14.25">
      <c r="A103" s="141"/>
      <c r="B103" s="141"/>
      <c r="C103" s="141"/>
      <c r="D103" s="141"/>
      <c r="E103" s="141"/>
      <c r="F103" s="141"/>
      <c r="G103" s="141"/>
      <c r="H103" s="141"/>
    </row>
    <row r="104" spans="1:8" ht="14.25">
      <c r="A104" s="141"/>
      <c r="B104" s="141"/>
      <c r="C104" s="141"/>
      <c r="D104" s="141"/>
      <c r="E104" s="141"/>
      <c r="F104" s="141"/>
      <c r="G104" s="141"/>
      <c r="H104" s="141"/>
    </row>
    <row r="105" spans="1:8" ht="14.25">
      <c r="A105" s="141"/>
      <c r="B105" s="141"/>
      <c r="C105" s="141"/>
      <c r="D105" s="141"/>
      <c r="E105" s="141"/>
      <c r="F105" s="141"/>
      <c r="G105" s="141"/>
      <c r="H105" s="141"/>
    </row>
    <row r="106" spans="1:8" ht="14.25">
      <c r="A106" s="141"/>
      <c r="B106" s="141"/>
      <c r="C106" s="141"/>
      <c r="D106" s="141"/>
      <c r="E106" s="141"/>
      <c r="F106" s="141"/>
      <c r="G106" s="141"/>
      <c r="H106" s="141"/>
    </row>
    <row r="107" spans="1:8" ht="14.25">
      <c r="A107" s="141"/>
      <c r="B107" s="141"/>
      <c r="C107" s="141"/>
      <c r="D107" s="141"/>
      <c r="E107" s="141"/>
      <c r="F107" s="141"/>
      <c r="G107" s="141"/>
      <c r="H107" s="141"/>
    </row>
    <row r="108" spans="1:8" ht="14.25">
      <c r="A108" s="141"/>
      <c r="B108" s="141"/>
      <c r="C108" s="141"/>
      <c r="D108" s="141"/>
      <c r="E108" s="141"/>
      <c r="F108" s="141"/>
      <c r="G108" s="141"/>
      <c r="H108" s="141"/>
    </row>
    <row r="109" spans="1:8" ht="14.25">
      <c r="A109" s="141"/>
      <c r="B109" s="141"/>
      <c r="C109" s="141"/>
      <c r="D109" s="141"/>
      <c r="E109" s="141"/>
      <c r="F109" s="141"/>
      <c r="G109" s="141"/>
      <c r="H109" s="141"/>
    </row>
    <row r="110" spans="1:8" ht="14.25">
      <c r="A110" s="141"/>
      <c r="B110" s="141"/>
      <c r="C110" s="141"/>
      <c r="D110" s="141"/>
      <c r="E110" s="141"/>
      <c r="F110" s="141"/>
      <c r="G110" s="141"/>
      <c r="H110" s="141"/>
    </row>
    <row r="111" spans="1:8" ht="14.25">
      <c r="A111" s="141"/>
      <c r="B111" s="141"/>
      <c r="C111" s="141"/>
      <c r="D111" s="141"/>
      <c r="E111" s="141"/>
      <c r="F111" s="141"/>
      <c r="G111" s="141"/>
      <c r="H111" s="141"/>
    </row>
    <row r="112" spans="1:8" ht="14.25">
      <c r="A112" s="141"/>
      <c r="B112" s="141"/>
      <c r="C112" s="141"/>
      <c r="D112" s="141"/>
      <c r="E112" s="141"/>
      <c r="F112" s="141"/>
      <c r="G112" s="141"/>
      <c r="H112" s="141"/>
    </row>
    <row r="113" spans="1:8" ht="14.25">
      <c r="A113" s="141"/>
      <c r="B113" s="141"/>
      <c r="C113" s="141"/>
      <c r="D113" s="141"/>
      <c r="E113" s="141"/>
      <c r="F113" s="141"/>
      <c r="G113" s="141"/>
      <c r="H113" s="141"/>
    </row>
    <row r="114" spans="1:8" ht="14.25">
      <c r="A114" s="141"/>
      <c r="B114" s="141"/>
      <c r="C114" s="141"/>
      <c r="D114" s="141"/>
      <c r="E114" s="141"/>
      <c r="F114" s="141"/>
      <c r="G114" s="141"/>
      <c r="H114" s="141"/>
    </row>
    <row r="115" spans="1:8" ht="14.25">
      <c r="A115" s="141"/>
      <c r="B115" s="141"/>
      <c r="C115" s="141"/>
      <c r="D115" s="141"/>
      <c r="E115" s="141"/>
      <c r="F115" s="141"/>
      <c r="G115" s="141"/>
      <c r="H115" s="141"/>
    </row>
    <row r="116" spans="1:8" ht="14.25">
      <c r="A116" s="141"/>
      <c r="B116" s="141"/>
      <c r="C116" s="141"/>
      <c r="D116" s="141"/>
      <c r="E116" s="141"/>
      <c r="F116" s="141"/>
      <c r="G116" s="141"/>
      <c r="H116" s="141"/>
    </row>
    <row r="117" spans="1:8" ht="14.25">
      <c r="A117" s="141"/>
      <c r="B117" s="141"/>
      <c r="C117" s="141"/>
      <c r="D117" s="141"/>
      <c r="E117" s="141"/>
      <c r="F117" s="141"/>
      <c r="G117" s="141"/>
      <c r="H117" s="141"/>
    </row>
    <row r="118" spans="1:8" ht="14.25">
      <c r="A118" s="141"/>
      <c r="B118" s="141"/>
      <c r="C118" s="141"/>
      <c r="D118" s="141"/>
      <c r="E118" s="141"/>
      <c r="F118" s="141"/>
      <c r="G118" s="141"/>
      <c r="H118" s="141"/>
    </row>
    <row r="119" spans="1:8" ht="14.25">
      <c r="A119" s="141"/>
      <c r="B119" s="141"/>
      <c r="C119" s="141"/>
      <c r="D119" s="141"/>
      <c r="E119" s="141"/>
      <c r="F119" s="141"/>
      <c r="G119" s="141"/>
      <c r="H119" s="141"/>
    </row>
    <row r="120" spans="1:8" ht="14.25">
      <c r="A120" s="141"/>
      <c r="B120" s="141"/>
      <c r="C120" s="141"/>
      <c r="D120" s="141"/>
      <c r="E120" s="141"/>
      <c r="F120" s="141"/>
      <c r="G120" s="141"/>
      <c r="H120" s="141"/>
    </row>
    <row r="121" spans="1:8" ht="14.25">
      <c r="A121" s="141"/>
      <c r="B121" s="141"/>
      <c r="C121" s="141"/>
      <c r="D121" s="141"/>
      <c r="E121" s="141"/>
      <c r="F121" s="141"/>
      <c r="G121" s="141"/>
      <c r="H121" s="141"/>
    </row>
    <row r="122" spans="1:8" ht="14.25">
      <c r="A122" s="141"/>
      <c r="B122" s="141"/>
      <c r="C122" s="141"/>
      <c r="D122" s="141"/>
      <c r="E122" s="141"/>
      <c r="F122" s="141"/>
      <c r="G122" s="141"/>
      <c r="H122" s="141"/>
    </row>
    <row r="123" spans="1:8" ht="14.25">
      <c r="A123" s="141"/>
      <c r="B123" s="141"/>
      <c r="C123" s="141"/>
      <c r="D123" s="141"/>
      <c r="E123" s="141"/>
      <c r="F123" s="141"/>
      <c r="G123" s="141"/>
      <c r="H123" s="141"/>
    </row>
    <row r="124" spans="1:8" ht="14.25">
      <c r="A124" s="141"/>
      <c r="B124" s="141"/>
      <c r="C124" s="141"/>
      <c r="D124" s="141"/>
      <c r="E124" s="141"/>
      <c r="F124" s="141"/>
      <c r="G124" s="141"/>
      <c r="H124" s="141"/>
    </row>
    <row r="125" spans="1:8" ht="14.25">
      <c r="A125" s="141"/>
      <c r="B125" s="141"/>
      <c r="C125" s="141"/>
      <c r="D125" s="141"/>
      <c r="E125" s="141"/>
      <c r="F125" s="141"/>
      <c r="G125" s="141"/>
      <c r="H125" s="141"/>
    </row>
    <row r="126" spans="1:8" ht="14.25">
      <c r="A126" s="141"/>
      <c r="B126" s="141"/>
      <c r="C126" s="141"/>
      <c r="D126" s="141"/>
      <c r="E126" s="141"/>
      <c r="F126" s="141"/>
      <c r="G126" s="141"/>
      <c r="H126" s="141"/>
    </row>
    <row r="127" spans="1:8" ht="14.25">
      <c r="A127" s="141"/>
      <c r="B127" s="141"/>
      <c r="C127" s="141"/>
      <c r="D127" s="141"/>
      <c r="E127" s="141"/>
      <c r="F127" s="141"/>
      <c r="G127" s="141"/>
      <c r="H127" s="141"/>
    </row>
    <row r="128" spans="1:8" ht="14.25">
      <c r="A128" s="141"/>
      <c r="B128" s="141"/>
      <c r="C128" s="141"/>
      <c r="D128" s="141"/>
      <c r="E128" s="141"/>
      <c r="F128" s="141"/>
      <c r="G128" s="141"/>
      <c r="H128" s="141"/>
    </row>
    <row r="129" spans="1:8" ht="14.25">
      <c r="A129" s="141"/>
      <c r="B129" s="141"/>
      <c r="C129" s="141"/>
      <c r="D129" s="141"/>
      <c r="E129" s="141"/>
      <c r="F129" s="141"/>
      <c r="G129" s="141"/>
      <c r="H129" s="141"/>
    </row>
    <row r="130" spans="1:8" ht="14.25">
      <c r="A130" s="141"/>
      <c r="B130" s="141"/>
      <c r="C130" s="141"/>
      <c r="D130" s="141"/>
      <c r="E130" s="141"/>
      <c r="F130" s="141"/>
      <c r="G130" s="141"/>
      <c r="H130" s="141"/>
    </row>
    <row r="131" spans="1:8" ht="14.25">
      <c r="A131" s="141"/>
      <c r="B131" s="141"/>
      <c r="C131" s="141"/>
      <c r="D131" s="141"/>
      <c r="E131" s="141"/>
      <c r="F131" s="141"/>
      <c r="G131" s="141"/>
      <c r="H131" s="141"/>
    </row>
    <row r="132" spans="1:8" ht="14.25">
      <c r="A132" s="141"/>
      <c r="B132" s="141"/>
      <c r="C132" s="141"/>
      <c r="D132" s="141"/>
      <c r="E132" s="141"/>
      <c r="F132" s="141"/>
      <c r="G132" s="141"/>
      <c r="H132" s="141"/>
    </row>
    <row r="133" spans="1:8" ht="14.25">
      <c r="A133" s="141"/>
      <c r="B133" s="141"/>
      <c r="C133" s="141"/>
      <c r="D133" s="141"/>
      <c r="E133" s="141"/>
      <c r="F133" s="141"/>
      <c r="G133" s="141"/>
      <c r="H133" s="141"/>
    </row>
    <row r="134" spans="1:8" ht="14.25">
      <c r="A134" s="141"/>
      <c r="B134" s="141"/>
      <c r="C134" s="141"/>
      <c r="D134" s="141"/>
      <c r="E134" s="141"/>
      <c r="F134" s="141"/>
      <c r="G134" s="141"/>
      <c r="H134" s="141"/>
    </row>
    <row r="135" spans="1:8" ht="14.25">
      <c r="A135" s="141"/>
      <c r="B135" s="141"/>
      <c r="C135" s="141"/>
      <c r="D135" s="141"/>
      <c r="E135" s="141"/>
      <c r="F135" s="141"/>
      <c r="G135" s="141"/>
      <c r="H135" s="141"/>
    </row>
    <row r="136" spans="1:8" ht="14.25">
      <c r="A136" s="141"/>
      <c r="B136" s="141"/>
      <c r="C136" s="141"/>
      <c r="D136" s="141"/>
      <c r="E136" s="141"/>
      <c r="F136" s="141"/>
      <c r="G136" s="141"/>
      <c r="H136" s="141"/>
    </row>
    <row r="137" spans="1:8" ht="14.25">
      <c r="A137" s="141"/>
      <c r="B137" s="141"/>
      <c r="C137" s="141"/>
      <c r="D137" s="141"/>
      <c r="E137" s="141"/>
      <c r="F137" s="141"/>
      <c r="G137" s="141"/>
      <c r="H137" s="141"/>
    </row>
    <row r="138" spans="1:8" ht="14.25">
      <c r="A138" s="141"/>
      <c r="B138" s="141"/>
      <c r="C138" s="141"/>
      <c r="D138" s="141"/>
      <c r="E138" s="141"/>
      <c r="F138" s="141"/>
      <c r="G138" s="141"/>
      <c r="H138" s="141"/>
    </row>
    <row r="139" spans="1:8" ht="14.25">
      <c r="A139" s="141"/>
      <c r="B139" s="141"/>
      <c r="C139" s="141"/>
      <c r="D139" s="141"/>
      <c r="E139" s="141"/>
      <c r="F139" s="141"/>
      <c r="G139" s="141"/>
      <c r="H139" s="141"/>
    </row>
    <row r="140" spans="1:8" ht="14.25">
      <c r="A140" s="141"/>
      <c r="B140" s="141"/>
      <c r="C140" s="141"/>
      <c r="D140" s="141"/>
      <c r="E140" s="141"/>
      <c r="F140" s="141"/>
      <c r="G140" s="141"/>
      <c r="H140" s="141"/>
    </row>
    <row r="141" spans="1:8" ht="14.25">
      <c r="A141" s="141"/>
      <c r="B141" s="141"/>
      <c r="C141" s="141"/>
      <c r="D141" s="141"/>
      <c r="E141" s="141"/>
      <c r="F141" s="141"/>
      <c r="G141" s="141"/>
      <c r="H141" s="141"/>
    </row>
    <row r="142" spans="1:8" ht="14.25">
      <c r="A142" s="141"/>
      <c r="B142" s="141"/>
      <c r="C142" s="141"/>
      <c r="D142" s="141"/>
      <c r="E142" s="141"/>
      <c r="F142" s="141"/>
      <c r="G142" s="141"/>
      <c r="H142" s="141"/>
    </row>
    <row r="143" spans="1:8" ht="14.25">
      <c r="A143" s="141"/>
      <c r="B143" s="141"/>
      <c r="C143" s="141"/>
      <c r="D143" s="141"/>
      <c r="E143" s="141"/>
      <c r="F143" s="141"/>
      <c r="G143" s="141"/>
      <c r="H143" s="141"/>
    </row>
    <row r="144" spans="1:8" ht="14.25">
      <c r="A144" s="141"/>
      <c r="B144" s="141"/>
      <c r="C144" s="141"/>
      <c r="D144" s="141"/>
      <c r="E144" s="141"/>
      <c r="F144" s="141"/>
      <c r="G144" s="141"/>
      <c r="H144" s="141"/>
    </row>
    <row r="145" spans="1:8" ht="14.25">
      <c r="A145" s="141"/>
      <c r="B145" s="141"/>
      <c r="C145" s="141"/>
      <c r="D145" s="141"/>
      <c r="E145" s="141"/>
      <c r="F145" s="141"/>
      <c r="G145" s="141"/>
      <c r="H145" s="141"/>
    </row>
    <row r="146" spans="1:8" ht="14.25">
      <c r="A146" s="141"/>
      <c r="B146" s="141"/>
      <c r="C146" s="141"/>
      <c r="D146" s="141"/>
      <c r="E146" s="141"/>
      <c r="F146" s="141"/>
      <c r="G146" s="141"/>
      <c r="H146" s="141"/>
    </row>
    <row r="147" spans="1:8" ht="14.25">
      <c r="A147" s="141"/>
      <c r="B147" s="141"/>
      <c r="C147" s="141"/>
      <c r="D147" s="141"/>
      <c r="E147" s="141"/>
      <c r="F147" s="141"/>
      <c r="G147" s="141"/>
      <c r="H147" s="141"/>
    </row>
    <row r="148" spans="1:8" ht="14.25">
      <c r="A148" s="141"/>
      <c r="B148" s="141"/>
      <c r="C148" s="141"/>
      <c r="D148" s="141"/>
      <c r="E148" s="141"/>
      <c r="F148" s="141"/>
      <c r="G148" s="141"/>
      <c r="H148" s="141"/>
    </row>
    <row r="149" spans="1:8" ht="14.25">
      <c r="A149" s="141"/>
      <c r="B149" s="141"/>
      <c r="C149" s="141"/>
      <c r="D149" s="141"/>
      <c r="E149" s="141"/>
      <c r="F149" s="141"/>
      <c r="G149" s="141"/>
      <c r="H149" s="141"/>
    </row>
    <row r="150" spans="1:8" ht="14.25">
      <c r="A150" s="141"/>
      <c r="B150" s="141"/>
      <c r="C150" s="141"/>
      <c r="D150" s="141"/>
      <c r="E150" s="141"/>
      <c r="F150" s="141"/>
      <c r="G150" s="141"/>
      <c r="H150" s="141"/>
    </row>
    <row r="151" spans="1:8" ht="14.25">
      <c r="A151" s="141"/>
      <c r="B151" s="141"/>
      <c r="C151" s="141"/>
      <c r="D151" s="141"/>
      <c r="E151" s="141"/>
      <c r="F151" s="141"/>
      <c r="G151" s="141"/>
      <c r="H151" s="141"/>
    </row>
    <row r="152" spans="1:8" ht="14.25">
      <c r="A152" s="141"/>
      <c r="B152" s="141"/>
      <c r="C152" s="141"/>
      <c r="D152" s="141"/>
      <c r="E152" s="141"/>
      <c r="F152" s="141"/>
      <c r="G152" s="141"/>
      <c r="H152" s="141"/>
    </row>
    <row r="153" spans="1:8" ht="14.25">
      <c r="A153" s="141"/>
      <c r="B153" s="141"/>
      <c r="C153" s="141"/>
      <c r="D153" s="141"/>
      <c r="E153" s="141"/>
      <c r="F153" s="141"/>
      <c r="G153" s="141"/>
      <c r="H153" s="141"/>
    </row>
    <row r="154" spans="1:8" ht="14.25">
      <c r="A154" s="141"/>
      <c r="B154" s="141"/>
      <c r="C154" s="141"/>
      <c r="D154" s="141"/>
      <c r="E154" s="141"/>
      <c r="F154" s="141"/>
      <c r="G154" s="141"/>
      <c r="H154" s="141"/>
    </row>
    <row r="155" spans="1:8" ht="14.25">
      <c r="A155" s="141"/>
      <c r="B155" s="141"/>
      <c r="C155" s="141"/>
      <c r="D155" s="141"/>
      <c r="E155" s="141"/>
      <c r="F155" s="141"/>
      <c r="G155" s="141"/>
      <c r="H155" s="141"/>
    </row>
    <row r="156" spans="1:8" ht="14.25">
      <c r="A156" s="141"/>
      <c r="B156" s="141"/>
      <c r="C156" s="141"/>
      <c r="D156" s="141"/>
      <c r="E156" s="141"/>
      <c r="F156" s="141"/>
      <c r="G156" s="141"/>
      <c r="H156" s="141"/>
    </row>
    <row r="157" spans="1:8" ht="14.25">
      <c r="A157" s="141"/>
      <c r="B157" s="141"/>
      <c r="C157" s="141"/>
      <c r="D157" s="141"/>
      <c r="E157" s="141"/>
      <c r="F157" s="141"/>
      <c r="G157" s="141"/>
      <c r="H157" s="141"/>
    </row>
    <row r="158" spans="1:8" ht="14.25">
      <c r="A158" s="141"/>
      <c r="B158" s="141"/>
      <c r="C158" s="141"/>
      <c r="D158" s="141"/>
      <c r="E158" s="141"/>
      <c r="F158" s="141"/>
      <c r="G158" s="141"/>
      <c r="H158" s="141"/>
    </row>
    <row r="159" spans="1:8" ht="14.25">
      <c r="A159" s="141"/>
      <c r="B159" s="141"/>
      <c r="C159" s="141"/>
      <c r="D159" s="141"/>
      <c r="E159" s="141"/>
      <c r="F159" s="141"/>
      <c r="G159" s="141"/>
      <c r="H159" s="141"/>
    </row>
    <row r="160" spans="1:8" ht="14.25">
      <c r="A160" s="141"/>
      <c r="B160" s="141"/>
      <c r="C160" s="141"/>
      <c r="D160" s="141"/>
      <c r="E160" s="141"/>
      <c r="F160" s="141"/>
      <c r="G160" s="141"/>
      <c r="H160" s="141"/>
    </row>
    <row r="161" spans="1:8" ht="14.25">
      <c r="A161" s="141"/>
      <c r="B161" s="141"/>
      <c r="C161" s="141"/>
      <c r="D161" s="141"/>
      <c r="E161" s="141"/>
      <c r="F161" s="141"/>
      <c r="G161" s="141"/>
      <c r="H161" s="141"/>
    </row>
    <row r="162" spans="1:8" ht="14.25">
      <c r="A162" s="141"/>
      <c r="B162" s="141"/>
      <c r="C162" s="141"/>
      <c r="D162" s="141"/>
      <c r="E162" s="141"/>
      <c r="F162" s="141"/>
      <c r="G162" s="141"/>
      <c r="H162" s="141"/>
    </row>
    <row r="163" spans="1:8" ht="14.25">
      <c r="A163" s="141"/>
      <c r="B163" s="141"/>
      <c r="C163" s="141"/>
      <c r="D163" s="141"/>
      <c r="E163" s="141"/>
      <c r="F163" s="141"/>
      <c r="G163" s="141"/>
      <c r="H163" s="141"/>
    </row>
    <row r="164" spans="1:8" ht="14.25">
      <c r="A164" s="141"/>
      <c r="B164" s="141"/>
      <c r="C164" s="141"/>
      <c r="D164" s="141"/>
      <c r="E164" s="141"/>
      <c r="F164" s="141"/>
      <c r="G164" s="141"/>
      <c r="H164" s="141"/>
    </row>
    <row r="165" spans="1:8" ht="14.25">
      <c r="A165" s="141"/>
      <c r="B165" s="141"/>
      <c r="C165" s="141"/>
      <c r="D165" s="141"/>
      <c r="E165" s="141"/>
      <c r="F165" s="141"/>
      <c r="G165" s="141"/>
      <c r="H165" s="141"/>
    </row>
    <row r="166" spans="1:8" ht="14.25">
      <c r="A166" s="141"/>
      <c r="B166" s="141"/>
      <c r="C166" s="141"/>
      <c r="D166" s="141"/>
      <c r="E166" s="141"/>
      <c r="F166" s="141"/>
      <c r="G166" s="141"/>
      <c r="H166" s="141"/>
    </row>
    <row r="167" spans="1:8" ht="14.25">
      <c r="A167" s="141"/>
      <c r="B167" s="141"/>
      <c r="C167" s="141"/>
      <c r="D167" s="141"/>
      <c r="E167" s="141"/>
      <c r="F167" s="141"/>
      <c r="G167" s="141"/>
      <c r="H167" s="141"/>
    </row>
    <row r="168" spans="1:8" ht="14.25">
      <c r="A168" s="141"/>
      <c r="B168" s="141"/>
      <c r="C168" s="141"/>
      <c r="D168" s="141"/>
      <c r="E168" s="141"/>
      <c r="F168" s="141"/>
      <c r="G168" s="141"/>
      <c r="H168" s="141"/>
    </row>
    <row r="169" spans="1:8" ht="14.25">
      <c r="A169" s="141"/>
      <c r="B169" s="141"/>
      <c r="C169" s="141"/>
      <c r="D169" s="141"/>
      <c r="E169" s="141"/>
      <c r="F169" s="141"/>
      <c r="G169" s="141"/>
      <c r="H169" s="141"/>
    </row>
    <row r="170" spans="1:8" ht="14.25">
      <c r="A170" s="141"/>
      <c r="B170" s="141"/>
      <c r="C170" s="141"/>
      <c r="D170" s="141"/>
      <c r="E170" s="141"/>
      <c r="F170" s="141"/>
      <c r="G170" s="141"/>
      <c r="H170" s="141"/>
    </row>
    <row r="171" spans="1:8" ht="14.25">
      <c r="A171" s="141"/>
      <c r="B171" s="141"/>
      <c r="C171" s="141"/>
      <c r="D171" s="141"/>
      <c r="E171" s="141"/>
      <c r="F171" s="141"/>
      <c r="G171" s="141"/>
      <c r="H171" s="141"/>
    </row>
    <row r="172" spans="1:8" ht="14.25">
      <c r="A172" s="141"/>
      <c r="B172" s="141"/>
      <c r="C172" s="141"/>
      <c r="D172" s="141"/>
      <c r="E172" s="141"/>
      <c r="F172" s="141"/>
      <c r="G172" s="141"/>
      <c r="H172" s="141"/>
    </row>
    <row r="173" spans="1:8" ht="14.25">
      <c r="A173" s="141"/>
      <c r="B173" s="141"/>
      <c r="C173" s="141"/>
      <c r="D173" s="141"/>
      <c r="E173" s="141"/>
      <c r="F173" s="141"/>
      <c r="G173" s="141"/>
      <c r="H173" s="141"/>
    </row>
    <row r="174" spans="1:8" ht="14.25">
      <c r="A174" s="141"/>
      <c r="B174" s="141"/>
      <c r="C174" s="141"/>
      <c r="D174" s="141"/>
      <c r="E174" s="141"/>
      <c r="F174" s="141"/>
      <c r="G174" s="141"/>
      <c r="H174" s="141"/>
    </row>
    <row r="175" spans="1:8" ht="14.25">
      <c r="A175" s="141"/>
      <c r="B175" s="141"/>
      <c r="C175" s="141"/>
      <c r="D175" s="141"/>
      <c r="E175" s="141"/>
      <c r="F175" s="141"/>
      <c r="G175" s="141"/>
      <c r="H175" s="141"/>
    </row>
    <row r="176" spans="1:8" ht="14.25">
      <c r="A176" s="141"/>
      <c r="B176" s="141"/>
      <c r="C176" s="141"/>
      <c r="D176" s="141"/>
      <c r="E176" s="141"/>
      <c r="F176" s="141"/>
      <c r="G176" s="141"/>
      <c r="H176" s="141"/>
    </row>
    <row r="177" spans="1:8" ht="14.25">
      <c r="A177" s="141"/>
      <c r="B177" s="141"/>
      <c r="C177" s="141"/>
      <c r="D177" s="141"/>
      <c r="E177" s="141"/>
      <c r="F177" s="141"/>
      <c r="G177" s="141"/>
      <c r="H177" s="141"/>
    </row>
    <row r="178" spans="1:8" ht="14.25">
      <c r="A178" s="141"/>
      <c r="B178" s="141"/>
      <c r="C178" s="141"/>
      <c r="D178" s="141"/>
      <c r="E178" s="141"/>
      <c r="F178" s="141"/>
      <c r="G178" s="141"/>
      <c r="H178" s="141"/>
    </row>
    <row r="179" spans="1:8" ht="14.25">
      <c r="A179" s="141"/>
      <c r="B179" s="141"/>
      <c r="C179" s="141"/>
      <c r="D179" s="141"/>
      <c r="E179" s="141"/>
      <c r="F179" s="141"/>
      <c r="G179" s="141"/>
      <c r="H179" s="141"/>
    </row>
    <row r="180" spans="1:8" ht="14.25">
      <c r="A180" s="141"/>
      <c r="B180" s="141"/>
      <c r="C180" s="141"/>
      <c r="D180" s="141"/>
      <c r="E180" s="141"/>
      <c r="F180" s="141"/>
      <c r="G180" s="141"/>
      <c r="H180" s="141"/>
    </row>
    <row r="181" spans="1:8" ht="14.25">
      <c r="A181" s="141"/>
      <c r="B181" s="141"/>
      <c r="C181" s="141"/>
      <c r="D181" s="141"/>
      <c r="E181" s="141"/>
      <c r="F181" s="141"/>
      <c r="G181" s="141"/>
      <c r="H181" s="141"/>
    </row>
    <row r="182" spans="1:8" ht="14.25">
      <c r="A182" s="141"/>
      <c r="B182" s="141"/>
      <c r="C182" s="141"/>
      <c r="D182" s="141"/>
      <c r="E182" s="141"/>
      <c r="F182" s="141"/>
      <c r="G182" s="141"/>
      <c r="H182" s="141"/>
    </row>
    <row r="183" spans="1:8" ht="14.25">
      <c r="A183" s="141"/>
      <c r="B183" s="141"/>
      <c r="C183" s="141"/>
      <c r="D183" s="141"/>
      <c r="E183" s="141"/>
      <c r="F183" s="141"/>
      <c r="G183" s="141"/>
      <c r="H183" s="141"/>
    </row>
    <row r="184" spans="1:8" ht="14.25">
      <c r="A184" s="141"/>
      <c r="B184" s="141"/>
      <c r="C184" s="141"/>
      <c r="D184" s="141"/>
      <c r="E184" s="141"/>
      <c r="F184" s="141"/>
      <c r="G184" s="141"/>
      <c r="H184" s="141"/>
    </row>
    <row r="185" spans="1:8" ht="14.25">
      <c r="A185" s="141"/>
      <c r="B185" s="141"/>
      <c r="C185" s="141"/>
      <c r="D185" s="141"/>
      <c r="E185" s="141"/>
      <c r="F185" s="141"/>
      <c r="G185" s="141"/>
      <c r="H185" s="141"/>
    </row>
    <row r="186" spans="1:8" ht="14.25">
      <c r="A186" s="141"/>
      <c r="B186" s="141"/>
      <c r="C186" s="141"/>
      <c r="D186" s="141"/>
      <c r="E186" s="141"/>
      <c r="F186" s="141"/>
      <c r="G186" s="141"/>
      <c r="H186" s="141"/>
    </row>
    <row r="187" spans="1:8" ht="14.25">
      <c r="A187" s="141"/>
      <c r="B187" s="141"/>
      <c r="C187" s="141"/>
      <c r="D187" s="141"/>
      <c r="E187" s="141"/>
      <c r="F187" s="141"/>
      <c r="G187" s="141"/>
      <c r="H187" s="141"/>
    </row>
    <row r="188" spans="1:8" ht="14.25">
      <c r="A188" s="141"/>
      <c r="B188" s="141"/>
      <c r="C188" s="141"/>
      <c r="D188" s="141"/>
      <c r="E188" s="141"/>
      <c r="F188" s="141"/>
      <c r="G188" s="141"/>
      <c r="H188" s="141"/>
    </row>
    <row r="189" spans="1:8" ht="14.25">
      <c r="A189" s="141"/>
      <c r="B189" s="141"/>
      <c r="C189" s="141"/>
      <c r="D189" s="141"/>
      <c r="E189" s="141"/>
      <c r="F189" s="141"/>
      <c r="G189" s="141"/>
      <c r="H189" s="141"/>
    </row>
    <row r="190" spans="1:8" ht="14.25">
      <c r="A190" s="141"/>
      <c r="B190" s="141"/>
      <c r="C190" s="141"/>
      <c r="D190" s="141"/>
      <c r="E190" s="141"/>
      <c r="F190" s="141"/>
      <c r="G190" s="141"/>
      <c r="H190" s="141"/>
    </row>
    <row r="191" spans="1:8" ht="14.25">
      <c r="A191" s="141"/>
      <c r="B191" s="141"/>
      <c r="C191" s="141"/>
      <c r="D191" s="141"/>
      <c r="E191" s="141"/>
      <c r="F191" s="141"/>
      <c r="G191" s="141"/>
      <c r="H191" s="141"/>
    </row>
    <row r="192" spans="1:8" ht="14.25">
      <c r="A192" s="141"/>
      <c r="B192" s="141"/>
      <c r="C192" s="141"/>
      <c r="D192" s="141"/>
      <c r="E192" s="141"/>
      <c r="F192" s="141"/>
      <c r="G192" s="141"/>
      <c r="H192" s="141"/>
    </row>
    <row r="193" spans="1:8" ht="14.25">
      <c r="A193" s="141"/>
      <c r="B193" s="141"/>
      <c r="C193" s="141"/>
      <c r="D193" s="141"/>
      <c r="E193" s="141"/>
      <c r="F193" s="141"/>
      <c r="G193" s="141"/>
      <c r="H193" s="141"/>
    </row>
    <row r="194" spans="1:8" ht="14.25">
      <c r="A194" s="141"/>
      <c r="B194" s="141"/>
      <c r="C194" s="141"/>
      <c r="D194" s="141"/>
      <c r="E194" s="141"/>
      <c r="F194" s="141"/>
      <c r="G194" s="141"/>
      <c r="H194" s="141"/>
    </row>
    <row r="195" spans="1:8" ht="14.25">
      <c r="A195" s="141"/>
      <c r="B195" s="141"/>
      <c r="C195" s="141"/>
      <c r="D195" s="141"/>
      <c r="E195" s="141"/>
      <c r="F195" s="141"/>
      <c r="G195" s="141"/>
      <c r="H195" s="141"/>
    </row>
    <row r="196" spans="1:8" ht="14.25">
      <c r="A196" s="141"/>
      <c r="B196" s="141"/>
      <c r="C196" s="141"/>
      <c r="D196" s="141"/>
      <c r="E196" s="141"/>
      <c r="F196" s="141"/>
      <c r="G196" s="141"/>
      <c r="H196" s="141"/>
    </row>
    <row r="197" spans="1:8" ht="14.25">
      <c r="A197" s="141"/>
      <c r="B197" s="141"/>
      <c r="C197" s="141"/>
      <c r="D197" s="141"/>
      <c r="E197" s="141"/>
      <c r="F197" s="141"/>
      <c r="G197" s="141"/>
      <c r="H197" s="141"/>
    </row>
    <row r="198" spans="1:8" ht="14.25">
      <c r="A198" s="141"/>
      <c r="B198" s="141"/>
      <c r="C198" s="141"/>
      <c r="D198" s="141"/>
      <c r="E198" s="141"/>
      <c r="F198" s="141"/>
      <c r="G198" s="141"/>
      <c r="H198" s="141"/>
    </row>
    <row r="199" spans="1:8" ht="14.25">
      <c r="A199" s="141"/>
      <c r="B199" s="141"/>
      <c r="C199" s="141"/>
      <c r="D199" s="141"/>
      <c r="E199" s="141"/>
      <c r="F199" s="141"/>
      <c r="G199" s="141"/>
      <c r="H199" s="141"/>
    </row>
    <row r="200" spans="1:8" ht="14.25">
      <c r="A200" s="141"/>
      <c r="B200" s="141"/>
      <c r="C200" s="141"/>
      <c r="D200" s="141"/>
      <c r="E200" s="141"/>
      <c r="F200" s="141"/>
      <c r="G200" s="141"/>
      <c r="H200" s="141"/>
    </row>
    <row r="201" spans="1:8" ht="14.25">
      <c r="A201" s="141"/>
      <c r="B201" s="141"/>
      <c r="C201" s="141"/>
      <c r="D201" s="141"/>
      <c r="E201" s="141"/>
      <c r="F201" s="141"/>
      <c r="G201" s="141"/>
      <c r="H201" s="141"/>
    </row>
    <row r="202" spans="1:8" ht="14.25">
      <c r="A202" s="141"/>
      <c r="B202" s="141"/>
      <c r="C202" s="141"/>
      <c r="D202" s="141"/>
      <c r="E202" s="141"/>
      <c r="F202" s="141"/>
      <c r="G202" s="141"/>
      <c r="H202" s="141"/>
    </row>
    <row r="203" spans="1:8" ht="14.25">
      <c r="A203" s="141"/>
      <c r="B203" s="141"/>
      <c r="C203" s="141"/>
      <c r="D203" s="141"/>
      <c r="E203" s="141"/>
      <c r="F203" s="141"/>
      <c r="G203" s="141"/>
      <c r="H203" s="141"/>
    </row>
    <row r="204" spans="1:8" ht="14.25">
      <c r="A204" s="141"/>
      <c r="B204" s="141"/>
      <c r="C204" s="141"/>
      <c r="D204" s="141"/>
      <c r="E204" s="141"/>
      <c r="F204" s="141"/>
      <c r="G204" s="141"/>
      <c r="H204" s="141"/>
    </row>
    <row r="205" spans="1:8" ht="14.25">
      <c r="A205" s="141"/>
      <c r="B205" s="141"/>
      <c r="C205" s="141"/>
      <c r="D205" s="141"/>
      <c r="E205" s="141"/>
      <c r="F205" s="141"/>
      <c r="G205" s="141"/>
      <c r="H205" s="141"/>
    </row>
    <row r="206" spans="1:8" ht="14.25">
      <c r="A206" s="141"/>
      <c r="B206" s="141"/>
      <c r="C206" s="141"/>
      <c r="D206" s="141"/>
      <c r="E206" s="141"/>
      <c r="F206" s="141"/>
      <c r="G206" s="141"/>
      <c r="H206" s="141"/>
    </row>
    <row r="207" spans="1:8" ht="14.25">
      <c r="A207" s="141"/>
      <c r="B207" s="141"/>
      <c r="C207" s="141"/>
      <c r="D207" s="141"/>
      <c r="E207" s="141"/>
      <c r="F207" s="141"/>
      <c r="G207" s="141"/>
      <c r="H207" s="141"/>
    </row>
    <row r="208" spans="1:8" ht="14.25">
      <c r="A208" s="141"/>
      <c r="B208" s="141"/>
      <c r="C208" s="141"/>
      <c r="D208" s="141"/>
      <c r="E208" s="141"/>
      <c r="F208" s="141"/>
      <c r="G208" s="141"/>
      <c r="H208" s="141"/>
    </row>
    <row r="209" spans="1:8" ht="14.25">
      <c r="A209" s="141"/>
      <c r="B209" s="141"/>
      <c r="C209" s="141"/>
      <c r="D209" s="141"/>
      <c r="E209" s="141"/>
      <c r="F209" s="141"/>
      <c r="G209" s="141"/>
      <c r="H209" s="141"/>
    </row>
    <row r="210" spans="1:8" ht="14.25">
      <c r="A210" s="141"/>
      <c r="B210" s="141"/>
      <c r="C210" s="141"/>
      <c r="D210" s="141"/>
      <c r="E210" s="141"/>
      <c r="F210" s="141"/>
      <c r="G210" s="141"/>
      <c r="H210" s="141"/>
    </row>
    <row r="211" spans="1:8" ht="14.25">
      <c r="A211" s="141"/>
      <c r="B211" s="141"/>
      <c r="C211" s="141"/>
      <c r="D211" s="141"/>
      <c r="E211" s="141"/>
      <c r="F211" s="141"/>
      <c r="G211" s="141"/>
      <c r="H211" s="141"/>
    </row>
    <row r="212" spans="1:8" ht="14.25">
      <c r="A212" s="141"/>
      <c r="B212" s="141"/>
      <c r="C212" s="141"/>
      <c r="D212" s="141"/>
      <c r="E212" s="141"/>
      <c r="F212" s="141"/>
      <c r="G212" s="141"/>
      <c r="H212" s="141"/>
    </row>
    <row r="213" spans="1:8" ht="14.25">
      <c r="A213" s="141"/>
      <c r="B213" s="141"/>
      <c r="C213" s="141"/>
      <c r="D213" s="141"/>
      <c r="E213" s="141"/>
      <c r="F213" s="141"/>
      <c r="G213" s="141"/>
      <c r="H213" s="141"/>
    </row>
    <row r="214" spans="1:8" ht="14.25">
      <c r="A214" s="141"/>
      <c r="B214" s="141"/>
      <c r="C214" s="141"/>
      <c r="D214" s="141"/>
      <c r="E214" s="141"/>
      <c r="F214" s="141"/>
      <c r="G214" s="141"/>
      <c r="H214" s="141"/>
    </row>
    <row r="215" spans="1:8" ht="14.25">
      <c r="A215" s="141"/>
      <c r="B215" s="141"/>
      <c r="C215" s="141"/>
      <c r="D215" s="141"/>
      <c r="E215" s="141"/>
      <c r="F215" s="141"/>
      <c r="G215" s="141"/>
      <c r="H215" s="141"/>
    </row>
    <row r="216" spans="1:8" ht="14.25">
      <c r="A216" s="141"/>
      <c r="B216" s="141"/>
      <c r="C216" s="141"/>
      <c r="D216" s="141"/>
      <c r="E216" s="141"/>
      <c r="F216" s="141"/>
      <c r="G216" s="141"/>
      <c r="H216" s="141"/>
    </row>
    <row r="217" spans="1:8" ht="14.25">
      <c r="A217" s="141"/>
      <c r="B217" s="141"/>
      <c r="C217" s="141"/>
      <c r="D217" s="141"/>
      <c r="E217" s="141"/>
      <c r="F217" s="141"/>
      <c r="G217" s="141"/>
      <c r="H217" s="141"/>
    </row>
    <row r="218" spans="1:8" ht="14.25">
      <c r="A218" s="141"/>
      <c r="B218" s="141"/>
      <c r="C218" s="141"/>
      <c r="D218" s="141"/>
      <c r="E218" s="141"/>
      <c r="F218" s="141"/>
      <c r="G218" s="141"/>
      <c r="H218" s="141"/>
    </row>
    <row r="219" spans="1:8" ht="14.25">
      <c r="A219" s="141"/>
      <c r="B219" s="141"/>
      <c r="C219" s="141"/>
      <c r="D219" s="141"/>
      <c r="E219" s="141"/>
      <c r="F219" s="141"/>
      <c r="G219" s="141"/>
      <c r="H219" s="141"/>
    </row>
    <row r="220" spans="1:8" ht="14.25">
      <c r="A220" s="141"/>
      <c r="B220" s="141"/>
      <c r="C220" s="141"/>
      <c r="D220" s="141"/>
      <c r="E220" s="141"/>
      <c r="F220" s="141"/>
      <c r="G220" s="141"/>
      <c r="H220" s="141"/>
    </row>
    <row r="221" spans="1:8" ht="14.25">
      <c r="A221" s="141"/>
      <c r="B221" s="141"/>
      <c r="C221" s="141"/>
      <c r="D221" s="141"/>
      <c r="E221" s="141"/>
      <c r="F221" s="141"/>
      <c r="G221" s="141"/>
      <c r="H221" s="141"/>
    </row>
    <row r="222" spans="1:8" ht="14.25">
      <c r="A222" s="141"/>
      <c r="B222" s="141"/>
      <c r="C222" s="141"/>
      <c r="D222" s="141"/>
      <c r="E222" s="141"/>
      <c r="F222" s="141"/>
      <c r="G222" s="141"/>
      <c r="H222" s="141"/>
    </row>
    <row r="223" spans="1:8" ht="14.25">
      <c r="A223" s="141"/>
      <c r="B223" s="141"/>
      <c r="C223" s="141"/>
      <c r="D223" s="141"/>
      <c r="E223" s="141"/>
      <c r="F223" s="141"/>
      <c r="G223" s="141"/>
      <c r="H223" s="141"/>
    </row>
    <row r="224" spans="1:8" ht="14.25">
      <c r="A224" s="141"/>
      <c r="B224" s="141"/>
      <c r="C224" s="141"/>
      <c r="D224" s="141"/>
      <c r="E224" s="141"/>
      <c r="F224" s="141"/>
      <c r="G224" s="141"/>
      <c r="H224" s="141"/>
    </row>
    <row r="225" spans="1:8" ht="14.25">
      <c r="A225" s="141"/>
      <c r="B225" s="141"/>
      <c r="C225" s="141"/>
      <c r="D225" s="141"/>
      <c r="E225" s="141"/>
      <c r="F225" s="141"/>
      <c r="G225" s="141"/>
      <c r="H225" s="141"/>
    </row>
    <row r="226" spans="1:8" ht="14.25">
      <c r="A226" s="141"/>
      <c r="B226" s="141"/>
      <c r="C226" s="141"/>
      <c r="D226" s="141"/>
      <c r="E226" s="141"/>
      <c r="F226" s="141"/>
      <c r="G226" s="141"/>
      <c r="H226" s="141"/>
    </row>
    <row r="227" spans="1:8" ht="14.25">
      <c r="A227" s="141"/>
      <c r="B227" s="141"/>
      <c r="C227" s="141"/>
      <c r="D227" s="141"/>
      <c r="E227" s="141"/>
      <c r="F227" s="141"/>
      <c r="G227" s="141"/>
      <c r="H227" s="141"/>
    </row>
    <row r="228" spans="1:8" ht="14.25">
      <c r="A228" s="141"/>
      <c r="B228" s="141"/>
      <c r="C228" s="141"/>
      <c r="D228" s="141"/>
      <c r="E228" s="141"/>
      <c r="F228" s="141"/>
      <c r="G228" s="141"/>
      <c r="H228" s="141"/>
    </row>
    <row r="229" spans="1:8" ht="14.25">
      <c r="A229" s="141"/>
      <c r="B229" s="141"/>
      <c r="C229" s="141"/>
      <c r="D229" s="141"/>
      <c r="E229" s="141"/>
      <c r="F229" s="141"/>
      <c r="G229" s="141"/>
      <c r="H229" s="141"/>
    </row>
    <row r="230" spans="1:8" ht="14.25">
      <c r="A230" s="141"/>
      <c r="B230" s="141"/>
      <c r="C230" s="141"/>
      <c r="D230" s="141"/>
      <c r="E230" s="141"/>
      <c r="F230" s="141"/>
      <c r="G230" s="141"/>
      <c r="H230" s="141"/>
    </row>
    <row r="231" spans="1:8" ht="14.25">
      <c r="A231" s="141"/>
      <c r="B231" s="141"/>
      <c r="C231" s="141"/>
      <c r="D231" s="141"/>
      <c r="E231" s="141"/>
      <c r="F231" s="141"/>
      <c r="G231" s="141"/>
      <c r="H231" s="141"/>
    </row>
    <row r="232" spans="1:8" ht="14.25">
      <c r="A232" s="141"/>
      <c r="B232" s="141"/>
      <c r="C232" s="141"/>
      <c r="D232" s="141"/>
      <c r="E232" s="141"/>
      <c r="F232" s="141"/>
      <c r="G232" s="141"/>
      <c r="H232" s="141"/>
    </row>
    <row r="233" spans="1:8" ht="14.25">
      <c r="A233" s="141"/>
      <c r="B233" s="141"/>
      <c r="C233" s="141"/>
      <c r="D233" s="141"/>
      <c r="E233" s="141"/>
      <c r="F233" s="141"/>
      <c r="G233" s="141"/>
      <c r="H233" s="141"/>
    </row>
    <row r="234" spans="1:8" ht="14.25">
      <c r="A234" s="141"/>
      <c r="B234" s="141"/>
      <c r="C234" s="141"/>
      <c r="D234" s="141"/>
      <c r="E234" s="141"/>
      <c r="F234" s="141"/>
      <c r="G234" s="141"/>
      <c r="H234" s="141"/>
    </row>
    <row r="235" spans="1:8" ht="14.25">
      <c r="A235" s="141"/>
      <c r="B235" s="141"/>
      <c r="C235" s="141"/>
      <c r="D235" s="141"/>
      <c r="E235" s="141"/>
      <c r="F235" s="141"/>
      <c r="G235" s="141"/>
      <c r="H235" s="141"/>
    </row>
    <row r="236" spans="1:8" ht="14.25">
      <c r="A236" s="141"/>
      <c r="B236" s="141"/>
      <c r="C236" s="141"/>
      <c r="D236" s="141"/>
      <c r="E236" s="141"/>
      <c r="F236" s="141"/>
      <c r="G236" s="141"/>
      <c r="H236" s="141"/>
    </row>
    <row r="237" spans="1:8" ht="14.25">
      <c r="A237" s="141"/>
      <c r="B237" s="141"/>
      <c r="C237" s="141"/>
      <c r="D237" s="141"/>
      <c r="E237" s="141"/>
      <c r="F237" s="141"/>
      <c r="G237" s="141"/>
      <c r="H237" s="141"/>
    </row>
    <row r="238" spans="1:8" ht="14.25">
      <c r="A238" s="141"/>
      <c r="B238" s="141"/>
      <c r="C238" s="141"/>
      <c r="D238" s="141"/>
      <c r="E238" s="141"/>
      <c r="F238" s="141"/>
      <c r="G238" s="141"/>
      <c r="H238" s="141"/>
    </row>
    <row r="239" spans="1:8" ht="14.25">
      <c r="A239" s="141"/>
      <c r="B239" s="141"/>
      <c r="C239" s="141"/>
      <c r="D239" s="141"/>
      <c r="E239" s="141"/>
      <c r="F239" s="141"/>
      <c r="G239" s="141"/>
      <c r="H239" s="141"/>
    </row>
    <row r="240" spans="1:8" ht="14.25">
      <c r="A240" s="141"/>
      <c r="B240" s="141"/>
      <c r="C240" s="141"/>
      <c r="D240" s="141"/>
      <c r="E240" s="141"/>
      <c r="F240" s="141"/>
      <c r="G240" s="141"/>
      <c r="H240" s="141"/>
    </row>
    <row r="241" spans="1:8" ht="14.25">
      <c r="A241" s="141"/>
      <c r="B241" s="141"/>
      <c r="C241" s="141"/>
      <c r="D241" s="141"/>
      <c r="E241" s="141"/>
      <c r="F241" s="141"/>
      <c r="G241" s="141"/>
      <c r="H241" s="141"/>
    </row>
    <row r="242" spans="1:8" ht="14.25">
      <c r="A242" s="141"/>
      <c r="B242" s="141"/>
      <c r="C242" s="141"/>
      <c r="D242" s="141"/>
      <c r="E242" s="141"/>
      <c r="F242" s="141"/>
      <c r="G242" s="141"/>
      <c r="H242" s="141"/>
    </row>
    <row r="243" spans="1:8" ht="14.25">
      <c r="A243" s="141"/>
      <c r="B243" s="141"/>
      <c r="C243" s="141"/>
      <c r="D243" s="141"/>
      <c r="E243" s="141"/>
      <c r="F243" s="141"/>
      <c r="G243" s="141"/>
      <c r="H243" s="141"/>
    </row>
    <row r="244" spans="1:8" ht="14.25">
      <c r="A244" s="141"/>
      <c r="B244" s="141"/>
      <c r="C244" s="141"/>
      <c r="D244" s="141"/>
      <c r="E244" s="141"/>
      <c r="F244" s="141"/>
      <c r="G244" s="141"/>
      <c r="H244" s="141"/>
    </row>
    <row r="245" spans="1:8" ht="14.25">
      <c r="A245" s="141"/>
      <c r="B245" s="141"/>
      <c r="C245" s="141"/>
      <c r="D245" s="141"/>
      <c r="E245" s="141"/>
      <c r="F245" s="141"/>
      <c r="G245" s="141"/>
      <c r="H245" s="141"/>
    </row>
    <row r="246" spans="1:8" ht="14.25">
      <c r="A246" s="141"/>
      <c r="B246" s="141"/>
      <c r="C246" s="141"/>
      <c r="D246" s="141"/>
      <c r="E246" s="141"/>
      <c r="F246" s="141"/>
      <c r="G246" s="141"/>
      <c r="H246" s="141"/>
    </row>
    <row r="247" spans="1:8" ht="14.25">
      <c r="A247" s="141"/>
      <c r="B247" s="141"/>
      <c r="C247" s="141"/>
      <c r="D247" s="141"/>
      <c r="E247" s="141"/>
      <c r="F247" s="141"/>
      <c r="G247" s="141"/>
      <c r="H247" s="141"/>
    </row>
    <row r="248" spans="1:8" ht="14.25">
      <c r="A248" s="141"/>
      <c r="B248" s="141"/>
      <c r="C248" s="141"/>
      <c r="D248" s="141"/>
      <c r="E248" s="141"/>
      <c r="F248" s="141"/>
      <c r="G248" s="141"/>
      <c r="H248" s="141"/>
    </row>
    <row r="249" spans="1:8" ht="14.25">
      <c r="A249" s="141"/>
      <c r="B249" s="141"/>
      <c r="C249" s="141"/>
      <c r="D249" s="141"/>
      <c r="E249" s="141"/>
      <c r="F249" s="141"/>
      <c r="G249" s="141"/>
      <c r="H249" s="141"/>
    </row>
    <row r="250" spans="1:8" ht="14.25">
      <c r="A250" s="141"/>
      <c r="B250" s="141"/>
      <c r="C250" s="141"/>
      <c r="D250" s="141"/>
      <c r="E250" s="141"/>
      <c r="F250" s="141"/>
      <c r="G250" s="141"/>
      <c r="H250" s="141"/>
    </row>
    <row r="251" spans="1:8" ht="14.25">
      <c r="A251" s="141"/>
      <c r="B251" s="141"/>
      <c r="C251" s="141"/>
      <c r="D251" s="141"/>
      <c r="E251" s="141"/>
      <c r="F251" s="141"/>
      <c r="G251" s="141"/>
      <c r="H251" s="141"/>
    </row>
    <row r="252" spans="1:8" ht="14.25">
      <c r="A252" s="141"/>
      <c r="B252" s="141"/>
      <c r="C252" s="141"/>
      <c r="D252" s="141"/>
      <c r="E252" s="141"/>
      <c r="F252" s="141"/>
      <c r="G252" s="141"/>
      <c r="H252" s="141"/>
    </row>
    <row r="253" spans="1:8" ht="14.25">
      <c r="A253" s="141"/>
      <c r="B253" s="141"/>
      <c r="C253" s="141"/>
      <c r="D253" s="141"/>
      <c r="E253" s="141"/>
      <c r="F253" s="141"/>
      <c r="G253" s="141"/>
      <c r="H253" s="141"/>
    </row>
    <row r="254" spans="1:8" ht="14.25">
      <c r="A254" s="141"/>
      <c r="B254" s="141"/>
      <c r="C254" s="141"/>
      <c r="D254" s="141"/>
      <c r="E254" s="141"/>
      <c r="F254" s="141"/>
      <c r="G254" s="141"/>
      <c r="H254" s="141"/>
    </row>
    <row r="255" spans="1:8" ht="14.25">
      <c r="A255" s="141"/>
      <c r="B255" s="141"/>
      <c r="C255" s="141"/>
      <c r="D255" s="141"/>
      <c r="E255" s="141"/>
      <c r="F255" s="141"/>
      <c r="G255" s="141"/>
      <c r="H255" s="141"/>
    </row>
    <row r="256" spans="1:8" ht="14.25">
      <c r="A256" s="141"/>
      <c r="B256" s="141"/>
      <c r="C256" s="141"/>
      <c r="D256" s="141"/>
      <c r="E256" s="141"/>
      <c r="F256" s="141"/>
      <c r="G256" s="141"/>
      <c r="H256" s="141"/>
    </row>
    <row r="257" spans="1:8" ht="14.25">
      <c r="A257" s="141"/>
      <c r="B257" s="141"/>
      <c r="C257" s="141"/>
      <c r="D257" s="141"/>
      <c r="E257" s="141"/>
      <c r="F257" s="141"/>
      <c r="G257" s="141"/>
      <c r="H257" s="141"/>
    </row>
    <row r="258" spans="1:8" ht="14.25">
      <c r="A258" s="141"/>
      <c r="B258" s="141"/>
      <c r="C258" s="141"/>
      <c r="D258" s="141"/>
      <c r="E258" s="141"/>
      <c r="F258" s="141"/>
      <c r="G258" s="141"/>
      <c r="H258" s="141"/>
    </row>
    <row r="259" spans="1:8" ht="14.25">
      <c r="A259" s="141"/>
      <c r="B259" s="141"/>
      <c r="C259" s="141"/>
      <c r="D259" s="141"/>
      <c r="E259" s="141"/>
      <c r="F259" s="141"/>
      <c r="G259" s="141"/>
      <c r="H259" s="141"/>
    </row>
    <row r="260" spans="1:8" ht="14.25">
      <c r="A260" s="141"/>
      <c r="B260" s="141"/>
      <c r="C260" s="141"/>
      <c r="D260" s="141"/>
      <c r="E260" s="141"/>
      <c r="F260" s="141"/>
      <c r="G260" s="141"/>
      <c r="H260" s="141"/>
    </row>
    <row r="261" spans="1:8" ht="14.25">
      <c r="A261" s="141"/>
      <c r="B261" s="141"/>
      <c r="C261" s="141"/>
      <c r="D261" s="141"/>
      <c r="E261" s="141"/>
      <c r="F261" s="141"/>
      <c r="G261" s="141"/>
      <c r="H261" s="141"/>
    </row>
    <row r="262" spans="1:8" ht="14.25">
      <c r="A262" s="141"/>
      <c r="B262" s="141"/>
      <c r="C262" s="141"/>
      <c r="D262" s="141"/>
      <c r="E262" s="141"/>
      <c r="F262" s="141"/>
      <c r="G262" s="141"/>
      <c r="H262" s="141"/>
    </row>
    <row r="263" spans="1:8" ht="14.25">
      <c r="A263" s="141"/>
      <c r="B263" s="141"/>
      <c r="C263" s="141"/>
      <c r="D263" s="141"/>
      <c r="E263" s="141"/>
      <c r="F263" s="141"/>
      <c r="G263" s="141"/>
      <c r="H263" s="141"/>
    </row>
    <row r="264" spans="1:8" ht="14.25">
      <c r="A264" s="141"/>
      <c r="B264" s="141"/>
      <c r="C264" s="141"/>
      <c r="D264" s="141"/>
      <c r="E264" s="141"/>
      <c r="F264" s="141"/>
      <c r="G264" s="141"/>
      <c r="H264" s="141"/>
    </row>
    <row r="265" spans="1:8" ht="14.25">
      <c r="A265" s="141"/>
      <c r="B265" s="141"/>
      <c r="C265" s="141"/>
      <c r="D265" s="141"/>
      <c r="E265" s="141"/>
      <c r="F265" s="141"/>
      <c r="G265" s="141"/>
      <c r="H265" s="141"/>
    </row>
    <row r="266" spans="1:8" ht="14.25">
      <c r="A266" s="141"/>
      <c r="B266" s="141"/>
      <c r="C266" s="141"/>
      <c r="D266" s="141"/>
      <c r="E266" s="141"/>
      <c r="F266" s="141"/>
      <c r="G266" s="141"/>
      <c r="H266" s="141"/>
    </row>
    <row r="267" spans="1:8" ht="14.25">
      <c r="A267" s="141"/>
      <c r="B267" s="141"/>
      <c r="C267" s="141"/>
      <c r="D267" s="141"/>
      <c r="E267" s="141"/>
      <c r="F267" s="141"/>
      <c r="G267" s="141"/>
      <c r="H267" s="141"/>
    </row>
    <row r="268" spans="1:8" ht="14.25">
      <c r="A268" s="141"/>
      <c r="B268" s="141"/>
      <c r="C268" s="141"/>
      <c r="D268" s="141"/>
      <c r="E268" s="141"/>
      <c r="F268" s="141"/>
      <c r="G268" s="141"/>
      <c r="H268" s="141"/>
    </row>
    <row r="269" spans="1:8" ht="14.25">
      <c r="A269" s="141"/>
      <c r="B269" s="141"/>
      <c r="C269" s="141"/>
      <c r="D269" s="141"/>
      <c r="E269" s="141"/>
      <c r="F269" s="141"/>
      <c r="G269" s="141"/>
      <c r="H269" s="141"/>
    </row>
    <row r="270" spans="1:8" ht="14.25">
      <c r="A270" s="141"/>
      <c r="B270" s="141"/>
      <c r="C270" s="141"/>
      <c r="D270" s="141"/>
      <c r="E270" s="141"/>
      <c r="F270" s="141"/>
      <c r="G270" s="141"/>
      <c r="H270" s="141"/>
    </row>
    <row r="271" spans="1:8" ht="14.25">
      <c r="A271" s="141"/>
      <c r="B271" s="141"/>
      <c r="C271" s="141"/>
      <c r="D271" s="141"/>
      <c r="E271" s="141"/>
      <c r="F271" s="141"/>
      <c r="G271" s="141"/>
      <c r="H271" s="141"/>
    </row>
    <row r="272" spans="1:8" ht="14.25">
      <c r="A272" s="141"/>
      <c r="B272" s="141"/>
      <c r="C272" s="141"/>
      <c r="D272" s="141"/>
      <c r="E272" s="141"/>
      <c r="F272" s="141"/>
      <c r="G272" s="141"/>
      <c r="H272" s="141"/>
    </row>
    <row r="273" spans="1:8" ht="14.25">
      <c r="A273" s="141"/>
      <c r="B273" s="141"/>
      <c r="C273" s="141"/>
      <c r="D273" s="141"/>
      <c r="E273" s="141"/>
      <c r="F273" s="141"/>
      <c r="G273" s="141"/>
      <c r="H273" s="141"/>
    </row>
    <row r="274" spans="1:8" ht="14.25">
      <c r="A274" s="141"/>
      <c r="B274" s="141"/>
      <c r="C274" s="141"/>
      <c r="D274" s="141"/>
      <c r="E274" s="141"/>
      <c r="F274" s="141"/>
      <c r="G274" s="141"/>
      <c r="H274" s="141"/>
    </row>
    <row r="275" spans="1:8" ht="14.25">
      <c r="A275" s="141"/>
      <c r="B275" s="141"/>
      <c r="C275" s="141"/>
      <c r="D275" s="141"/>
      <c r="E275" s="141"/>
      <c r="F275" s="141"/>
      <c r="G275" s="141"/>
      <c r="H275" s="141"/>
    </row>
    <row r="276" spans="1:8" ht="14.25">
      <c r="A276" s="141"/>
      <c r="B276" s="141"/>
      <c r="C276" s="141"/>
      <c r="D276" s="141"/>
      <c r="E276" s="141"/>
      <c r="F276" s="141"/>
      <c r="G276" s="141"/>
      <c r="H276" s="141"/>
    </row>
    <row r="277" spans="1:8" ht="14.25">
      <c r="A277" s="141"/>
      <c r="B277" s="141"/>
      <c r="C277" s="141"/>
      <c r="D277" s="141"/>
      <c r="E277" s="141"/>
      <c r="F277" s="141"/>
      <c r="G277" s="141"/>
      <c r="H277" s="141"/>
    </row>
    <row r="278" spans="1:8" ht="14.25">
      <c r="A278" s="141"/>
      <c r="B278" s="141"/>
      <c r="C278" s="141"/>
      <c r="D278" s="141"/>
      <c r="E278" s="141"/>
      <c r="F278" s="141"/>
      <c r="G278" s="141"/>
      <c r="H278" s="141"/>
    </row>
    <row r="279" spans="1:8" ht="14.25">
      <c r="A279" s="141"/>
      <c r="B279" s="141"/>
      <c r="C279" s="141"/>
      <c r="D279" s="141"/>
      <c r="E279" s="141"/>
      <c r="F279" s="141"/>
      <c r="G279" s="141"/>
      <c r="H279" s="141"/>
    </row>
    <row r="280" spans="1:8" ht="14.25">
      <c r="A280" s="141"/>
      <c r="B280" s="141"/>
      <c r="C280" s="141"/>
      <c r="D280" s="141"/>
      <c r="E280" s="141"/>
      <c r="F280" s="141"/>
      <c r="G280" s="141"/>
      <c r="H280" s="141"/>
    </row>
    <row r="281" spans="1:8" ht="14.25">
      <c r="A281" s="141"/>
      <c r="B281" s="141"/>
      <c r="C281" s="141"/>
      <c r="D281" s="141"/>
      <c r="E281" s="141"/>
      <c r="F281" s="141"/>
      <c r="G281" s="141"/>
      <c r="H281" s="141"/>
    </row>
    <row r="282" spans="1:8" ht="14.25">
      <c r="A282" s="141"/>
      <c r="B282" s="141"/>
      <c r="C282" s="141"/>
      <c r="D282" s="141"/>
      <c r="E282" s="141"/>
      <c r="F282" s="141"/>
      <c r="G282" s="141"/>
      <c r="H282" s="141"/>
    </row>
    <row r="283" spans="1:8" ht="14.25">
      <c r="A283" s="141"/>
      <c r="B283" s="141"/>
      <c r="C283" s="141"/>
      <c r="D283" s="141"/>
      <c r="E283" s="141"/>
      <c r="F283" s="141"/>
      <c r="G283" s="141"/>
      <c r="H283" s="141"/>
    </row>
    <row r="284" spans="1:8" ht="14.25">
      <c r="A284" s="141"/>
      <c r="B284" s="141"/>
      <c r="C284" s="141"/>
      <c r="D284" s="141"/>
      <c r="E284" s="141"/>
      <c r="F284" s="141"/>
      <c r="G284" s="141"/>
      <c r="H284" s="141"/>
    </row>
    <row r="285" spans="1:8" ht="14.25">
      <c r="A285" s="141"/>
      <c r="B285" s="141"/>
      <c r="C285" s="141"/>
      <c r="D285" s="141"/>
      <c r="E285" s="141"/>
      <c r="F285" s="141"/>
      <c r="G285" s="141"/>
      <c r="H285" s="141"/>
    </row>
    <row r="286" spans="1:8" ht="14.25">
      <c r="A286" s="141"/>
      <c r="B286" s="141"/>
      <c r="C286" s="141"/>
      <c r="D286" s="141"/>
      <c r="E286" s="141"/>
      <c r="F286" s="141"/>
      <c r="G286" s="141"/>
      <c r="H286" s="141"/>
    </row>
    <row r="287" spans="1:8" ht="14.25">
      <c r="A287" s="141"/>
      <c r="B287" s="141"/>
      <c r="C287" s="141"/>
      <c r="D287" s="141"/>
      <c r="E287" s="141"/>
      <c r="F287" s="141"/>
      <c r="G287" s="141"/>
      <c r="H287" s="141"/>
    </row>
    <row r="288" spans="1:8" ht="14.25">
      <c r="A288" s="141"/>
      <c r="B288" s="141"/>
      <c r="C288" s="141"/>
      <c r="D288" s="141"/>
      <c r="E288" s="141"/>
      <c r="F288" s="141"/>
      <c r="G288" s="141"/>
      <c r="H288" s="141"/>
    </row>
    <row r="289" spans="1:8" ht="14.25">
      <c r="A289" s="141"/>
      <c r="B289" s="141"/>
      <c r="C289" s="141"/>
      <c r="D289" s="141"/>
      <c r="E289" s="141"/>
      <c r="F289" s="141"/>
      <c r="G289" s="141"/>
      <c r="H289" s="141"/>
    </row>
    <row r="290" spans="1:8" ht="14.25">
      <c r="A290" s="141"/>
      <c r="B290" s="141"/>
      <c r="C290" s="141"/>
      <c r="D290" s="141"/>
      <c r="E290" s="141"/>
      <c r="F290" s="141"/>
      <c r="G290" s="141"/>
      <c r="H290" s="141"/>
    </row>
    <row r="291" spans="1:8" ht="14.25">
      <c r="A291" s="141"/>
      <c r="B291" s="141"/>
      <c r="C291" s="141"/>
      <c r="D291" s="141"/>
      <c r="E291" s="141"/>
      <c r="F291" s="141"/>
      <c r="G291" s="141"/>
      <c r="H291" s="141"/>
    </row>
    <row r="292" spans="1:8" ht="14.25">
      <c r="A292" s="141"/>
      <c r="B292" s="141"/>
      <c r="C292" s="141"/>
      <c r="D292" s="141"/>
      <c r="E292" s="141"/>
      <c r="F292" s="141"/>
      <c r="G292" s="141"/>
      <c r="H292" s="141"/>
    </row>
    <row r="293" spans="1:8" ht="14.25">
      <c r="A293" s="141"/>
      <c r="B293" s="141"/>
      <c r="C293" s="141"/>
      <c r="D293" s="141"/>
      <c r="E293" s="141"/>
      <c r="F293" s="141"/>
      <c r="G293" s="141"/>
      <c r="H293" s="141"/>
    </row>
    <row r="294" spans="1:8" ht="14.25">
      <c r="A294" s="141"/>
      <c r="B294" s="141"/>
      <c r="C294" s="141"/>
      <c r="D294" s="141"/>
      <c r="E294" s="141"/>
      <c r="F294" s="141"/>
      <c r="G294" s="141"/>
      <c r="H294" s="141"/>
    </row>
    <row r="295" spans="1:8" ht="14.25">
      <c r="A295" s="141"/>
      <c r="B295" s="141"/>
      <c r="C295" s="141"/>
      <c r="D295" s="141"/>
      <c r="E295" s="141"/>
      <c r="F295" s="141"/>
      <c r="G295" s="141"/>
      <c r="H295" s="141"/>
    </row>
    <row r="296" spans="1:8" ht="14.25">
      <c r="A296" s="141"/>
      <c r="B296" s="141"/>
      <c r="C296" s="141"/>
      <c r="D296" s="141"/>
      <c r="E296" s="141"/>
      <c r="F296" s="141"/>
      <c r="G296" s="141"/>
      <c r="H296" s="141"/>
    </row>
    <row r="297" spans="1:8" ht="14.25">
      <c r="A297" s="141"/>
      <c r="B297" s="141"/>
      <c r="C297" s="141"/>
      <c r="D297" s="141"/>
      <c r="E297" s="141"/>
      <c r="F297" s="141"/>
      <c r="G297" s="141"/>
      <c r="H297" s="141"/>
    </row>
    <row r="298" spans="1:8" ht="14.25">
      <c r="A298" s="141"/>
      <c r="B298" s="141"/>
      <c r="C298" s="141"/>
      <c r="D298" s="141"/>
      <c r="E298" s="141"/>
      <c r="F298" s="141"/>
      <c r="G298" s="141"/>
      <c r="H298" s="141"/>
    </row>
    <row r="299" spans="1:8" ht="14.25">
      <c r="A299" s="141"/>
      <c r="B299" s="141"/>
      <c r="C299" s="141"/>
      <c r="D299" s="141"/>
      <c r="E299" s="141"/>
      <c r="F299" s="141"/>
      <c r="G299" s="141"/>
      <c r="H299" s="141"/>
    </row>
    <row r="300" spans="1:8" ht="14.25">
      <c r="A300" s="141"/>
      <c r="B300" s="141"/>
      <c r="C300" s="141"/>
      <c r="D300" s="141"/>
      <c r="E300" s="141"/>
      <c r="F300" s="141"/>
      <c r="G300" s="141"/>
      <c r="H300" s="141"/>
    </row>
    <row r="301" spans="1:8" ht="14.25">
      <c r="A301" s="141"/>
      <c r="B301" s="141"/>
      <c r="C301" s="141"/>
      <c r="D301" s="141"/>
      <c r="E301" s="141"/>
      <c r="F301" s="141"/>
      <c r="G301" s="141"/>
      <c r="H301" s="141"/>
    </row>
    <row r="302" spans="1:8" ht="14.25">
      <c r="A302" s="141"/>
      <c r="B302" s="141"/>
      <c r="C302" s="141"/>
      <c r="D302" s="141"/>
      <c r="E302" s="141"/>
      <c r="F302" s="141"/>
      <c r="G302" s="141"/>
      <c r="H302" s="141"/>
    </row>
    <row r="303" spans="1:8" ht="14.25">
      <c r="A303" s="141"/>
      <c r="B303" s="141"/>
      <c r="C303" s="141"/>
      <c r="D303" s="141"/>
      <c r="E303" s="141"/>
      <c r="F303" s="141"/>
      <c r="G303" s="141"/>
      <c r="H303" s="141"/>
    </row>
    <row r="304" spans="1:8" ht="14.25">
      <c r="A304" s="141"/>
      <c r="B304" s="141"/>
      <c r="C304" s="141"/>
      <c r="D304" s="141"/>
      <c r="E304" s="141"/>
      <c r="F304" s="141"/>
      <c r="G304" s="141"/>
      <c r="H304" s="141"/>
    </row>
    <row r="305" spans="1:8" ht="14.25">
      <c r="A305" s="141"/>
      <c r="B305" s="141"/>
      <c r="C305" s="141"/>
      <c r="D305" s="141"/>
      <c r="E305" s="141"/>
      <c r="F305" s="141"/>
      <c r="G305" s="141"/>
      <c r="H305" s="141"/>
    </row>
    <row r="306" spans="1:8" ht="14.25">
      <c r="A306" s="141"/>
      <c r="B306" s="141"/>
      <c r="C306" s="141"/>
      <c r="D306" s="141"/>
      <c r="E306" s="141"/>
      <c r="F306" s="141"/>
      <c r="G306" s="141"/>
      <c r="H306" s="141"/>
    </row>
    <row r="307" spans="1:8" ht="14.25">
      <c r="A307" s="141"/>
      <c r="B307" s="141"/>
      <c r="C307" s="141"/>
      <c r="D307" s="141"/>
      <c r="E307" s="141"/>
      <c r="F307" s="141"/>
      <c r="G307" s="141"/>
      <c r="H307" s="141"/>
    </row>
    <row r="308" spans="1:8" ht="14.25">
      <c r="A308" s="141"/>
      <c r="B308" s="141"/>
      <c r="C308" s="141"/>
      <c r="D308" s="141"/>
      <c r="E308" s="141"/>
      <c r="F308" s="141"/>
      <c r="G308" s="141"/>
      <c r="H308" s="141"/>
    </row>
    <row r="309" spans="1:8" ht="14.25">
      <c r="A309" s="141"/>
      <c r="B309" s="141"/>
      <c r="C309" s="141"/>
      <c r="D309" s="141"/>
      <c r="E309" s="141"/>
      <c r="F309" s="141"/>
      <c r="G309" s="141"/>
      <c r="H309" s="141"/>
    </row>
    <row r="310" spans="1:8" ht="14.25">
      <c r="A310" s="141"/>
      <c r="B310" s="141"/>
      <c r="C310" s="141"/>
      <c r="D310" s="141"/>
      <c r="E310" s="141"/>
      <c r="F310" s="141"/>
      <c r="G310" s="141"/>
      <c r="H310" s="141"/>
    </row>
    <row r="311" spans="1:8" ht="14.25">
      <c r="A311" s="141"/>
      <c r="B311" s="141"/>
      <c r="C311" s="141"/>
      <c r="D311" s="141"/>
      <c r="E311" s="141"/>
      <c r="F311" s="141"/>
      <c r="G311" s="141"/>
      <c r="H311" s="141"/>
    </row>
    <row r="312" spans="1:8" ht="14.25">
      <c r="A312" s="141"/>
      <c r="B312" s="141"/>
      <c r="C312" s="141"/>
      <c r="D312" s="141"/>
      <c r="E312" s="141"/>
      <c r="F312" s="141"/>
      <c r="G312" s="141"/>
      <c r="H312" s="141"/>
    </row>
    <row r="313" spans="1:8" ht="14.25">
      <c r="A313" s="141"/>
      <c r="B313" s="141"/>
      <c r="C313" s="141"/>
      <c r="D313" s="141"/>
      <c r="E313" s="141"/>
      <c r="F313" s="141"/>
      <c r="G313" s="141"/>
      <c r="H313" s="141"/>
    </row>
    <row r="314" spans="1:8" ht="14.25">
      <c r="A314" s="141"/>
      <c r="B314" s="141"/>
      <c r="C314" s="141"/>
      <c r="D314" s="141"/>
      <c r="E314" s="141"/>
      <c r="F314" s="141"/>
      <c r="G314" s="141"/>
      <c r="H314" s="141"/>
    </row>
    <row r="315" spans="1:8" ht="14.25">
      <c r="A315" s="141"/>
      <c r="B315" s="141"/>
      <c r="C315" s="141"/>
      <c r="D315" s="141"/>
      <c r="E315" s="141"/>
      <c r="F315" s="141"/>
      <c r="G315" s="141"/>
      <c r="H315" s="141"/>
    </row>
    <row r="316" spans="1:8" ht="14.25">
      <c r="A316" s="141"/>
      <c r="B316" s="141"/>
      <c r="C316" s="141"/>
      <c r="D316" s="141"/>
      <c r="E316" s="141"/>
      <c r="F316" s="141"/>
      <c r="G316" s="141"/>
      <c r="H316" s="141"/>
    </row>
    <row r="317" spans="1:8" ht="14.25">
      <c r="A317" s="141"/>
      <c r="B317" s="141"/>
      <c r="C317" s="141"/>
      <c r="D317" s="141"/>
      <c r="E317" s="141"/>
      <c r="F317" s="141"/>
      <c r="G317" s="141"/>
      <c r="H317" s="141"/>
    </row>
    <row r="318" spans="1:8" ht="14.25">
      <c r="A318" s="141"/>
      <c r="B318" s="141"/>
      <c r="C318" s="141"/>
      <c r="D318" s="141"/>
      <c r="E318" s="141"/>
      <c r="F318" s="141"/>
      <c r="G318" s="141"/>
      <c r="H318" s="141"/>
    </row>
    <row r="319" spans="1:8" ht="14.25">
      <c r="A319" s="141"/>
      <c r="B319" s="141"/>
      <c r="C319" s="141"/>
      <c r="D319" s="141"/>
      <c r="E319" s="141"/>
      <c r="F319" s="141"/>
      <c r="G319" s="141"/>
      <c r="H319" s="141"/>
    </row>
    <row r="320" spans="1:8" ht="14.25">
      <c r="A320" s="141"/>
      <c r="B320" s="141"/>
      <c r="C320" s="141"/>
      <c r="D320" s="141"/>
      <c r="E320" s="141"/>
      <c r="F320" s="141"/>
      <c r="G320" s="141"/>
      <c r="H320" s="141"/>
    </row>
    <row r="321" spans="1:8" ht="14.25">
      <c r="A321" s="141"/>
      <c r="B321" s="141"/>
      <c r="C321" s="141"/>
      <c r="D321" s="141"/>
      <c r="E321" s="141"/>
      <c r="F321" s="141"/>
      <c r="G321" s="141"/>
      <c r="H321" s="141"/>
    </row>
    <row r="322" spans="1:8" ht="14.25">
      <c r="A322" s="141"/>
      <c r="B322" s="141"/>
      <c r="C322" s="141"/>
      <c r="D322" s="141"/>
      <c r="E322" s="141"/>
      <c r="F322" s="141"/>
      <c r="G322" s="141"/>
      <c r="H322" s="141"/>
    </row>
    <row r="323" spans="1:8" ht="14.25">
      <c r="A323" s="141"/>
      <c r="B323" s="141"/>
      <c r="C323" s="141"/>
      <c r="D323" s="141"/>
      <c r="E323" s="141"/>
      <c r="F323" s="141"/>
      <c r="G323" s="141"/>
      <c r="H323" s="141"/>
    </row>
    <row r="324" spans="1:8" ht="14.25">
      <c r="A324" s="141"/>
      <c r="B324" s="141"/>
      <c r="C324" s="141"/>
      <c r="D324" s="141"/>
      <c r="E324" s="141"/>
      <c r="F324" s="141"/>
      <c r="G324" s="141"/>
      <c r="H324" s="141"/>
    </row>
    <row r="325" spans="1:8" ht="14.25">
      <c r="A325" s="141"/>
      <c r="B325" s="141"/>
      <c r="C325" s="141"/>
      <c r="D325" s="141"/>
      <c r="E325" s="141"/>
      <c r="F325" s="141"/>
      <c r="G325" s="141"/>
      <c r="H325" s="141"/>
    </row>
    <row r="326" spans="1:8" ht="14.25">
      <c r="A326" s="141"/>
      <c r="B326" s="141"/>
      <c r="C326" s="141"/>
      <c r="D326" s="141"/>
      <c r="E326" s="141"/>
      <c r="F326" s="141"/>
      <c r="G326" s="141"/>
      <c r="H326" s="141"/>
    </row>
    <row r="327" spans="1:8" ht="14.25">
      <c r="A327" s="141"/>
      <c r="B327" s="141"/>
      <c r="C327" s="141"/>
      <c r="D327" s="141"/>
      <c r="E327" s="141"/>
      <c r="F327" s="141"/>
      <c r="G327" s="141"/>
      <c r="H327" s="141"/>
    </row>
    <row r="328" spans="1:8" ht="14.25">
      <c r="A328" s="141"/>
      <c r="B328" s="141"/>
      <c r="C328" s="141"/>
      <c r="D328" s="141"/>
      <c r="E328" s="141"/>
      <c r="F328" s="141"/>
      <c r="G328" s="141"/>
      <c r="H328" s="141"/>
    </row>
    <row r="329" spans="1:8" ht="14.25">
      <c r="A329" s="141"/>
      <c r="B329" s="141"/>
      <c r="C329" s="141"/>
      <c r="D329" s="141"/>
      <c r="E329" s="141"/>
      <c r="F329" s="141"/>
      <c r="G329" s="141"/>
      <c r="H329" s="141"/>
    </row>
    <row r="330" spans="1:8" ht="14.25">
      <c r="A330" s="141"/>
      <c r="B330" s="141"/>
      <c r="C330" s="141"/>
      <c r="D330" s="141"/>
      <c r="E330" s="141"/>
      <c r="F330" s="141"/>
      <c r="G330" s="141"/>
      <c r="H330" s="141"/>
    </row>
    <row r="331" spans="1:8" ht="14.25">
      <c r="A331" s="141"/>
      <c r="B331" s="141"/>
      <c r="C331" s="141"/>
      <c r="D331" s="141"/>
      <c r="E331" s="141"/>
      <c r="F331" s="141"/>
      <c r="G331" s="141"/>
      <c r="H331" s="141"/>
    </row>
    <row r="332" spans="1:8" ht="14.25">
      <c r="A332" s="141"/>
      <c r="B332" s="141"/>
      <c r="C332" s="141"/>
      <c r="D332" s="141"/>
      <c r="E332" s="141"/>
      <c r="F332" s="141"/>
      <c r="G332" s="141"/>
      <c r="H332" s="141"/>
    </row>
    <row r="333" spans="1:8" ht="14.25">
      <c r="A333" s="141"/>
      <c r="B333" s="141"/>
      <c r="C333" s="141"/>
      <c r="D333" s="141"/>
      <c r="E333" s="141"/>
      <c r="F333" s="141"/>
      <c r="G333" s="141"/>
      <c r="H333" s="141"/>
    </row>
    <row r="334" spans="1:8" ht="14.25">
      <c r="A334" s="141"/>
      <c r="B334" s="141"/>
      <c r="C334" s="141"/>
      <c r="D334" s="141"/>
      <c r="E334" s="141"/>
      <c r="F334" s="141"/>
      <c r="G334" s="141"/>
      <c r="H334" s="141"/>
    </row>
    <row r="335" spans="1:8" ht="14.25">
      <c r="A335" s="141"/>
      <c r="B335" s="141"/>
      <c r="C335" s="141"/>
      <c r="D335" s="141"/>
      <c r="E335" s="141"/>
      <c r="F335" s="141"/>
      <c r="G335" s="141"/>
      <c r="H335" s="141"/>
    </row>
    <row r="336" spans="1:8" ht="14.25">
      <c r="A336" s="141"/>
      <c r="B336" s="141"/>
      <c r="C336" s="141"/>
      <c r="D336" s="141"/>
      <c r="E336" s="141"/>
      <c r="F336" s="141"/>
      <c r="G336" s="141"/>
      <c r="H336" s="141"/>
    </row>
    <row r="337" spans="1:8" ht="14.25">
      <c r="A337" s="141"/>
      <c r="B337" s="141"/>
      <c r="C337" s="141"/>
      <c r="D337" s="141"/>
      <c r="E337" s="141"/>
      <c r="F337" s="141"/>
      <c r="G337" s="141"/>
      <c r="H337" s="141"/>
    </row>
    <row r="338" spans="1:8" ht="14.25">
      <c r="A338" s="141"/>
      <c r="B338" s="141"/>
      <c r="C338" s="141"/>
      <c r="D338" s="141"/>
      <c r="E338" s="141"/>
      <c r="F338" s="141"/>
      <c r="G338" s="141"/>
      <c r="H338" s="141"/>
    </row>
    <row r="339" spans="1:8" ht="14.25">
      <c r="A339" s="141"/>
      <c r="B339" s="141"/>
      <c r="C339" s="141"/>
      <c r="D339" s="141"/>
      <c r="E339" s="141"/>
      <c r="F339" s="141"/>
      <c r="G339" s="141"/>
      <c r="H339" s="141"/>
    </row>
    <row r="340" spans="1:8" ht="14.25">
      <c r="A340" s="141"/>
      <c r="B340" s="141"/>
      <c r="C340" s="141"/>
      <c r="D340" s="141"/>
      <c r="E340" s="141"/>
      <c r="F340" s="141"/>
      <c r="G340" s="141"/>
      <c r="H340" s="141"/>
    </row>
    <row r="341" spans="1:8" ht="14.25">
      <c r="A341" s="141"/>
      <c r="B341" s="141"/>
      <c r="C341" s="141"/>
      <c r="D341" s="141"/>
      <c r="E341" s="141"/>
      <c r="F341" s="141"/>
      <c r="G341" s="141"/>
      <c r="H341" s="141"/>
    </row>
    <row r="342" spans="1:8" ht="14.25">
      <c r="A342" s="141"/>
      <c r="B342" s="141"/>
      <c r="C342" s="141"/>
      <c r="D342" s="141"/>
      <c r="E342" s="141"/>
      <c r="F342" s="141"/>
      <c r="G342" s="141"/>
      <c r="H342" s="141"/>
    </row>
    <row r="343" spans="1:8" ht="14.25">
      <c r="A343" s="141"/>
      <c r="B343" s="141"/>
      <c r="C343" s="141"/>
      <c r="D343" s="141"/>
      <c r="E343" s="141"/>
      <c r="F343" s="141"/>
      <c r="G343" s="141"/>
      <c r="H343" s="141"/>
    </row>
    <row r="344" spans="1:8" ht="14.25">
      <c r="A344" s="141"/>
      <c r="B344" s="141"/>
      <c r="C344" s="141"/>
      <c r="D344" s="141"/>
      <c r="E344" s="141"/>
      <c r="F344" s="141"/>
      <c r="G344" s="141"/>
      <c r="H344" s="141"/>
    </row>
    <row r="345" spans="1:8" ht="14.25">
      <c r="A345" s="141"/>
      <c r="B345" s="141"/>
      <c r="C345" s="141"/>
      <c r="D345" s="141"/>
      <c r="E345" s="141"/>
      <c r="F345" s="141"/>
      <c r="G345" s="141"/>
      <c r="H345" s="141"/>
    </row>
    <row r="346" spans="1:8" ht="14.25">
      <c r="A346" s="141"/>
      <c r="B346" s="141"/>
      <c r="C346" s="141"/>
      <c r="D346" s="141"/>
      <c r="E346" s="141"/>
      <c r="F346" s="141"/>
      <c r="G346" s="141"/>
      <c r="H346" s="141"/>
    </row>
    <row r="347" spans="1:8" ht="14.25">
      <c r="A347" s="141"/>
      <c r="B347" s="141"/>
      <c r="C347" s="141"/>
      <c r="D347" s="141"/>
      <c r="E347" s="141"/>
      <c r="F347" s="141"/>
      <c r="G347" s="141"/>
      <c r="H347" s="141"/>
    </row>
    <row r="348" spans="1:8" ht="14.25">
      <c r="A348" s="141"/>
      <c r="B348" s="141"/>
      <c r="C348" s="141"/>
      <c r="D348" s="141"/>
      <c r="E348" s="141"/>
      <c r="F348" s="141"/>
      <c r="G348" s="141"/>
      <c r="H348" s="141"/>
    </row>
    <row r="349" spans="1:8" ht="14.25">
      <c r="A349" s="141"/>
      <c r="B349" s="141"/>
      <c r="C349" s="141"/>
      <c r="D349" s="141"/>
      <c r="E349" s="141"/>
      <c r="F349" s="141"/>
      <c r="G349" s="141"/>
      <c r="H349" s="141"/>
    </row>
    <row r="350" spans="1:8" ht="14.25">
      <c r="A350" s="141"/>
      <c r="B350" s="141"/>
      <c r="C350" s="141"/>
      <c r="D350" s="141"/>
      <c r="E350" s="141"/>
      <c r="F350" s="141"/>
      <c r="G350" s="141"/>
      <c r="H350" s="141"/>
    </row>
    <row r="351" spans="1:8" ht="14.25">
      <c r="A351" s="141"/>
      <c r="B351" s="141"/>
      <c r="C351" s="141"/>
      <c r="D351" s="141"/>
      <c r="E351" s="141"/>
      <c r="F351" s="141"/>
      <c r="G351" s="141"/>
      <c r="H351" s="141"/>
    </row>
    <row r="352" spans="1:8" ht="14.25">
      <c r="A352" s="141"/>
      <c r="B352" s="141"/>
      <c r="C352" s="141"/>
      <c r="D352" s="141"/>
      <c r="E352" s="141"/>
      <c r="F352" s="141"/>
      <c r="G352" s="141"/>
      <c r="H352" s="141"/>
    </row>
    <row r="353" spans="1:8" ht="14.25">
      <c r="A353" s="141"/>
      <c r="B353" s="141"/>
      <c r="C353" s="141"/>
      <c r="D353" s="141"/>
      <c r="E353" s="141"/>
      <c r="F353" s="141"/>
      <c r="G353" s="141"/>
      <c r="H353" s="141"/>
    </row>
    <row r="354" spans="1:8" ht="14.25">
      <c r="A354" s="141"/>
      <c r="B354" s="141"/>
      <c r="C354" s="141"/>
      <c r="D354" s="141"/>
      <c r="E354" s="141"/>
      <c r="F354" s="141"/>
      <c r="G354" s="141"/>
      <c r="H354" s="141"/>
    </row>
    <row r="355" spans="1:8" ht="14.25">
      <c r="A355" s="141"/>
      <c r="B355" s="141"/>
      <c r="C355" s="141"/>
      <c r="D355" s="141"/>
      <c r="E355" s="141"/>
      <c r="F355" s="141"/>
      <c r="G355" s="141"/>
      <c r="H355" s="141"/>
    </row>
    <row r="356" spans="1:8" ht="14.25">
      <c r="A356" s="141"/>
      <c r="B356" s="141"/>
      <c r="C356" s="141"/>
      <c r="D356" s="141"/>
      <c r="E356" s="141"/>
      <c r="F356" s="141"/>
      <c r="G356" s="141"/>
      <c r="H356" s="141"/>
    </row>
    <row r="357" spans="1:8" ht="14.25">
      <c r="A357" s="141"/>
      <c r="B357" s="141"/>
      <c r="C357" s="141"/>
      <c r="D357" s="141"/>
      <c r="E357" s="141"/>
      <c r="F357" s="141"/>
      <c r="G357" s="141"/>
      <c r="H357" s="141"/>
    </row>
    <row r="358" spans="1:8" ht="14.25">
      <c r="A358" s="141"/>
      <c r="B358" s="141"/>
      <c r="C358" s="141"/>
      <c r="D358" s="141"/>
      <c r="E358" s="141"/>
      <c r="F358" s="141"/>
      <c r="G358" s="141"/>
      <c r="H358" s="141"/>
    </row>
    <row r="359" spans="1:8" ht="14.25">
      <c r="A359" s="141"/>
      <c r="B359" s="141"/>
      <c r="C359" s="141"/>
      <c r="D359" s="141"/>
      <c r="E359" s="141"/>
      <c r="F359" s="141"/>
      <c r="G359" s="141"/>
      <c r="H359" s="141"/>
    </row>
    <row r="360" spans="1:8" ht="14.25">
      <c r="A360" s="141"/>
      <c r="B360" s="141"/>
      <c r="C360" s="141"/>
      <c r="D360" s="141"/>
      <c r="E360" s="141"/>
      <c r="F360" s="141"/>
      <c r="G360" s="141"/>
      <c r="H360" s="141"/>
    </row>
    <row r="361" spans="1:8" ht="14.25">
      <c r="A361" s="141"/>
      <c r="B361" s="141"/>
      <c r="C361" s="141"/>
      <c r="D361" s="141"/>
      <c r="E361" s="141"/>
      <c r="F361" s="141"/>
      <c r="G361" s="141"/>
      <c r="H361" s="141"/>
    </row>
    <row r="362" spans="1:8" ht="14.25">
      <c r="A362" s="141"/>
      <c r="B362" s="141"/>
      <c r="C362" s="141"/>
      <c r="D362" s="141"/>
      <c r="E362" s="141"/>
      <c r="F362" s="141"/>
      <c r="G362" s="141"/>
      <c r="H362" s="141"/>
    </row>
    <row r="363" spans="1:8" ht="14.25">
      <c r="A363" s="141"/>
      <c r="B363" s="141"/>
      <c r="C363" s="141"/>
      <c r="D363" s="141"/>
      <c r="E363" s="141"/>
      <c r="F363" s="141"/>
      <c r="G363" s="141"/>
      <c r="H363" s="141"/>
    </row>
    <row r="364" spans="1:8" ht="14.25">
      <c r="A364" s="141"/>
      <c r="B364" s="141"/>
      <c r="C364" s="141"/>
      <c r="D364" s="141"/>
      <c r="E364" s="141"/>
      <c r="F364" s="141"/>
      <c r="G364" s="141"/>
      <c r="H364" s="141"/>
    </row>
    <row r="365" spans="1:8" ht="14.25">
      <c r="A365" s="141"/>
      <c r="B365" s="141"/>
      <c r="C365" s="141"/>
      <c r="D365" s="141"/>
      <c r="E365" s="141"/>
      <c r="F365" s="141"/>
      <c r="G365" s="141"/>
      <c r="H365" s="141"/>
    </row>
    <row r="366" spans="1:8" ht="14.25">
      <c r="A366" s="141"/>
      <c r="B366" s="141"/>
      <c r="C366" s="141"/>
      <c r="D366" s="141"/>
      <c r="E366" s="141"/>
      <c r="F366" s="141"/>
      <c r="G366" s="141"/>
      <c r="H366" s="141"/>
    </row>
    <row r="367" spans="1:8" ht="14.25">
      <c r="A367" s="141"/>
      <c r="B367" s="141"/>
      <c r="C367" s="141"/>
      <c r="D367" s="141"/>
      <c r="E367" s="141"/>
      <c r="F367" s="141"/>
      <c r="G367" s="141"/>
      <c r="H367" s="141"/>
    </row>
    <row r="368" spans="1:8" ht="14.25">
      <c r="A368" s="141"/>
      <c r="B368" s="141"/>
      <c r="C368" s="141"/>
      <c r="D368" s="141"/>
      <c r="E368" s="141"/>
      <c r="F368" s="141"/>
      <c r="G368" s="141"/>
      <c r="H368" s="141"/>
    </row>
    <row r="369" spans="1:8" ht="14.25">
      <c r="A369" s="141"/>
      <c r="B369" s="141"/>
      <c r="C369" s="141"/>
      <c r="D369" s="141"/>
      <c r="E369" s="141"/>
      <c r="F369" s="141"/>
      <c r="G369" s="141"/>
      <c r="H369" s="141"/>
    </row>
    <row r="370" spans="1:8" ht="14.25">
      <c r="A370" s="141"/>
      <c r="B370" s="141"/>
      <c r="C370" s="141"/>
      <c r="D370" s="141"/>
      <c r="E370" s="141"/>
      <c r="F370" s="141"/>
      <c r="G370" s="141"/>
      <c r="H370" s="141"/>
    </row>
    <row r="371" spans="1:8" ht="14.25">
      <c r="A371" s="141"/>
      <c r="B371" s="141"/>
      <c r="C371" s="141"/>
      <c r="D371" s="141"/>
      <c r="E371" s="141"/>
      <c r="F371" s="141"/>
      <c r="G371" s="141"/>
      <c r="H371" s="141"/>
    </row>
    <row r="372" spans="1:8" ht="14.25">
      <c r="A372" s="141"/>
      <c r="B372" s="141"/>
      <c r="C372" s="141"/>
      <c r="D372" s="141"/>
      <c r="E372" s="141"/>
      <c r="F372" s="141"/>
      <c r="G372" s="141"/>
      <c r="H372" s="141"/>
    </row>
    <row r="373" spans="1:8" ht="14.25">
      <c r="A373" s="141"/>
      <c r="B373" s="141"/>
      <c r="C373" s="141"/>
      <c r="D373" s="141"/>
      <c r="E373" s="141"/>
      <c r="F373" s="141"/>
      <c r="G373" s="141"/>
      <c r="H373" s="141"/>
    </row>
    <row r="374" spans="1:8" ht="14.25">
      <c r="A374" s="141"/>
      <c r="B374" s="141"/>
      <c r="C374" s="141"/>
      <c r="D374" s="141"/>
      <c r="E374" s="141"/>
      <c r="F374" s="141"/>
      <c r="G374" s="141"/>
      <c r="H374" s="141"/>
    </row>
    <row r="375" spans="1:8" ht="14.25">
      <c r="A375" s="141"/>
      <c r="B375" s="141"/>
      <c r="C375" s="141"/>
      <c r="D375" s="141"/>
      <c r="E375" s="141"/>
      <c r="F375" s="141"/>
      <c r="G375" s="141"/>
      <c r="H375" s="141"/>
    </row>
    <row r="376" spans="1:8" ht="14.25">
      <c r="A376" s="141"/>
      <c r="B376" s="141"/>
      <c r="C376" s="141"/>
      <c r="D376" s="141"/>
      <c r="E376" s="141"/>
      <c r="F376" s="141"/>
      <c r="G376" s="141"/>
      <c r="H376" s="141"/>
    </row>
    <row r="377" spans="1:8" ht="14.25">
      <c r="A377" s="141"/>
      <c r="B377" s="141"/>
      <c r="C377" s="141"/>
      <c r="D377" s="141"/>
      <c r="E377" s="141"/>
      <c r="F377" s="141"/>
      <c r="G377" s="141"/>
      <c r="H377" s="141"/>
    </row>
    <row r="378" spans="1:8" ht="14.25">
      <c r="A378" s="141"/>
      <c r="B378" s="141"/>
      <c r="C378" s="141"/>
      <c r="D378" s="141"/>
      <c r="E378" s="141"/>
      <c r="F378" s="141"/>
      <c r="G378" s="141"/>
      <c r="H378" s="141"/>
    </row>
    <row r="379" spans="1:8" ht="14.25">
      <c r="A379" s="141"/>
      <c r="B379" s="141"/>
      <c r="C379" s="141"/>
      <c r="D379" s="141"/>
      <c r="E379" s="141"/>
      <c r="F379" s="141"/>
      <c r="G379" s="141"/>
      <c r="H379" s="141"/>
    </row>
    <row r="380" spans="1:8" ht="14.25">
      <c r="A380" s="141"/>
      <c r="B380" s="141"/>
      <c r="C380" s="141"/>
      <c r="D380" s="141"/>
      <c r="E380" s="141"/>
      <c r="F380" s="141"/>
      <c r="G380" s="141"/>
      <c r="H380" s="141"/>
    </row>
    <row r="381" spans="1:8" ht="14.25">
      <c r="A381" s="141"/>
      <c r="B381" s="141"/>
      <c r="C381" s="141"/>
      <c r="D381" s="141"/>
      <c r="E381" s="141"/>
      <c r="F381" s="141"/>
      <c r="G381" s="141"/>
      <c r="H381" s="141"/>
    </row>
    <row r="382" spans="1:8" ht="14.25">
      <c r="A382" s="141"/>
      <c r="B382" s="141"/>
      <c r="C382" s="141"/>
      <c r="D382" s="141"/>
      <c r="E382" s="141"/>
      <c r="F382" s="141"/>
      <c r="G382" s="141"/>
      <c r="H382" s="141"/>
    </row>
    <row r="383" spans="1:8" ht="14.25">
      <c r="A383" s="141"/>
      <c r="B383" s="141"/>
      <c r="C383" s="141"/>
      <c r="D383" s="141"/>
      <c r="E383" s="141"/>
      <c r="F383" s="141"/>
      <c r="G383" s="141"/>
      <c r="H383" s="141"/>
    </row>
    <row r="384" spans="1:8" ht="14.25">
      <c r="A384" s="141"/>
      <c r="B384" s="141"/>
      <c r="C384" s="141"/>
      <c r="D384" s="141"/>
      <c r="E384" s="141"/>
      <c r="F384" s="141"/>
      <c r="G384" s="141"/>
      <c r="H384" s="141"/>
    </row>
    <row r="385" spans="1:8" ht="14.25">
      <c r="A385" s="141"/>
      <c r="B385" s="141"/>
      <c r="C385" s="141"/>
      <c r="D385" s="141"/>
      <c r="E385" s="141"/>
      <c r="F385" s="141"/>
      <c r="G385" s="141"/>
      <c r="H385" s="141"/>
    </row>
    <row r="386" spans="1:8" ht="14.25">
      <c r="A386" s="141"/>
      <c r="B386" s="141"/>
      <c r="C386" s="141"/>
      <c r="D386" s="141"/>
      <c r="E386" s="141"/>
      <c r="F386" s="141"/>
      <c r="G386" s="141"/>
      <c r="H386" s="141"/>
    </row>
    <row r="387" spans="1:8" ht="14.25">
      <c r="A387" s="141"/>
      <c r="B387" s="141"/>
      <c r="C387" s="141"/>
      <c r="D387" s="141"/>
      <c r="E387" s="141"/>
      <c r="F387" s="141"/>
      <c r="G387" s="141"/>
      <c r="H387" s="141"/>
    </row>
    <row r="388" spans="1:8" ht="14.25">
      <c r="A388" s="141"/>
      <c r="B388" s="141"/>
      <c r="C388" s="141"/>
      <c r="D388" s="141"/>
      <c r="E388" s="141"/>
      <c r="F388" s="141"/>
      <c r="G388" s="141"/>
      <c r="H388" s="141"/>
    </row>
    <row r="389" spans="1:8" ht="14.25">
      <c r="A389" s="141"/>
      <c r="B389" s="141"/>
      <c r="C389" s="141"/>
      <c r="D389" s="141"/>
      <c r="E389" s="141"/>
      <c r="F389" s="141"/>
      <c r="G389" s="141"/>
      <c r="H389" s="141"/>
    </row>
    <row r="390" spans="1:8" ht="14.25">
      <c r="A390" s="141"/>
      <c r="B390" s="141"/>
      <c r="C390" s="141"/>
      <c r="D390" s="141"/>
      <c r="E390" s="141"/>
      <c r="F390" s="141"/>
      <c r="G390" s="141"/>
      <c r="H390" s="141"/>
    </row>
    <row r="391" spans="1:8" ht="14.25">
      <c r="A391" s="141"/>
      <c r="B391" s="141"/>
      <c r="C391" s="141"/>
      <c r="D391" s="141"/>
      <c r="E391" s="141"/>
      <c r="F391" s="141"/>
      <c r="G391" s="141"/>
      <c r="H391" s="141"/>
    </row>
    <row r="392" spans="1:8" ht="14.25">
      <c r="A392" s="141"/>
      <c r="B392" s="141"/>
      <c r="C392" s="141"/>
      <c r="D392" s="141"/>
      <c r="E392" s="141"/>
      <c r="F392" s="141"/>
      <c r="G392" s="141"/>
      <c r="H392" s="141"/>
    </row>
    <row r="393" spans="1:8" ht="14.25">
      <c r="A393" s="141"/>
      <c r="B393" s="141"/>
      <c r="C393" s="141"/>
      <c r="D393" s="141"/>
      <c r="E393" s="141"/>
      <c r="F393" s="141"/>
      <c r="G393" s="141"/>
      <c r="H393" s="141"/>
    </row>
    <row r="394" spans="1:8" ht="14.25">
      <c r="A394" s="141"/>
      <c r="B394" s="141"/>
      <c r="C394" s="141"/>
      <c r="D394" s="141"/>
      <c r="E394" s="141"/>
      <c r="F394" s="141"/>
      <c r="G394" s="141"/>
      <c r="H394" s="141"/>
    </row>
    <row r="395" spans="1:8" ht="14.25">
      <c r="A395" s="141"/>
      <c r="B395" s="141"/>
      <c r="C395" s="141"/>
      <c r="D395" s="141"/>
      <c r="E395" s="141"/>
      <c r="F395" s="141"/>
      <c r="G395" s="141"/>
      <c r="H395" s="141"/>
    </row>
    <row r="396" spans="1:8" ht="14.25">
      <c r="A396" s="141"/>
      <c r="B396" s="141"/>
      <c r="C396" s="141"/>
      <c r="D396" s="141"/>
      <c r="E396" s="141"/>
      <c r="F396" s="141"/>
      <c r="G396" s="141"/>
      <c r="H396" s="141"/>
    </row>
    <row r="397" spans="1:8" ht="14.25">
      <c r="A397" s="141"/>
      <c r="B397" s="141"/>
      <c r="C397" s="141"/>
      <c r="D397" s="141"/>
      <c r="E397" s="141"/>
      <c r="F397" s="141"/>
      <c r="G397" s="141"/>
      <c r="H397" s="141"/>
    </row>
    <row r="398" spans="1:8" ht="14.25">
      <c r="A398" s="141"/>
      <c r="B398" s="141"/>
      <c r="C398" s="141"/>
      <c r="D398" s="141"/>
      <c r="E398" s="141"/>
      <c r="F398" s="141"/>
      <c r="G398" s="141"/>
      <c r="H398" s="141"/>
    </row>
    <row r="399" spans="1:8" ht="14.25">
      <c r="A399" s="141"/>
      <c r="B399" s="141"/>
      <c r="C399" s="141"/>
      <c r="D399" s="141"/>
      <c r="E399" s="141"/>
      <c r="F399" s="141"/>
      <c r="G399" s="141"/>
      <c r="H399" s="141"/>
    </row>
    <row r="400" spans="1:8" ht="14.25">
      <c r="A400" s="141"/>
      <c r="B400" s="141"/>
      <c r="C400" s="141"/>
      <c r="D400" s="141"/>
      <c r="E400" s="141"/>
      <c r="F400" s="141"/>
      <c r="G400" s="141"/>
      <c r="H400" s="141"/>
    </row>
    <row r="401" spans="1:8" ht="14.25">
      <c r="A401" s="141"/>
      <c r="B401" s="141"/>
      <c r="C401" s="141"/>
      <c r="D401" s="141"/>
      <c r="E401" s="141"/>
      <c r="F401" s="141"/>
      <c r="G401" s="141"/>
      <c r="H401" s="141"/>
    </row>
    <row r="402" spans="1:8" ht="14.25">
      <c r="A402" s="141"/>
      <c r="B402" s="141"/>
      <c r="C402" s="141"/>
      <c r="D402" s="141"/>
      <c r="E402" s="141"/>
      <c r="F402" s="141"/>
      <c r="G402" s="141"/>
      <c r="H402" s="141"/>
    </row>
    <row r="403" spans="1:8" ht="14.25">
      <c r="A403" s="141"/>
      <c r="B403" s="141"/>
      <c r="C403" s="141"/>
      <c r="D403" s="141"/>
      <c r="E403" s="141"/>
      <c r="F403" s="141"/>
      <c r="G403" s="141"/>
      <c r="H403" s="141"/>
    </row>
    <row r="404" spans="1:8" ht="14.25">
      <c r="A404" s="141"/>
      <c r="B404" s="141"/>
      <c r="C404" s="141"/>
      <c r="D404" s="141"/>
      <c r="E404" s="141"/>
      <c r="F404" s="141"/>
      <c r="G404" s="141"/>
      <c r="H404" s="141"/>
    </row>
    <row r="405" spans="1:8" ht="14.25">
      <c r="A405" s="141"/>
      <c r="B405" s="141"/>
      <c r="C405" s="141"/>
      <c r="D405" s="141"/>
      <c r="E405" s="141"/>
      <c r="F405" s="141"/>
      <c r="G405" s="141"/>
      <c r="H405" s="141"/>
    </row>
    <row r="406" spans="1:8" ht="14.25">
      <c r="A406" s="141"/>
      <c r="B406" s="141"/>
      <c r="C406" s="141"/>
      <c r="D406" s="141"/>
      <c r="E406" s="141"/>
      <c r="F406" s="141"/>
      <c r="G406" s="141"/>
      <c r="H406" s="141"/>
    </row>
    <row r="407" spans="1:8" ht="14.25">
      <c r="A407" s="141"/>
      <c r="B407" s="141"/>
      <c r="C407" s="141"/>
      <c r="D407" s="141"/>
      <c r="E407" s="141"/>
      <c r="F407" s="141"/>
      <c r="G407" s="141"/>
      <c r="H407" s="141"/>
    </row>
    <row r="408" spans="1:8" ht="14.25">
      <c r="A408" s="141"/>
      <c r="B408" s="141"/>
      <c r="C408" s="141"/>
      <c r="D408" s="141"/>
      <c r="E408" s="141"/>
      <c r="F408" s="141"/>
      <c r="G408" s="141"/>
      <c r="H408" s="141"/>
    </row>
    <row r="409" spans="1:8" ht="14.25">
      <c r="A409" s="141"/>
      <c r="B409" s="141"/>
      <c r="C409" s="141"/>
      <c r="D409" s="141"/>
      <c r="E409" s="141"/>
      <c r="F409" s="141"/>
      <c r="G409" s="141"/>
      <c r="H409" s="141"/>
    </row>
    <row r="410" spans="1:8" ht="14.25">
      <c r="A410" s="141"/>
      <c r="B410" s="141"/>
      <c r="C410" s="141"/>
      <c r="D410" s="141"/>
      <c r="E410" s="141"/>
      <c r="F410" s="141"/>
      <c r="G410" s="141"/>
      <c r="H410" s="141"/>
    </row>
    <row r="411" spans="1:8" ht="14.25">
      <c r="A411" s="141"/>
      <c r="B411" s="141"/>
      <c r="C411" s="141"/>
      <c r="D411" s="141"/>
      <c r="E411" s="141"/>
      <c r="F411" s="141"/>
      <c r="G411" s="141"/>
      <c r="H411" s="141"/>
    </row>
    <row r="412" spans="1:8" ht="14.25">
      <c r="A412" s="141"/>
      <c r="B412" s="141"/>
      <c r="C412" s="141"/>
      <c r="D412" s="141"/>
      <c r="E412" s="141"/>
      <c r="F412" s="141"/>
      <c r="G412" s="141"/>
      <c r="H412" s="141"/>
    </row>
    <row r="413" spans="1:8" ht="14.25">
      <c r="A413" s="141"/>
      <c r="B413" s="141"/>
      <c r="C413" s="141"/>
      <c r="D413" s="141"/>
      <c r="E413" s="141"/>
      <c r="F413" s="141"/>
      <c r="G413" s="141"/>
      <c r="H413" s="141"/>
    </row>
    <row r="414" spans="1:8" ht="14.25">
      <c r="A414" s="141"/>
      <c r="B414" s="141"/>
      <c r="C414" s="141"/>
      <c r="D414" s="141"/>
      <c r="E414" s="141"/>
      <c r="F414" s="141"/>
      <c r="G414" s="141"/>
      <c r="H414" s="141"/>
    </row>
    <row r="415" spans="1:8" ht="14.25">
      <c r="A415" s="141"/>
      <c r="B415" s="141"/>
      <c r="C415" s="141"/>
      <c r="D415" s="141"/>
      <c r="E415" s="141"/>
      <c r="F415" s="141"/>
      <c r="G415" s="141"/>
      <c r="H415" s="141"/>
    </row>
    <row r="416" spans="1:8" ht="14.25">
      <c r="A416" s="141"/>
      <c r="B416" s="141"/>
      <c r="C416" s="141"/>
      <c r="D416" s="141"/>
      <c r="E416" s="141"/>
      <c r="F416" s="141"/>
      <c r="G416" s="141"/>
      <c r="H416" s="141"/>
    </row>
    <row r="417" spans="1:8" ht="14.25">
      <c r="A417" s="141"/>
      <c r="B417" s="141"/>
      <c r="C417" s="141"/>
      <c r="D417" s="141"/>
      <c r="E417" s="141"/>
      <c r="F417" s="141"/>
      <c r="G417" s="141"/>
      <c r="H417" s="141"/>
    </row>
    <row r="418" spans="1:8" ht="14.25">
      <c r="A418" s="141"/>
      <c r="B418" s="141"/>
      <c r="C418" s="141"/>
      <c r="D418" s="141"/>
      <c r="E418" s="141"/>
      <c r="F418" s="141"/>
      <c r="G418" s="141"/>
      <c r="H418" s="141"/>
    </row>
    <row r="419" spans="1:8" ht="14.25">
      <c r="A419" s="141"/>
      <c r="B419" s="141"/>
      <c r="C419" s="141"/>
      <c r="D419" s="141"/>
      <c r="E419" s="141"/>
      <c r="F419" s="141"/>
      <c r="G419" s="141"/>
      <c r="H419" s="141"/>
    </row>
    <row r="420" spans="1:8" ht="14.25">
      <c r="A420" s="141"/>
      <c r="B420" s="141"/>
      <c r="C420" s="141"/>
      <c r="D420" s="141"/>
      <c r="E420" s="141"/>
      <c r="F420" s="141"/>
      <c r="G420" s="141"/>
      <c r="H420" s="141"/>
    </row>
    <row r="421" spans="1:8" ht="14.25">
      <c r="A421" s="141"/>
      <c r="B421" s="141"/>
      <c r="C421" s="141"/>
      <c r="D421" s="141"/>
      <c r="E421" s="141"/>
      <c r="F421" s="141"/>
      <c r="G421" s="141"/>
      <c r="H421" s="141"/>
    </row>
    <row r="422" spans="1:8" ht="14.25">
      <c r="A422" s="141"/>
      <c r="B422" s="141"/>
      <c r="C422" s="141"/>
      <c r="D422" s="141"/>
      <c r="E422" s="141"/>
      <c r="F422" s="141"/>
      <c r="G422" s="141"/>
      <c r="H422" s="141"/>
    </row>
    <row r="423" spans="1:8" ht="14.25">
      <c r="A423" s="141"/>
      <c r="B423" s="141"/>
      <c r="C423" s="141"/>
      <c r="D423" s="141"/>
      <c r="E423" s="141"/>
      <c r="F423" s="141"/>
      <c r="G423" s="141"/>
      <c r="H423" s="141"/>
    </row>
    <row r="424" spans="1:8" ht="14.25">
      <c r="A424" s="141"/>
      <c r="B424" s="141"/>
      <c r="C424" s="141"/>
      <c r="D424" s="141"/>
      <c r="E424" s="141"/>
      <c r="F424" s="141"/>
      <c r="G424" s="141"/>
      <c r="H424" s="141"/>
    </row>
    <row r="425" spans="1:8" ht="14.25">
      <c r="A425" s="141"/>
      <c r="B425" s="141"/>
      <c r="C425" s="141"/>
      <c r="D425" s="141"/>
      <c r="E425" s="141"/>
      <c r="F425" s="141"/>
      <c r="G425" s="141"/>
      <c r="H425" s="141"/>
    </row>
    <row r="426" spans="1:8" ht="14.25">
      <c r="A426" s="141"/>
      <c r="B426" s="141"/>
      <c r="C426" s="141"/>
      <c r="D426" s="141"/>
      <c r="E426" s="141"/>
      <c r="F426" s="141"/>
      <c r="G426" s="141"/>
      <c r="H426" s="141"/>
    </row>
    <row r="427" spans="1:8" ht="14.25">
      <c r="A427" s="141"/>
      <c r="B427" s="141"/>
      <c r="C427" s="141"/>
      <c r="D427" s="141"/>
      <c r="E427" s="141"/>
      <c r="F427" s="141"/>
      <c r="G427" s="141"/>
      <c r="H427" s="141"/>
    </row>
    <row r="428" spans="1:8" ht="14.25">
      <c r="A428" s="141"/>
      <c r="B428" s="141"/>
      <c r="C428" s="141"/>
      <c r="D428" s="141"/>
      <c r="E428" s="141"/>
      <c r="F428" s="141"/>
      <c r="G428" s="141"/>
      <c r="H428" s="141"/>
    </row>
    <row r="429" spans="1:8" ht="14.25">
      <c r="A429" s="141"/>
      <c r="B429" s="141"/>
      <c r="C429" s="141"/>
      <c r="D429" s="141"/>
      <c r="E429" s="141"/>
      <c r="F429" s="141"/>
      <c r="G429" s="141"/>
      <c r="H429" s="141"/>
    </row>
    <row r="430" spans="1:8" ht="14.25">
      <c r="A430" s="141"/>
      <c r="B430" s="141"/>
      <c r="C430" s="141"/>
      <c r="D430" s="141"/>
      <c r="E430" s="141"/>
      <c r="F430" s="141"/>
      <c r="G430" s="141"/>
      <c r="H430" s="141"/>
    </row>
    <row r="431" spans="1:8" ht="14.25">
      <c r="A431" s="141"/>
      <c r="B431" s="141"/>
      <c r="C431" s="141"/>
      <c r="D431" s="141"/>
      <c r="E431" s="141"/>
      <c r="F431" s="141"/>
      <c r="G431" s="141"/>
      <c r="H431" s="141"/>
    </row>
    <row r="432" spans="1:8" ht="14.25">
      <c r="A432" s="141"/>
      <c r="B432" s="141"/>
      <c r="C432" s="141"/>
      <c r="D432" s="141"/>
      <c r="E432" s="141"/>
      <c r="F432" s="141"/>
      <c r="G432" s="141"/>
      <c r="H432" s="141"/>
    </row>
    <row r="433" spans="1:8" ht="14.25">
      <c r="A433" s="141"/>
      <c r="B433" s="141"/>
      <c r="C433" s="141"/>
      <c r="D433" s="141"/>
      <c r="E433" s="141"/>
      <c r="F433" s="141"/>
      <c r="G433" s="141"/>
      <c r="H433" s="141"/>
    </row>
    <row r="434" spans="1:8" ht="14.25">
      <c r="A434" s="141"/>
      <c r="B434" s="141"/>
      <c r="C434" s="141"/>
      <c r="D434" s="141"/>
      <c r="E434" s="141"/>
      <c r="F434" s="141"/>
      <c r="G434" s="141"/>
      <c r="H434" s="141"/>
    </row>
    <row r="435" spans="1:8" ht="14.25">
      <c r="A435" s="141"/>
      <c r="B435" s="141"/>
      <c r="C435" s="141"/>
      <c r="D435" s="141"/>
      <c r="E435" s="141"/>
      <c r="F435" s="141"/>
      <c r="G435" s="141"/>
      <c r="H435" s="141"/>
    </row>
    <row r="436" spans="1:8" ht="14.25">
      <c r="A436" s="141"/>
      <c r="B436" s="141"/>
      <c r="C436" s="141"/>
      <c r="D436" s="141"/>
      <c r="E436" s="141"/>
      <c r="F436" s="141"/>
      <c r="G436" s="141"/>
      <c r="H436" s="141"/>
    </row>
    <row r="437" spans="1:8" ht="14.25">
      <c r="A437" s="141"/>
      <c r="B437" s="141"/>
      <c r="C437" s="141"/>
      <c r="D437" s="141"/>
      <c r="E437" s="141"/>
      <c r="F437" s="141"/>
      <c r="G437" s="141"/>
      <c r="H437" s="141"/>
    </row>
    <row r="438" spans="1:8" ht="14.25">
      <c r="A438" s="141"/>
      <c r="B438" s="141"/>
      <c r="C438" s="141"/>
      <c r="D438" s="141"/>
      <c r="E438" s="141"/>
      <c r="F438" s="141"/>
      <c r="G438" s="141"/>
      <c r="H438" s="141"/>
    </row>
    <row r="439" spans="1:8" ht="14.25">
      <c r="A439" s="141"/>
      <c r="B439" s="141"/>
      <c r="C439" s="141"/>
      <c r="D439" s="141"/>
      <c r="E439" s="141"/>
      <c r="F439" s="141"/>
      <c r="G439" s="141"/>
      <c r="H439" s="141"/>
    </row>
    <row r="440" spans="1:8" ht="14.25">
      <c r="A440" s="141"/>
      <c r="B440" s="141"/>
      <c r="C440" s="141"/>
      <c r="D440" s="141"/>
      <c r="E440" s="141"/>
      <c r="F440" s="141"/>
      <c r="G440" s="141"/>
      <c r="H440" s="141"/>
    </row>
    <row r="441" spans="1:8" ht="14.25">
      <c r="A441" s="141"/>
      <c r="B441" s="141"/>
      <c r="C441" s="141"/>
      <c r="D441" s="141"/>
      <c r="E441" s="141"/>
      <c r="F441" s="141"/>
      <c r="G441" s="141"/>
      <c r="H441" s="141"/>
    </row>
    <row r="442" spans="1:8" ht="14.25">
      <c r="A442" s="141"/>
      <c r="B442" s="141"/>
      <c r="C442" s="141"/>
      <c r="D442" s="141"/>
      <c r="E442" s="141"/>
      <c r="F442" s="141"/>
      <c r="G442" s="141"/>
      <c r="H442" s="141"/>
    </row>
    <row r="443" spans="1:8" ht="14.25">
      <c r="A443" s="141"/>
      <c r="B443" s="141"/>
      <c r="C443" s="141"/>
      <c r="D443" s="141"/>
      <c r="E443" s="141"/>
      <c r="F443" s="141"/>
      <c r="G443" s="141"/>
      <c r="H443" s="141"/>
    </row>
    <row r="444" spans="1:8" ht="14.25">
      <c r="A444" s="141"/>
      <c r="B444" s="141"/>
      <c r="C444" s="141"/>
      <c r="D444" s="141"/>
      <c r="E444" s="141"/>
      <c r="F444" s="141"/>
      <c r="G444" s="141"/>
      <c r="H444" s="141"/>
    </row>
    <row r="445" spans="1:8" ht="14.25">
      <c r="A445" s="141"/>
      <c r="B445" s="141"/>
      <c r="C445" s="141"/>
      <c r="D445" s="141"/>
      <c r="E445" s="141"/>
      <c r="F445" s="141"/>
      <c r="G445" s="141"/>
      <c r="H445" s="141"/>
    </row>
    <row r="446" spans="1:8" ht="14.25">
      <c r="A446" s="141"/>
      <c r="B446" s="141"/>
      <c r="C446" s="141"/>
      <c r="D446" s="141"/>
      <c r="E446" s="141"/>
      <c r="F446" s="141"/>
      <c r="G446" s="141"/>
      <c r="H446" s="141"/>
    </row>
    <row r="447" spans="1:8" ht="14.25">
      <c r="A447" s="141"/>
      <c r="B447" s="141"/>
      <c r="C447" s="141"/>
      <c r="D447" s="141"/>
      <c r="E447" s="141"/>
      <c r="F447" s="141"/>
      <c r="G447" s="141"/>
      <c r="H447" s="141"/>
    </row>
    <row r="448" spans="1:8" ht="14.25">
      <c r="A448" s="141"/>
      <c r="B448" s="141"/>
      <c r="C448" s="141"/>
      <c r="D448" s="141"/>
      <c r="E448" s="141"/>
      <c r="F448" s="141"/>
      <c r="G448" s="141"/>
      <c r="H448" s="141"/>
    </row>
    <row r="449" spans="1:8" ht="14.25">
      <c r="A449" s="141"/>
      <c r="B449" s="141"/>
      <c r="C449" s="141"/>
      <c r="D449" s="141"/>
      <c r="E449" s="141"/>
      <c r="F449" s="141"/>
      <c r="G449" s="141"/>
      <c r="H449" s="141"/>
    </row>
    <row r="450" spans="1:8" ht="14.25">
      <c r="A450" s="141"/>
      <c r="B450" s="141"/>
      <c r="C450" s="141"/>
      <c r="D450" s="141"/>
      <c r="E450" s="141"/>
      <c r="F450" s="141"/>
      <c r="G450" s="141"/>
      <c r="H450" s="141"/>
    </row>
    <row r="451" spans="1:8" ht="14.25">
      <c r="A451" s="141"/>
      <c r="B451" s="141"/>
      <c r="C451" s="141"/>
      <c r="D451" s="141"/>
      <c r="E451" s="141"/>
      <c r="F451" s="141"/>
      <c r="G451" s="141"/>
      <c r="H451" s="141"/>
    </row>
    <row r="452" spans="1:8" ht="14.25">
      <c r="A452" s="141"/>
      <c r="B452" s="141"/>
      <c r="C452" s="141"/>
      <c r="D452" s="141"/>
      <c r="E452" s="141"/>
      <c r="F452" s="141"/>
      <c r="G452" s="141"/>
      <c r="H452" s="141"/>
    </row>
    <row r="453" spans="1:8" ht="14.25">
      <c r="A453" s="141"/>
      <c r="B453" s="141"/>
      <c r="C453" s="141"/>
      <c r="D453" s="141"/>
      <c r="E453" s="141"/>
      <c r="F453" s="141"/>
      <c r="G453" s="141"/>
      <c r="H453" s="141"/>
    </row>
    <row r="454" spans="1:8" ht="14.25">
      <c r="A454" s="141"/>
      <c r="B454" s="141"/>
      <c r="C454" s="141"/>
      <c r="D454" s="141"/>
      <c r="E454" s="141"/>
      <c r="F454" s="141"/>
      <c r="G454" s="141"/>
      <c r="H454" s="141"/>
    </row>
    <row r="455" spans="1:8" ht="14.25">
      <c r="A455" s="141"/>
      <c r="B455" s="141"/>
      <c r="C455" s="141"/>
      <c r="D455" s="141"/>
      <c r="E455" s="141"/>
      <c r="F455" s="141"/>
      <c r="G455" s="141"/>
      <c r="H455" s="141"/>
    </row>
    <row r="456" spans="1:8" ht="14.25">
      <c r="A456" s="141"/>
      <c r="B456" s="141"/>
      <c r="C456" s="141"/>
      <c r="D456" s="141"/>
      <c r="E456" s="141"/>
      <c r="F456" s="141"/>
      <c r="G456" s="141"/>
      <c r="H456" s="141"/>
    </row>
    <row r="457" spans="1:8" ht="14.25">
      <c r="A457" s="141"/>
      <c r="B457" s="141"/>
      <c r="C457" s="141"/>
      <c r="D457" s="141"/>
      <c r="E457" s="141"/>
      <c r="F457" s="141"/>
      <c r="G457" s="141"/>
      <c r="H457" s="141"/>
    </row>
    <row r="458" spans="1:8" ht="14.25">
      <c r="A458" s="141"/>
      <c r="B458" s="141"/>
      <c r="C458" s="141"/>
      <c r="D458" s="141"/>
      <c r="E458" s="141"/>
      <c r="F458" s="141"/>
      <c r="G458" s="141"/>
      <c r="H458" s="141"/>
    </row>
    <row r="459" spans="1:8" ht="14.25">
      <c r="A459" s="141"/>
      <c r="B459" s="141"/>
      <c r="C459" s="141"/>
      <c r="D459" s="141"/>
      <c r="E459" s="141"/>
      <c r="F459" s="141"/>
      <c r="G459" s="141"/>
      <c r="H459" s="141"/>
    </row>
    <row r="460" spans="1:8" ht="14.25">
      <c r="A460" s="141"/>
      <c r="B460" s="141"/>
      <c r="C460" s="141"/>
      <c r="D460" s="141"/>
      <c r="E460" s="141"/>
      <c r="F460" s="141"/>
      <c r="G460" s="141"/>
      <c r="H460" s="141"/>
    </row>
    <row r="461" spans="1:8" ht="14.25">
      <c r="A461" s="141"/>
      <c r="B461" s="141"/>
      <c r="C461" s="141"/>
      <c r="D461" s="141"/>
      <c r="E461" s="141"/>
      <c r="F461" s="141"/>
      <c r="G461" s="141"/>
      <c r="H461" s="141"/>
    </row>
    <row r="462" spans="1:8" ht="14.25">
      <c r="A462" s="141"/>
      <c r="B462" s="141"/>
      <c r="C462" s="141"/>
      <c r="D462" s="141"/>
      <c r="E462" s="141"/>
      <c r="F462" s="141"/>
      <c r="G462" s="141"/>
      <c r="H462" s="141"/>
    </row>
    <row r="463" spans="1:8" ht="14.25">
      <c r="A463" s="141"/>
      <c r="B463" s="141"/>
      <c r="C463" s="141"/>
      <c r="D463" s="141"/>
      <c r="E463" s="141"/>
      <c r="F463" s="141"/>
      <c r="G463" s="141"/>
      <c r="H463" s="141"/>
    </row>
    <row r="464" spans="1:8" ht="14.25">
      <c r="A464" s="141"/>
      <c r="B464" s="141"/>
      <c r="C464" s="141"/>
      <c r="D464" s="141"/>
      <c r="E464" s="141"/>
      <c r="F464" s="141"/>
      <c r="G464" s="141"/>
      <c r="H464" s="141"/>
    </row>
    <row r="465" spans="1:8" ht="14.25">
      <c r="A465" s="141"/>
      <c r="B465" s="141"/>
      <c r="C465" s="141"/>
      <c r="D465" s="141"/>
      <c r="E465" s="141"/>
      <c r="F465" s="141"/>
      <c r="G465" s="141"/>
      <c r="H465" s="141"/>
    </row>
    <row r="466" spans="1:8" ht="14.25">
      <c r="A466" s="141"/>
      <c r="B466" s="141"/>
      <c r="C466" s="141"/>
      <c r="D466" s="141"/>
      <c r="E466" s="141"/>
      <c r="F466" s="141"/>
      <c r="G466" s="141"/>
      <c r="H466" s="141"/>
    </row>
    <row r="467" spans="1:8" ht="14.25">
      <c r="A467" s="141"/>
      <c r="B467" s="141"/>
      <c r="C467" s="141"/>
      <c r="D467" s="141"/>
      <c r="E467" s="141"/>
      <c r="F467" s="141"/>
      <c r="G467" s="141"/>
      <c r="H467" s="141"/>
    </row>
    <row r="468" spans="1:8" ht="14.25">
      <c r="A468" s="141"/>
      <c r="B468" s="141"/>
      <c r="C468" s="141"/>
      <c r="D468" s="141"/>
      <c r="E468" s="141"/>
      <c r="F468" s="141"/>
      <c r="G468" s="141"/>
      <c r="H468" s="141"/>
    </row>
    <row r="469" spans="1:8" ht="14.25">
      <c r="A469" s="141"/>
      <c r="B469" s="141"/>
      <c r="C469" s="141"/>
      <c r="D469" s="141"/>
      <c r="E469" s="141"/>
      <c r="F469" s="141"/>
      <c r="G469" s="141"/>
      <c r="H469" s="141"/>
    </row>
    <row r="470" spans="1:8" ht="14.25">
      <c r="A470" s="141"/>
      <c r="B470" s="141"/>
      <c r="C470" s="141"/>
      <c r="D470" s="141"/>
      <c r="E470" s="141"/>
      <c r="F470" s="141"/>
      <c r="G470" s="141"/>
      <c r="H470" s="141"/>
    </row>
    <row r="471" spans="1:8" ht="14.25">
      <c r="A471" s="141"/>
      <c r="B471" s="141"/>
      <c r="C471" s="141"/>
      <c r="D471" s="141"/>
      <c r="E471" s="141"/>
      <c r="F471" s="141"/>
      <c r="G471" s="141"/>
      <c r="H471" s="141"/>
    </row>
    <row r="472" spans="1:8" ht="14.25">
      <c r="A472" s="141"/>
      <c r="B472" s="141"/>
      <c r="C472" s="141"/>
      <c r="D472" s="141"/>
      <c r="E472" s="141"/>
      <c r="F472" s="141"/>
      <c r="G472" s="141"/>
      <c r="H472" s="141"/>
    </row>
    <row r="473" spans="1:8" ht="14.25">
      <c r="A473" s="141"/>
      <c r="B473" s="141"/>
      <c r="C473" s="141"/>
      <c r="D473" s="141"/>
      <c r="E473" s="141"/>
      <c r="F473" s="141"/>
      <c r="G473" s="141"/>
      <c r="H473" s="141"/>
    </row>
    <row r="474" spans="1:8" ht="14.25">
      <c r="A474" s="141"/>
      <c r="B474" s="141"/>
      <c r="C474" s="141"/>
      <c r="D474" s="141"/>
      <c r="E474" s="141"/>
      <c r="F474" s="141"/>
      <c r="G474" s="141"/>
      <c r="H474" s="141"/>
    </row>
    <row r="475" spans="1:8" ht="14.25">
      <c r="A475" s="141"/>
      <c r="B475" s="141"/>
      <c r="C475" s="141"/>
      <c r="D475" s="141"/>
      <c r="E475" s="141"/>
      <c r="F475" s="141"/>
      <c r="G475" s="141"/>
      <c r="H475" s="141"/>
    </row>
    <row r="476" spans="1:8" ht="14.25">
      <c r="A476" s="141"/>
      <c r="B476" s="141"/>
      <c r="C476" s="141"/>
      <c r="D476" s="141"/>
      <c r="E476" s="141"/>
      <c r="F476" s="141"/>
      <c r="G476" s="141"/>
      <c r="H476" s="141"/>
    </row>
    <row r="477" spans="1:8" ht="14.25">
      <c r="A477" s="141"/>
      <c r="B477" s="141"/>
      <c r="C477" s="141"/>
      <c r="D477" s="141"/>
      <c r="E477" s="141"/>
      <c r="F477" s="141"/>
      <c r="G477" s="141"/>
      <c r="H477" s="141"/>
    </row>
    <row r="478" spans="1:8" ht="14.25">
      <c r="A478" s="141"/>
      <c r="B478" s="141"/>
      <c r="C478" s="141"/>
      <c r="D478" s="141"/>
      <c r="E478" s="141"/>
      <c r="F478" s="141"/>
      <c r="G478" s="141"/>
      <c r="H478" s="141"/>
    </row>
    <row r="479" spans="1:8" ht="14.25">
      <c r="A479" s="141"/>
      <c r="B479" s="141"/>
      <c r="C479" s="141"/>
      <c r="D479" s="141"/>
      <c r="E479" s="141"/>
      <c r="F479" s="141"/>
      <c r="G479" s="141"/>
      <c r="H479" s="141"/>
    </row>
    <row r="480" spans="1:8" ht="14.25">
      <c r="A480" s="141"/>
      <c r="B480" s="141"/>
      <c r="C480" s="141"/>
      <c r="D480" s="141"/>
      <c r="E480" s="141"/>
      <c r="F480" s="141"/>
      <c r="G480" s="141"/>
      <c r="H480" s="141"/>
    </row>
    <row r="481" spans="1:8" ht="14.25">
      <c r="A481" s="141"/>
      <c r="B481" s="141"/>
      <c r="C481" s="141"/>
      <c r="D481" s="141"/>
      <c r="E481" s="141"/>
      <c r="F481" s="141"/>
      <c r="G481" s="141"/>
      <c r="H481" s="141"/>
    </row>
    <row r="482" spans="1:8" ht="14.25">
      <c r="A482" s="141"/>
      <c r="B482" s="141"/>
      <c r="C482" s="141"/>
      <c r="D482" s="141"/>
      <c r="E482" s="141"/>
      <c r="F482" s="141"/>
      <c r="G482" s="141"/>
      <c r="H482" s="141"/>
    </row>
    <row r="483" spans="1:8" ht="14.25">
      <c r="A483" s="141"/>
      <c r="B483" s="141"/>
      <c r="C483" s="141"/>
      <c r="D483" s="141"/>
      <c r="E483" s="141"/>
      <c r="F483" s="141"/>
      <c r="G483" s="141"/>
      <c r="H483" s="141"/>
    </row>
    <row r="484" spans="1:8" ht="14.25">
      <c r="A484" s="141"/>
      <c r="B484" s="141"/>
      <c r="C484" s="141"/>
      <c r="D484" s="141"/>
      <c r="E484" s="141"/>
      <c r="F484" s="141"/>
      <c r="G484" s="141"/>
      <c r="H484" s="141"/>
    </row>
    <row r="485" spans="1:8" ht="14.25">
      <c r="A485" s="141"/>
      <c r="B485" s="141"/>
      <c r="C485" s="141"/>
      <c r="D485" s="141"/>
      <c r="E485" s="141"/>
      <c r="F485" s="141"/>
      <c r="G485" s="141"/>
      <c r="H485" s="141"/>
    </row>
    <row r="486" spans="1:8" ht="14.25">
      <c r="A486" s="141"/>
      <c r="B486" s="141"/>
      <c r="C486" s="141"/>
      <c r="D486" s="141"/>
      <c r="E486" s="141"/>
      <c r="F486" s="141"/>
      <c r="G486" s="141"/>
      <c r="H486" s="141"/>
    </row>
    <row r="487" spans="1:8" ht="14.25">
      <c r="A487" s="141"/>
      <c r="B487" s="141"/>
      <c r="C487" s="141"/>
      <c r="D487" s="141"/>
      <c r="E487" s="141"/>
      <c r="F487" s="141"/>
      <c r="G487" s="141"/>
      <c r="H487" s="141"/>
    </row>
    <row r="488" spans="1:8" ht="14.25">
      <c r="A488" s="141"/>
      <c r="B488" s="141"/>
      <c r="C488" s="141"/>
      <c r="D488" s="141"/>
      <c r="E488" s="141"/>
      <c r="F488" s="141"/>
      <c r="G488" s="141"/>
      <c r="H488" s="141"/>
    </row>
    <row r="489" spans="1:8" ht="14.25">
      <c r="A489" s="141"/>
      <c r="B489" s="141"/>
      <c r="C489" s="141"/>
      <c r="D489" s="141"/>
      <c r="E489" s="141"/>
      <c r="F489" s="141"/>
      <c r="G489" s="141"/>
      <c r="H489" s="141"/>
    </row>
    <row r="490" spans="1:8" ht="14.25">
      <c r="A490" s="141"/>
      <c r="B490" s="141"/>
      <c r="C490" s="141"/>
      <c r="D490" s="141"/>
      <c r="E490" s="141"/>
      <c r="F490" s="141"/>
      <c r="G490" s="141"/>
      <c r="H490" s="141"/>
    </row>
    <row r="491" spans="1:8" ht="14.25">
      <c r="A491" s="141"/>
      <c r="B491" s="141"/>
      <c r="C491" s="141"/>
      <c r="D491" s="141"/>
      <c r="E491" s="141"/>
      <c r="F491" s="141"/>
      <c r="G491" s="141"/>
      <c r="H491" s="141"/>
    </row>
    <row r="492" spans="1:8" ht="14.25">
      <c r="A492" s="141"/>
      <c r="B492" s="141"/>
      <c r="C492" s="141"/>
      <c r="D492" s="141"/>
      <c r="E492" s="141"/>
      <c r="F492" s="141"/>
      <c r="G492" s="141"/>
      <c r="H492" s="141"/>
    </row>
    <row r="493" spans="1:8" ht="14.25">
      <c r="A493" s="141"/>
      <c r="B493" s="141"/>
      <c r="C493" s="141"/>
      <c r="D493" s="141"/>
      <c r="E493" s="141"/>
      <c r="F493" s="141"/>
      <c r="G493" s="141"/>
      <c r="H493" s="141"/>
    </row>
    <row r="494" spans="1:8" ht="14.25">
      <c r="A494" s="141"/>
      <c r="B494" s="141"/>
      <c r="C494" s="141"/>
      <c r="D494" s="141"/>
      <c r="E494" s="141"/>
      <c r="F494" s="141"/>
      <c r="G494" s="141"/>
      <c r="H494" s="141"/>
    </row>
    <row r="495" spans="1:8" ht="14.25">
      <c r="A495" s="141"/>
      <c r="B495" s="141"/>
      <c r="C495" s="141"/>
      <c r="D495" s="141"/>
      <c r="E495" s="141"/>
      <c r="F495" s="141"/>
      <c r="G495" s="141"/>
      <c r="H495" s="141"/>
    </row>
    <row r="496" spans="1:8" ht="14.25">
      <c r="A496" s="141"/>
      <c r="B496" s="141"/>
      <c r="C496" s="141"/>
      <c r="D496" s="141"/>
      <c r="E496" s="141"/>
      <c r="F496" s="141"/>
      <c r="G496" s="141"/>
      <c r="H496" s="141"/>
    </row>
    <row r="497" spans="1:8" ht="14.25">
      <c r="A497" s="141"/>
      <c r="B497" s="141"/>
      <c r="C497" s="141"/>
      <c r="D497" s="141"/>
      <c r="E497" s="141"/>
      <c r="F497" s="141"/>
      <c r="G497" s="141"/>
      <c r="H497" s="141"/>
    </row>
    <row r="498" spans="1:8" ht="14.25">
      <c r="A498" s="141"/>
      <c r="B498" s="141"/>
      <c r="C498" s="141"/>
      <c r="D498" s="141"/>
      <c r="E498" s="141"/>
      <c r="F498" s="141"/>
      <c r="G498" s="141"/>
      <c r="H498" s="141"/>
    </row>
    <row r="499" spans="1:8" ht="14.25">
      <c r="A499" s="141"/>
      <c r="B499" s="141"/>
      <c r="C499" s="141"/>
      <c r="D499" s="141"/>
      <c r="E499" s="141"/>
      <c r="F499" s="141"/>
      <c r="G499" s="141"/>
      <c r="H499" s="141"/>
    </row>
    <row r="500" spans="1:8" ht="14.25">
      <c r="A500" s="141"/>
      <c r="B500" s="141"/>
      <c r="C500" s="141"/>
      <c r="D500" s="141"/>
      <c r="E500" s="141"/>
      <c r="F500" s="141"/>
      <c r="G500" s="141"/>
      <c r="H500" s="141"/>
    </row>
    <row r="501" spans="1:8" ht="14.25">
      <c r="A501" s="141"/>
      <c r="B501" s="141"/>
      <c r="C501" s="141"/>
      <c r="D501" s="141"/>
      <c r="E501" s="141"/>
      <c r="F501" s="141"/>
      <c r="G501" s="141"/>
      <c r="H501" s="141"/>
    </row>
    <row r="502" spans="1:8" ht="14.25">
      <c r="A502" s="141"/>
      <c r="B502" s="141"/>
      <c r="C502" s="141"/>
      <c r="D502" s="141"/>
      <c r="E502" s="141"/>
      <c r="F502" s="141"/>
      <c r="G502" s="141"/>
      <c r="H502" s="141"/>
    </row>
    <row r="503" spans="1:8" ht="14.25">
      <c r="A503" s="141"/>
      <c r="B503" s="141"/>
      <c r="C503" s="141"/>
      <c r="D503" s="141"/>
      <c r="E503" s="141"/>
      <c r="F503" s="141"/>
      <c r="G503" s="141"/>
      <c r="H503" s="141"/>
    </row>
    <row r="504" spans="1:8" ht="14.25">
      <c r="A504" s="141"/>
      <c r="B504" s="141"/>
      <c r="C504" s="141"/>
      <c r="D504" s="141"/>
      <c r="E504" s="141"/>
      <c r="F504" s="141"/>
      <c r="G504" s="141"/>
      <c r="H504" s="141"/>
    </row>
    <row r="505" spans="1:8" ht="14.25">
      <c r="A505" s="141"/>
      <c r="B505" s="141"/>
      <c r="C505" s="141"/>
      <c r="D505" s="141"/>
      <c r="E505" s="141"/>
      <c r="F505" s="141"/>
      <c r="G505" s="141"/>
      <c r="H505" s="141"/>
    </row>
    <row r="506" spans="1:8" ht="14.25">
      <c r="A506" s="141"/>
      <c r="B506" s="141"/>
      <c r="C506" s="141"/>
      <c r="D506" s="141"/>
      <c r="E506" s="141"/>
      <c r="F506" s="141"/>
      <c r="G506" s="141"/>
      <c r="H506" s="141"/>
    </row>
    <row r="507" spans="1:8" ht="14.25">
      <c r="A507" s="141"/>
      <c r="B507" s="141"/>
      <c r="C507" s="141"/>
      <c r="D507" s="141"/>
      <c r="E507" s="141"/>
      <c r="F507" s="141"/>
      <c r="G507" s="141"/>
      <c r="H507" s="141"/>
    </row>
    <row r="508" spans="1:8" ht="14.25">
      <c r="A508" s="141"/>
      <c r="B508" s="141"/>
      <c r="C508" s="141"/>
      <c r="D508" s="141"/>
      <c r="E508" s="141"/>
      <c r="F508" s="141"/>
      <c r="G508" s="141"/>
      <c r="H508" s="141"/>
    </row>
    <row r="509" spans="1:8" ht="14.25">
      <c r="A509" s="141"/>
      <c r="B509" s="141"/>
      <c r="C509" s="141"/>
      <c r="D509" s="141"/>
      <c r="E509" s="141"/>
      <c r="F509" s="141"/>
      <c r="G509" s="141"/>
      <c r="H509" s="141"/>
    </row>
    <row r="510" spans="1:8" ht="14.25">
      <c r="A510" s="141"/>
      <c r="B510" s="141"/>
      <c r="C510" s="141"/>
      <c r="D510" s="141"/>
      <c r="E510" s="141"/>
      <c r="F510" s="141"/>
      <c r="G510" s="141"/>
      <c r="H510" s="141"/>
    </row>
    <row r="511" spans="1:8" ht="14.25">
      <c r="A511" s="141"/>
      <c r="B511" s="141"/>
      <c r="C511" s="141"/>
      <c r="D511" s="141"/>
      <c r="E511" s="141"/>
      <c r="F511" s="141"/>
      <c r="G511" s="141"/>
      <c r="H511" s="141"/>
    </row>
    <row r="512" spans="1:8" ht="14.25">
      <c r="A512" s="141"/>
      <c r="B512" s="141"/>
      <c r="C512" s="141"/>
      <c r="D512" s="141"/>
      <c r="E512" s="141"/>
      <c r="F512" s="141"/>
      <c r="G512" s="141"/>
      <c r="H512" s="141"/>
    </row>
    <row r="513" spans="1:8" ht="14.25">
      <c r="A513" s="141"/>
      <c r="B513" s="141"/>
      <c r="C513" s="141"/>
      <c r="D513" s="141"/>
      <c r="E513" s="141"/>
      <c r="F513" s="141"/>
      <c r="G513" s="141"/>
      <c r="H513" s="141"/>
    </row>
    <row r="514" spans="1:8" ht="14.25">
      <c r="A514" s="141"/>
      <c r="B514" s="141"/>
      <c r="C514" s="141"/>
      <c r="D514" s="141"/>
      <c r="E514" s="141"/>
      <c r="F514" s="141"/>
      <c r="G514" s="141"/>
      <c r="H514" s="141"/>
    </row>
    <row r="515" spans="1:8" ht="14.25">
      <c r="A515" s="141"/>
      <c r="B515" s="141"/>
      <c r="C515" s="141"/>
      <c r="D515" s="141"/>
      <c r="E515" s="141"/>
      <c r="F515" s="141"/>
      <c r="G515" s="141"/>
      <c r="H515" s="141"/>
    </row>
    <row r="516" spans="1:8" ht="14.25">
      <c r="A516" s="141"/>
      <c r="B516" s="141"/>
      <c r="C516" s="141"/>
      <c r="D516" s="141"/>
      <c r="E516" s="141"/>
      <c r="F516" s="141"/>
      <c r="G516" s="141"/>
      <c r="H516" s="141"/>
    </row>
    <row r="517" spans="1:8" ht="14.25">
      <c r="A517" s="141"/>
      <c r="B517" s="141"/>
      <c r="C517" s="141"/>
      <c r="D517" s="141"/>
      <c r="E517" s="141"/>
      <c r="F517" s="141"/>
      <c r="G517" s="141"/>
      <c r="H517" s="141"/>
    </row>
    <row r="518" spans="1:8" ht="14.25">
      <c r="A518" s="141"/>
      <c r="B518" s="141"/>
      <c r="C518" s="141"/>
      <c r="D518" s="141"/>
      <c r="E518" s="141"/>
      <c r="F518" s="141"/>
      <c r="G518" s="141"/>
      <c r="H518" s="141"/>
    </row>
    <row r="519" spans="1:8" ht="14.25">
      <c r="A519" s="141"/>
      <c r="B519" s="141"/>
      <c r="C519" s="141"/>
      <c r="D519" s="141"/>
      <c r="E519" s="141"/>
      <c r="F519" s="141"/>
      <c r="G519" s="141"/>
      <c r="H519" s="141"/>
    </row>
    <row r="520" spans="1:8" ht="14.25">
      <c r="A520" s="141"/>
      <c r="B520" s="141"/>
      <c r="C520" s="141"/>
      <c r="D520" s="141"/>
      <c r="E520" s="141"/>
      <c r="F520" s="141"/>
      <c r="G520" s="141"/>
      <c r="H520" s="141"/>
    </row>
    <row r="521" spans="1:8" ht="14.25">
      <c r="A521" s="141"/>
      <c r="B521" s="141"/>
      <c r="C521" s="141"/>
      <c r="D521" s="141"/>
      <c r="E521" s="141"/>
      <c r="F521" s="141"/>
      <c r="G521" s="141"/>
      <c r="H521" s="141"/>
    </row>
    <row r="522" spans="1:8" ht="14.25">
      <c r="A522" s="141"/>
      <c r="B522" s="141"/>
      <c r="C522" s="141"/>
      <c r="D522" s="141"/>
      <c r="E522" s="141"/>
      <c r="F522" s="141"/>
      <c r="G522" s="141"/>
      <c r="H522" s="141"/>
    </row>
    <row r="523" spans="1:8" ht="14.25">
      <c r="A523" s="141"/>
      <c r="B523" s="141"/>
      <c r="C523" s="141"/>
      <c r="D523" s="141"/>
      <c r="E523" s="141"/>
      <c r="F523" s="141"/>
      <c r="G523" s="141"/>
      <c r="H523" s="141"/>
    </row>
    <row r="524" spans="1:8" ht="14.25">
      <c r="A524" s="141"/>
      <c r="B524" s="141"/>
      <c r="C524" s="141"/>
      <c r="D524" s="141"/>
      <c r="E524" s="141"/>
      <c r="F524" s="141"/>
      <c r="G524" s="141"/>
      <c r="H524" s="141"/>
    </row>
    <row r="525" spans="1:8" ht="14.25">
      <c r="A525" s="141"/>
      <c r="B525" s="141"/>
      <c r="C525" s="141"/>
      <c r="D525" s="141"/>
      <c r="E525" s="141"/>
      <c r="F525" s="141"/>
      <c r="G525" s="141"/>
      <c r="H525" s="141"/>
    </row>
    <row r="526" spans="1:8" ht="14.25">
      <c r="A526" s="141"/>
      <c r="B526" s="141"/>
      <c r="C526" s="141"/>
      <c r="D526" s="141"/>
      <c r="E526" s="141"/>
      <c r="F526" s="141"/>
      <c r="G526" s="141"/>
      <c r="H526" s="141"/>
    </row>
    <row r="527" spans="1:8" ht="14.25">
      <c r="A527" s="141"/>
      <c r="B527" s="141"/>
      <c r="C527" s="141"/>
      <c r="D527" s="141"/>
      <c r="E527" s="141"/>
      <c r="F527" s="141"/>
      <c r="G527" s="141"/>
      <c r="H527" s="141"/>
    </row>
    <row r="528" spans="1:8" ht="14.25">
      <c r="A528" s="141"/>
      <c r="B528" s="141"/>
      <c r="C528" s="141"/>
      <c r="D528" s="141"/>
      <c r="E528" s="141"/>
      <c r="F528" s="141"/>
      <c r="G528" s="141"/>
      <c r="H528" s="141"/>
    </row>
    <row r="529" spans="1:8" ht="14.25">
      <c r="A529" s="141"/>
      <c r="B529" s="141"/>
      <c r="C529" s="141"/>
      <c r="D529" s="141"/>
      <c r="E529" s="141"/>
      <c r="F529" s="141"/>
      <c r="G529" s="141"/>
      <c r="H529" s="141"/>
    </row>
    <row r="530" spans="1:8" ht="14.25">
      <c r="A530" s="141"/>
      <c r="B530" s="141"/>
      <c r="C530" s="141"/>
      <c r="D530" s="141"/>
      <c r="E530" s="141"/>
      <c r="F530" s="141"/>
      <c r="G530" s="141"/>
      <c r="H530" s="141"/>
    </row>
    <row r="531" spans="1:8" ht="14.25">
      <c r="A531" s="141"/>
      <c r="B531" s="141"/>
      <c r="C531" s="141"/>
      <c r="D531" s="141"/>
      <c r="E531" s="141"/>
      <c r="F531" s="141"/>
      <c r="G531" s="141"/>
      <c r="H531" s="141"/>
    </row>
    <row r="532" spans="1:8" ht="14.25">
      <c r="A532" s="141"/>
      <c r="B532" s="141"/>
      <c r="C532" s="141"/>
      <c r="D532" s="141"/>
      <c r="E532" s="141"/>
      <c r="F532" s="141"/>
      <c r="G532" s="141"/>
      <c r="H532" s="141"/>
    </row>
    <row r="533" spans="1:8" ht="14.25">
      <c r="A533" s="141"/>
      <c r="B533" s="141"/>
      <c r="C533" s="141"/>
      <c r="D533" s="141"/>
      <c r="E533" s="141"/>
      <c r="F533" s="141"/>
      <c r="G533" s="141"/>
      <c r="H533" s="141"/>
    </row>
    <row r="534" spans="1:8" ht="14.25">
      <c r="A534" s="141"/>
      <c r="B534" s="141"/>
      <c r="C534" s="141"/>
      <c r="D534" s="141"/>
      <c r="E534" s="141"/>
      <c r="F534" s="141"/>
      <c r="G534" s="141"/>
      <c r="H534" s="141"/>
    </row>
    <row r="535" spans="1:8" ht="14.25">
      <c r="A535" s="141"/>
      <c r="B535" s="141"/>
      <c r="C535" s="141"/>
      <c r="D535" s="141"/>
      <c r="E535" s="141"/>
      <c r="F535" s="141"/>
      <c r="G535" s="141"/>
      <c r="H535" s="141"/>
    </row>
    <row r="536" spans="1:8" ht="14.25">
      <c r="A536" s="141"/>
      <c r="B536" s="141"/>
      <c r="C536" s="141"/>
      <c r="D536" s="141"/>
      <c r="E536" s="141"/>
      <c r="F536" s="141"/>
      <c r="G536" s="141"/>
      <c r="H536" s="141"/>
    </row>
    <row r="537" spans="1:8" ht="14.25">
      <c r="A537" s="141"/>
      <c r="B537" s="141"/>
      <c r="C537" s="141"/>
      <c r="D537" s="141"/>
      <c r="E537" s="141"/>
      <c r="F537" s="141"/>
      <c r="G537" s="141"/>
      <c r="H537" s="141"/>
    </row>
    <row r="538" spans="1:8" ht="14.25">
      <c r="A538" s="141"/>
      <c r="B538" s="141"/>
      <c r="C538" s="141"/>
      <c r="D538" s="141"/>
      <c r="E538" s="141"/>
      <c r="F538" s="141"/>
      <c r="G538" s="141"/>
      <c r="H538" s="141"/>
    </row>
    <row r="539" spans="1:8" ht="14.25">
      <c r="A539" s="141"/>
      <c r="B539" s="141"/>
      <c r="C539" s="141"/>
      <c r="D539" s="141"/>
      <c r="E539" s="141"/>
      <c r="F539" s="141"/>
      <c r="G539" s="141"/>
      <c r="H539" s="141"/>
    </row>
    <row r="540" spans="1:8" ht="14.25">
      <c r="A540" s="141"/>
      <c r="B540" s="141"/>
      <c r="C540" s="141"/>
      <c r="D540" s="141"/>
      <c r="E540" s="141"/>
      <c r="F540" s="141"/>
      <c r="G540" s="141"/>
      <c r="H540" s="141"/>
    </row>
    <row r="541" spans="1:8" ht="14.25">
      <c r="A541" s="141"/>
      <c r="B541" s="141"/>
      <c r="C541" s="141"/>
      <c r="D541" s="141"/>
      <c r="E541" s="141"/>
      <c r="F541" s="141"/>
      <c r="G541" s="141"/>
      <c r="H541" s="141"/>
    </row>
    <row r="542" spans="1:8" ht="14.25">
      <c r="A542" s="141"/>
      <c r="B542" s="141"/>
      <c r="C542" s="141"/>
      <c r="D542" s="141"/>
      <c r="E542" s="141"/>
      <c r="F542" s="141"/>
      <c r="G542" s="141"/>
      <c r="H542" s="141"/>
    </row>
    <row r="543" spans="1:8" ht="14.25">
      <c r="A543" s="141"/>
      <c r="B543" s="141"/>
      <c r="C543" s="141"/>
      <c r="D543" s="141"/>
      <c r="E543" s="141"/>
      <c r="F543" s="141"/>
      <c r="G543" s="141"/>
      <c r="H543" s="141"/>
    </row>
    <row r="544" spans="1:8" ht="14.25">
      <c r="A544" s="141"/>
      <c r="B544" s="141"/>
      <c r="C544" s="141"/>
      <c r="D544" s="141"/>
      <c r="E544" s="141"/>
      <c r="F544" s="141"/>
      <c r="G544" s="141"/>
      <c r="H544" s="141"/>
    </row>
    <row r="545" spans="1:8" ht="14.25">
      <c r="A545" s="141"/>
      <c r="B545" s="141"/>
      <c r="C545" s="141"/>
      <c r="D545" s="141"/>
      <c r="E545" s="141"/>
      <c r="F545" s="141"/>
      <c r="G545" s="141"/>
      <c r="H545" s="141"/>
    </row>
    <row r="546" spans="1:8" ht="14.25">
      <c r="A546" s="141"/>
      <c r="B546" s="141"/>
      <c r="C546" s="141"/>
      <c r="D546" s="141"/>
      <c r="E546" s="141"/>
      <c r="F546" s="141"/>
      <c r="G546" s="141"/>
      <c r="H546" s="141"/>
    </row>
    <row r="547" spans="1:8" ht="14.25">
      <c r="A547" s="141"/>
      <c r="B547" s="141"/>
      <c r="C547" s="141"/>
      <c r="D547" s="141"/>
      <c r="E547" s="141"/>
      <c r="F547" s="141"/>
      <c r="G547" s="141"/>
      <c r="H547" s="141"/>
    </row>
    <row r="548" spans="1:8" ht="14.25">
      <c r="A548" s="141"/>
      <c r="B548" s="141"/>
      <c r="C548" s="141"/>
      <c r="D548" s="141"/>
      <c r="E548" s="141"/>
      <c r="F548" s="141"/>
      <c r="G548" s="141"/>
      <c r="H548" s="141"/>
    </row>
    <row r="549" spans="1:8" ht="14.25">
      <c r="A549" s="141"/>
      <c r="B549" s="141"/>
      <c r="C549" s="141"/>
      <c r="D549" s="141"/>
      <c r="E549" s="141"/>
      <c r="F549" s="141"/>
      <c r="G549" s="141"/>
      <c r="H549" s="141"/>
    </row>
    <row r="550" spans="1:8" ht="14.25">
      <c r="A550" s="141"/>
      <c r="B550" s="141"/>
      <c r="C550" s="141"/>
      <c r="D550" s="141"/>
      <c r="E550" s="141"/>
      <c r="F550" s="141"/>
      <c r="G550" s="141"/>
      <c r="H550" s="141"/>
    </row>
    <row r="551" spans="1:8" ht="14.25">
      <c r="A551" s="141"/>
      <c r="B551" s="141"/>
      <c r="C551" s="141"/>
      <c r="D551" s="141"/>
      <c r="E551" s="141"/>
      <c r="F551" s="141"/>
      <c r="G551" s="141"/>
      <c r="H551" s="141"/>
    </row>
    <row r="552" spans="1:8" ht="14.25">
      <c r="A552" s="141"/>
      <c r="B552" s="141"/>
      <c r="C552" s="141"/>
      <c r="D552" s="141"/>
      <c r="E552" s="141"/>
      <c r="F552" s="141"/>
      <c r="G552" s="141"/>
      <c r="H552" s="141"/>
    </row>
    <row r="553" spans="1:8" ht="14.25">
      <c r="A553" s="141"/>
      <c r="B553" s="141"/>
      <c r="C553" s="141"/>
      <c r="D553" s="141"/>
      <c r="E553" s="141"/>
      <c r="F553" s="141"/>
      <c r="G553" s="141"/>
      <c r="H553" s="141"/>
    </row>
    <row r="554" spans="1:8" ht="14.25">
      <c r="A554" s="141"/>
      <c r="B554" s="141"/>
      <c r="C554" s="141"/>
      <c r="D554" s="141"/>
      <c r="E554" s="141"/>
      <c r="F554" s="141"/>
      <c r="G554" s="141"/>
      <c r="H554" s="141"/>
    </row>
    <row r="555" spans="1:8" ht="14.25">
      <c r="A555" s="141"/>
      <c r="B555" s="141"/>
      <c r="C555" s="141"/>
      <c r="D555" s="141"/>
      <c r="E555" s="141"/>
      <c r="F555" s="141"/>
      <c r="G555" s="141"/>
      <c r="H555" s="141"/>
    </row>
    <row r="556" spans="1:8" ht="14.25">
      <c r="A556" s="141"/>
      <c r="B556" s="141"/>
      <c r="C556" s="141"/>
      <c r="D556" s="141"/>
      <c r="E556" s="141"/>
      <c r="F556" s="141"/>
      <c r="G556" s="141"/>
      <c r="H556" s="141"/>
    </row>
    <row r="557" spans="1:8" ht="14.25">
      <c r="A557" s="141"/>
      <c r="B557" s="141"/>
      <c r="C557" s="141"/>
      <c r="D557" s="141"/>
      <c r="E557" s="141"/>
      <c r="F557" s="141"/>
      <c r="G557" s="141"/>
      <c r="H557" s="141"/>
    </row>
    <row r="558" spans="1:8" ht="14.25">
      <c r="A558" s="141"/>
      <c r="B558" s="141"/>
      <c r="C558" s="141"/>
      <c r="D558" s="141"/>
      <c r="E558" s="141"/>
      <c r="F558" s="141"/>
      <c r="G558" s="141"/>
      <c r="H558" s="141"/>
    </row>
    <row r="559" spans="1:8" ht="14.25">
      <c r="A559" s="141"/>
      <c r="B559" s="141"/>
      <c r="C559" s="141"/>
      <c r="D559" s="141"/>
      <c r="E559" s="141"/>
      <c r="F559" s="141"/>
      <c r="G559" s="141"/>
      <c r="H559" s="141"/>
    </row>
    <row r="560" spans="1:8" ht="14.25">
      <c r="A560" s="141"/>
      <c r="B560" s="141"/>
      <c r="C560" s="141"/>
      <c r="D560" s="141"/>
      <c r="E560" s="141"/>
      <c r="F560" s="141"/>
      <c r="G560" s="141"/>
      <c r="H560" s="141"/>
    </row>
    <row r="561" spans="1:8" ht="14.25">
      <c r="A561" s="141"/>
      <c r="B561" s="141"/>
      <c r="C561" s="141"/>
      <c r="D561" s="141"/>
      <c r="E561" s="141"/>
      <c r="F561" s="141"/>
      <c r="G561" s="141"/>
      <c r="H561" s="141"/>
    </row>
    <row r="562" spans="1:8" ht="14.25">
      <c r="A562" s="141"/>
      <c r="B562" s="141"/>
      <c r="C562" s="141"/>
      <c r="D562" s="141"/>
      <c r="E562" s="141"/>
      <c r="F562" s="141"/>
      <c r="G562" s="141"/>
      <c r="H562" s="141"/>
    </row>
    <row r="563" spans="1:8" ht="14.25">
      <c r="A563" s="141"/>
      <c r="B563" s="141"/>
      <c r="C563" s="141"/>
      <c r="D563" s="141"/>
      <c r="E563" s="141"/>
      <c r="F563" s="141"/>
      <c r="G563" s="141"/>
      <c r="H563" s="141"/>
    </row>
    <row r="564" spans="1:8" ht="14.25">
      <c r="A564" s="141"/>
      <c r="B564" s="141"/>
      <c r="C564" s="141"/>
      <c r="D564" s="141"/>
      <c r="E564" s="141"/>
      <c r="F564" s="141"/>
      <c r="G564" s="141"/>
      <c r="H564" s="141"/>
    </row>
    <row r="565" spans="1:8" ht="14.25">
      <c r="A565" s="141"/>
      <c r="B565" s="141"/>
      <c r="C565" s="141"/>
      <c r="D565" s="141"/>
      <c r="E565" s="141"/>
      <c r="F565" s="141"/>
      <c r="G565" s="141"/>
      <c r="H565" s="141"/>
    </row>
    <row r="566" spans="1:8" ht="14.25">
      <c r="A566" s="141"/>
      <c r="B566" s="141"/>
      <c r="C566" s="141"/>
      <c r="D566" s="141"/>
      <c r="E566" s="141"/>
      <c r="F566" s="141"/>
      <c r="G566" s="141"/>
      <c r="H566" s="141"/>
    </row>
    <row r="567" spans="1:8" ht="14.25">
      <c r="A567" s="141"/>
      <c r="B567" s="141"/>
      <c r="C567" s="141"/>
      <c r="D567" s="141"/>
      <c r="E567" s="141"/>
      <c r="F567" s="141"/>
      <c r="G567" s="141"/>
      <c r="H567" s="141"/>
    </row>
    <row r="568" spans="1:8" ht="14.25">
      <c r="A568" s="141"/>
      <c r="B568" s="141"/>
      <c r="C568" s="141"/>
      <c r="D568" s="141"/>
      <c r="E568" s="141"/>
      <c r="F568" s="141"/>
      <c r="G568" s="141"/>
      <c r="H568" s="141"/>
    </row>
    <row r="569" spans="1:8" ht="14.25">
      <c r="A569" s="141"/>
      <c r="B569" s="141"/>
      <c r="C569" s="141"/>
      <c r="D569" s="141"/>
      <c r="E569" s="141"/>
      <c r="F569" s="141"/>
      <c r="G569" s="141"/>
      <c r="H569" s="141"/>
    </row>
    <row r="570" spans="1:8" ht="14.25">
      <c r="A570" s="141"/>
      <c r="B570" s="141"/>
      <c r="C570" s="141"/>
      <c r="D570" s="141"/>
      <c r="E570" s="141"/>
      <c r="F570" s="141"/>
      <c r="G570" s="141"/>
      <c r="H570" s="141"/>
    </row>
    <row r="571" spans="1:8" ht="14.25">
      <c r="A571" s="141"/>
      <c r="B571" s="141"/>
      <c r="C571" s="141"/>
      <c r="D571" s="141"/>
      <c r="E571" s="141"/>
      <c r="F571" s="141"/>
      <c r="G571" s="141"/>
      <c r="H571" s="141"/>
    </row>
    <row r="572" spans="1:8" ht="14.25">
      <c r="A572" s="141"/>
      <c r="B572" s="141"/>
      <c r="C572" s="141"/>
      <c r="D572" s="141"/>
      <c r="E572" s="141"/>
      <c r="F572" s="141"/>
      <c r="G572" s="141"/>
      <c r="H572" s="141"/>
    </row>
    <row r="573" spans="1:8" ht="14.25">
      <c r="A573" s="141"/>
      <c r="B573" s="141"/>
      <c r="C573" s="141"/>
      <c r="D573" s="141"/>
      <c r="E573" s="141"/>
      <c r="F573" s="141"/>
      <c r="G573" s="141"/>
      <c r="H573" s="141"/>
    </row>
    <row r="574" spans="1:8" ht="14.25">
      <c r="A574" s="141"/>
      <c r="B574" s="141"/>
      <c r="C574" s="141"/>
      <c r="D574" s="141"/>
      <c r="E574" s="141"/>
      <c r="F574" s="141"/>
      <c r="G574" s="141"/>
      <c r="H574" s="141"/>
    </row>
    <row r="575" spans="1:8" ht="14.25">
      <c r="A575" s="141"/>
      <c r="B575" s="141"/>
      <c r="C575" s="141"/>
      <c r="D575" s="141"/>
      <c r="E575" s="141"/>
      <c r="F575" s="141"/>
      <c r="G575" s="141"/>
      <c r="H575" s="141"/>
    </row>
    <row r="576" spans="1:8" ht="14.25">
      <c r="A576" s="141"/>
      <c r="B576" s="141"/>
      <c r="C576" s="141"/>
      <c r="D576" s="141"/>
      <c r="E576" s="141"/>
      <c r="F576" s="141"/>
      <c r="G576" s="141"/>
      <c r="H576" s="141"/>
    </row>
    <row r="577" spans="1:8" ht="14.25">
      <c r="A577" s="141"/>
      <c r="B577" s="141"/>
      <c r="C577" s="141"/>
      <c r="D577" s="141"/>
      <c r="E577" s="141"/>
      <c r="F577" s="141"/>
      <c r="G577" s="141"/>
      <c r="H577" s="141"/>
    </row>
    <row r="578" spans="1:8" ht="14.25">
      <c r="A578" s="141"/>
      <c r="B578" s="141"/>
      <c r="C578" s="141"/>
      <c r="D578" s="141"/>
      <c r="E578" s="141"/>
      <c r="F578" s="141"/>
      <c r="G578" s="141"/>
      <c r="H578" s="141"/>
    </row>
    <row r="579" spans="1:8" ht="14.25">
      <c r="A579" s="141"/>
      <c r="B579" s="141"/>
      <c r="C579" s="141"/>
      <c r="D579" s="141"/>
      <c r="E579" s="141"/>
      <c r="F579" s="141"/>
      <c r="G579" s="141"/>
      <c r="H579" s="141"/>
    </row>
    <row r="580" spans="1:8" ht="14.25">
      <c r="A580" s="141"/>
      <c r="B580" s="141"/>
      <c r="C580" s="141"/>
      <c r="D580" s="141"/>
      <c r="E580" s="141"/>
      <c r="F580" s="141"/>
      <c r="G580" s="141"/>
      <c r="H580" s="141"/>
    </row>
    <row r="581" spans="1:8" ht="14.25">
      <c r="A581" s="141"/>
      <c r="B581" s="141"/>
      <c r="C581" s="141"/>
      <c r="D581" s="141"/>
      <c r="E581" s="141"/>
      <c r="F581" s="141"/>
      <c r="G581" s="141"/>
      <c r="H581" s="141"/>
    </row>
    <row r="582" spans="1:8" ht="14.25">
      <c r="A582" s="141"/>
      <c r="B582" s="141"/>
      <c r="C582" s="141"/>
      <c r="D582" s="141"/>
      <c r="E582" s="141"/>
      <c r="F582" s="141"/>
      <c r="G582" s="141"/>
      <c r="H582" s="141"/>
    </row>
    <row r="583" spans="1:8" ht="14.25">
      <c r="A583" s="141"/>
      <c r="B583" s="141"/>
      <c r="C583" s="141"/>
      <c r="D583" s="141"/>
      <c r="E583" s="141"/>
      <c r="F583" s="141"/>
      <c r="G583" s="141"/>
      <c r="H583" s="141"/>
    </row>
    <row r="584" spans="1:8" ht="14.25">
      <c r="A584" s="141"/>
      <c r="B584" s="141"/>
      <c r="C584" s="141"/>
      <c r="D584" s="141"/>
      <c r="E584" s="141"/>
      <c r="F584" s="141"/>
      <c r="G584" s="141"/>
      <c r="H584" s="141"/>
    </row>
    <row r="585" spans="1:8" ht="14.25">
      <c r="A585" s="141"/>
      <c r="B585" s="141"/>
      <c r="C585" s="141"/>
      <c r="D585" s="141"/>
      <c r="E585" s="141"/>
      <c r="F585" s="141"/>
      <c r="G585" s="141"/>
      <c r="H585" s="141"/>
    </row>
    <row r="586" spans="1:8" ht="14.25">
      <c r="A586" s="141"/>
      <c r="B586" s="141"/>
      <c r="C586" s="141"/>
      <c r="D586" s="141"/>
      <c r="E586" s="141"/>
      <c r="F586" s="141"/>
      <c r="G586" s="141"/>
      <c r="H586" s="141"/>
    </row>
    <row r="587" spans="1:8" ht="14.25">
      <c r="A587" s="141"/>
      <c r="B587" s="141"/>
      <c r="C587" s="141"/>
      <c r="D587" s="141"/>
      <c r="E587" s="141"/>
      <c r="F587" s="141"/>
      <c r="G587" s="141"/>
      <c r="H587" s="141"/>
    </row>
    <row r="588" spans="1:8" ht="14.25">
      <c r="A588" s="141"/>
      <c r="B588" s="141"/>
      <c r="C588" s="141"/>
      <c r="D588" s="141"/>
      <c r="E588" s="141"/>
      <c r="F588" s="141"/>
      <c r="G588" s="141"/>
      <c r="H588" s="141"/>
    </row>
    <row r="589" spans="1:8" ht="14.25">
      <c r="A589" s="141"/>
      <c r="B589" s="141"/>
      <c r="C589" s="141"/>
      <c r="D589" s="141"/>
      <c r="E589" s="141"/>
      <c r="F589" s="141"/>
      <c r="G589" s="141"/>
      <c r="H589" s="141"/>
    </row>
    <row r="590" spans="1:8" ht="14.25">
      <c r="A590" s="141"/>
      <c r="B590" s="141"/>
      <c r="C590" s="141"/>
      <c r="D590" s="141"/>
      <c r="E590" s="141"/>
      <c r="F590" s="141"/>
      <c r="G590" s="141"/>
      <c r="H590" s="141"/>
    </row>
    <row r="591" spans="1:8" ht="14.25">
      <c r="A591" s="141"/>
      <c r="B591" s="141"/>
      <c r="C591" s="141"/>
      <c r="D591" s="141"/>
      <c r="E591" s="141"/>
      <c r="F591" s="141"/>
      <c r="G591" s="141"/>
      <c r="H591" s="141"/>
    </row>
    <row r="592" spans="1:8" ht="14.25">
      <c r="A592" s="141"/>
      <c r="B592" s="141"/>
      <c r="C592" s="141"/>
      <c r="D592" s="141"/>
      <c r="E592" s="141"/>
      <c r="F592" s="141"/>
      <c r="G592" s="141"/>
      <c r="H592" s="141"/>
    </row>
    <row r="593" spans="1:8" ht="14.25">
      <c r="A593" s="141"/>
      <c r="B593" s="141"/>
      <c r="C593" s="141"/>
      <c r="D593" s="141"/>
      <c r="E593" s="141"/>
      <c r="F593" s="141"/>
      <c r="G593" s="141"/>
      <c r="H593" s="141"/>
    </row>
    <row r="594" spans="1:8" ht="14.25">
      <c r="A594" s="141"/>
      <c r="B594" s="141"/>
      <c r="C594" s="141"/>
      <c r="D594" s="141"/>
      <c r="E594" s="141"/>
      <c r="F594" s="141"/>
      <c r="G594" s="141"/>
      <c r="H594" s="141"/>
    </row>
    <row r="595" spans="1:8" ht="14.25">
      <c r="A595" s="141"/>
      <c r="B595" s="141"/>
      <c r="C595" s="141"/>
      <c r="D595" s="141"/>
      <c r="E595" s="141"/>
      <c r="F595" s="141"/>
      <c r="G595" s="141"/>
      <c r="H595" s="141"/>
    </row>
    <row r="596" spans="1:8" ht="14.25">
      <c r="A596" s="141"/>
      <c r="B596" s="141"/>
      <c r="C596" s="141"/>
      <c r="D596" s="141"/>
      <c r="E596" s="141"/>
      <c r="F596" s="141"/>
      <c r="G596" s="141"/>
      <c r="H596" s="141"/>
    </row>
    <row r="597" spans="1:8" ht="14.25">
      <c r="A597" s="141"/>
      <c r="B597" s="141"/>
      <c r="C597" s="141"/>
      <c r="D597" s="141"/>
      <c r="E597" s="141"/>
      <c r="F597" s="141"/>
      <c r="G597" s="141"/>
      <c r="H597" s="141"/>
    </row>
    <row r="598" spans="1:8" ht="14.25">
      <c r="A598" s="141"/>
      <c r="B598" s="141"/>
      <c r="C598" s="141"/>
      <c r="D598" s="141"/>
      <c r="E598" s="141"/>
      <c r="F598" s="141"/>
      <c r="G598" s="141"/>
      <c r="H598" s="141"/>
    </row>
    <row r="599" spans="1:8" ht="14.25">
      <c r="A599" s="141"/>
      <c r="B599" s="141"/>
      <c r="C599" s="141"/>
      <c r="D599" s="141"/>
      <c r="E599" s="141"/>
      <c r="F599" s="141"/>
      <c r="G599" s="141"/>
      <c r="H599" s="141"/>
    </row>
    <row r="600" spans="1:8" ht="14.25">
      <c r="A600" s="141"/>
      <c r="B600" s="141"/>
      <c r="C600" s="141"/>
      <c r="D600" s="141"/>
      <c r="E600" s="141"/>
      <c r="F600" s="141"/>
      <c r="G600" s="141"/>
      <c r="H600" s="141"/>
    </row>
    <row r="601" spans="1:8" ht="14.25">
      <c r="A601" s="141"/>
      <c r="B601" s="141"/>
      <c r="C601" s="141"/>
      <c r="D601" s="141"/>
      <c r="E601" s="141"/>
      <c r="F601" s="141"/>
      <c r="G601" s="141"/>
      <c r="H601" s="141"/>
    </row>
    <row r="602" spans="1:8" ht="14.25">
      <c r="A602" s="141"/>
      <c r="B602" s="141"/>
      <c r="C602" s="141"/>
      <c r="D602" s="141"/>
      <c r="E602" s="141"/>
      <c r="F602" s="141"/>
      <c r="G602" s="141"/>
      <c r="H602" s="141"/>
    </row>
    <row r="603" spans="1:8" ht="14.25">
      <c r="A603" s="141"/>
      <c r="B603" s="141"/>
      <c r="C603" s="141"/>
      <c r="D603" s="141"/>
      <c r="E603" s="141"/>
      <c r="F603" s="141"/>
      <c r="G603" s="141"/>
      <c r="H603" s="141"/>
    </row>
    <row r="604" spans="1:8" ht="14.25">
      <c r="A604" s="141"/>
      <c r="B604" s="141"/>
      <c r="C604" s="141"/>
      <c r="D604" s="141"/>
      <c r="E604" s="141"/>
      <c r="F604" s="141"/>
      <c r="G604" s="141"/>
      <c r="H604" s="141"/>
    </row>
    <row r="605" spans="1:8" ht="14.25">
      <c r="A605" s="141"/>
      <c r="B605" s="141"/>
      <c r="C605" s="141"/>
      <c r="D605" s="141"/>
      <c r="E605" s="141"/>
      <c r="F605" s="141"/>
      <c r="G605" s="141"/>
      <c r="H605" s="141"/>
    </row>
    <row r="606" spans="1:8" ht="14.25">
      <c r="A606" s="141"/>
      <c r="B606" s="141"/>
      <c r="C606" s="141"/>
      <c r="D606" s="141"/>
      <c r="E606" s="141"/>
      <c r="F606" s="141"/>
      <c r="G606" s="141"/>
      <c r="H606" s="141"/>
    </row>
    <row r="607" spans="1:8" ht="14.25">
      <c r="A607" s="141"/>
      <c r="B607" s="141"/>
      <c r="C607" s="141"/>
      <c r="D607" s="141"/>
      <c r="E607" s="141"/>
      <c r="F607" s="141"/>
      <c r="G607" s="141"/>
      <c r="H607" s="141"/>
    </row>
    <row r="608" spans="1:8" ht="14.25">
      <c r="A608" s="141"/>
      <c r="B608" s="141"/>
      <c r="C608" s="141"/>
      <c r="D608" s="141"/>
      <c r="E608" s="141"/>
      <c r="F608" s="141"/>
      <c r="G608" s="141"/>
      <c r="H608" s="141"/>
    </row>
    <row r="609" spans="1:8" ht="14.25">
      <c r="A609" s="141"/>
      <c r="B609" s="141"/>
      <c r="C609" s="141"/>
      <c r="D609" s="141"/>
      <c r="E609" s="141"/>
      <c r="F609" s="141"/>
      <c r="G609" s="141"/>
      <c r="H609" s="141"/>
    </row>
    <row r="610" spans="1:8" ht="14.25">
      <c r="A610" s="141"/>
      <c r="B610" s="141"/>
      <c r="C610" s="141"/>
      <c r="D610" s="141"/>
      <c r="E610" s="141"/>
      <c r="F610" s="141"/>
      <c r="G610" s="141"/>
      <c r="H610" s="141"/>
    </row>
    <row r="611" spans="1:8" ht="14.25">
      <c r="A611" s="141"/>
      <c r="B611" s="141"/>
      <c r="C611" s="141"/>
      <c r="D611" s="141"/>
      <c r="E611" s="141"/>
      <c r="F611" s="141"/>
      <c r="G611" s="141"/>
      <c r="H611" s="141"/>
    </row>
    <row r="612" spans="1:8" ht="14.25">
      <c r="A612" s="141"/>
      <c r="B612" s="141"/>
      <c r="C612" s="141"/>
      <c r="D612" s="141"/>
      <c r="E612" s="141"/>
      <c r="F612" s="141"/>
      <c r="G612" s="141"/>
      <c r="H612" s="141"/>
    </row>
    <row r="613" spans="1:8" ht="14.25">
      <c r="A613" s="141"/>
      <c r="B613" s="141"/>
      <c r="C613" s="141"/>
      <c r="D613" s="141"/>
      <c r="E613" s="141"/>
      <c r="F613" s="141"/>
      <c r="G613" s="141"/>
      <c r="H613" s="141"/>
    </row>
    <row r="614" spans="1:8" ht="14.25">
      <c r="A614" s="141"/>
      <c r="B614" s="141"/>
      <c r="C614" s="141"/>
      <c r="D614" s="141"/>
      <c r="E614" s="141"/>
      <c r="F614" s="141"/>
      <c r="G614" s="141"/>
      <c r="H614" s="141"/>
    </row>
    <row r="615" spans="1:8" ht="14.25">
      <c r="A615" s="141"/>
      <c r="B615" s="141"/>
      <c r="C615" s="141"/>
      <c r="D615" s="141"/>
      <c r="E615" s="141"/>
      <c r="F615" s="141"/>
      <c r="G615" s="141"/>
      <c r="H615" s="141"/>
    </row>
    <row r="616" spans="1:8" ht="14.25">
      <c r="A616" s="141"/>
      <c r="B616" s="141"/>
      <c r="C616" s="141"/>
      <c r="D616" s="141"/>
      <c r="E616" s="141"/>
      <c r="F616" s="141"/>
      <c r="G616" s="141"/>
      <c r="H616" s="141"/>
    </row>
    <row r="617" spans="1:8" ht="14.25">
      <c r="A617" s="141"/>
      <c r="B617" s="141"/>
      <c r="C617" s="141"/>
      <c r="D617" s="141"/>
      <c r="E617" s="141"/>
      <c r="F617" s="141"/>
      <c r="G617" s="141"/>
      <c r="H617" s="141"/>
    </row>
    <row r="618" spans="1:8" ht="14.25">
      <c r="A618" s="141"/>
      <c r="B618" s="141"/>
      <c r="C618" s="141"/>
      <c r="D618" s="141"/>
      <c r="E618" s="141"/>
      <c r="F618" s="141"/>
      <c r="G618" s="141"/>
      <c r="H618" s="141"/>
    </row>
    <row r="619" spans="1:8" ht="14.25">
      <c r="A619" s="141"/>
      <c r="B619" s="141"/>
      <c r="C619" s="141"/>
      <c r="D619" s="141"/>
      <c r="E619" s="141"/>
      <c r="F619" s="141"/>
      <c r="G619" s="141"/>
      <c r="H619" s="141"/>
    </row>
    <row r="620" spans="1:8" ht="14.25">
      <c r="A620" s="141"/>
      <c r="B620" s="141"/>
      <c r="C620" s="141"/>
      <c r="D620" s="141"/>
      <c r="E620" s="141"/>
      <c r="F620" s="141"/>
      <c r="G620" s="141"/>
      <c r="H620" s="141"/>
    </row>
    <row r="621" spans="1:8" ht="14.25">
      <c r="A621" s="141"/>
      <c r="B621" s="141"/>
      <c r="C621" s="141"/>
      <c r="D621" s="141"/>
      <c r="E621" s="141"/>
      <c r="F621" s="141"/>
      <c r="G621" s="141"/>
      <c r="H621" s="141"/>
    </row>
    <row r="622" spans="1:8" ht="14.25">
      <c r="A622" s="141"/>
      <c r="B622" s="141"/>
      <c r="C622" s="141"/>
      <c r="D622" s="141"/>
      <c r="E622" s="141"/>
      <c r="F622" s="141"/>
      <c r="G622" s="141"/>
      <c r="H622" s="141"/>
    </row>
    <row r="623" spans="1:8" ht="14.25">
      <c r="A623" s="141"/>
      <c r="B623" s="141"/>
      <c r="C623" s="141"/>
      <c r="D623" s="141"/>
      <c r="E623" s="141"/>
      <c r="F623" s="141"/>
      <c r="G623" s="141"/>
      <c r="H623" s="141"/>
    </row>
    <row r="624" spans="1:8" ht="14.25">
      <c r="A624" s="141"/>
      <c r="B624" s="141"/>
      <c r="C624" s="141"/>
      <c r="D624" s="141"/>
      <c r="E624" s="141"/>
      <c r="F624" s="141"/>
      <c r="G624" s="141"/>
      <c r="H624" s="141"/>
    </row>
    <row r="625" spans="1:8" ht="14.25">
      <c r="A625" s="141"/>
      <c r="B625" s="141"/>
      <c r="C625" s="141"/>
      <c r="D625" s="141"/>
      <c r="E625" s="141"/>
      <c r="F625" s="141"/>
      <c r="G625" s="141"/>
      <c r="H625" s="141"/>
    </row>
    <row r="626" spans="1:8" ht="14.25">
      <c r="A626" s="141"/>
      <c r="B626" s="141"/>
      <c r="C626" s="141"/>
      <c r="D626" s="141"/>
      <c r="E626" s="141"/>
      <c r="F626" s="141"/>
      <c r="G626" s="141"/>
      <c r="H626" s="141"/>
    </row>
    <row r="627" spans="1:8" ht="14.25">
      <c r="A627" s="141"/>
      <c r="B627" s="141"/>
      <c r="C627" s="141"/>
      <c r="D627" s="141"/>
      <c r="E627" s="141"/>
      <c r="F627" s="141"/>
      <c r="G627" s="141"/>
      <c r="H627" s="141"/>
    </row>
    <row r="628" spans="1:8" ht="14.25">
      <c r="A628" s="141"/>
      <c r="B628" s="141"/>
      <c r="C628" s="141"/>
      <c r="D628" s="141"/>
      <c r="E628" s="141"/>
      <c r="F628" s="141"/>
      <c r="G628" s="141"/>
      <c r="H628" s="141"/>
    </row>
    <row r="629" spans="1:8" ht="14.25">
      <c r="A629" s="141"/>
      <c r="B629" s="141"/>
      <c r="C629" s="141"/>
      <c r="D629" s="141"/>
      <c r="E629" s="141"/>
      <c r="F629" s="141"/>
      <c r="G629" s="141"/>
      <c r="H629" s="141"/>
    </row>
    <row r="630" spans="1:8" ht="14.25">
      <c r="A630" s="141"/>
      <c r="B630" s="141"/>
      <c r="C630" s="141"/>
      <c r="D630" s="141"/>
      <c r="E630" s="141"/>
      <c r="F630" s="141"/>
      <c r="G630" s="141"/>
      <c r="H630" s="141"/>
    </row>
    <row r="631" spans="1:8" ht="14.25">
      <c r="A631" s="141"/>
      <c r="B631" s="141"/>
      <c r="C631" s="141"/>
      <c r="D631" s="141"/>
      <c r="E631" s="141"/>
      <c r="F631" s="141"/>
      <c r="G631" s="141"/>
      <c r="H631" s="141"/>
    </row>
    <row r="632" spans="1:8" ht="14.25">
      <c r="A632" s="141"/>
      <c r="B632" s="141"/>
      <c r="C632" s="141"/>
      <c r="D632" s="141"/>
      <c r="E632" s="141"/>
      <c r="F632" s="141"/>
      <c r="G632" s="141"/>
      <c r="H632" s="141"/>
    </row>
    <row r="633" spans="1:8" ht="14.25">
      <c r="A633" s="141"/>
      <c r="B633" s="141"/>
      <c r="C633" s="141"/>
      <c r="D633" s="141"/>
      <c r="E633" s="141"/>
      <c r="F633" s="141"/>
      <c r="G633" s="141"/>
      <c r="H633" s="141"/>
    </row>
    <row r="634" spans="1:8" ht="14.25">
      <c r="A634" s="141"/>
      <c r="B634" s="141"/>
      <c r="C634" s="141"/>
      <c r="D634" s="141"/>
      <c r="E634" s="141"/>
      <c r="F634" s="141"/>
      <c r="G634" s="141"/>
      <c r="H634" s="141"/>
    </row>
    <row r="635" spans="1:8" ht="14.25">
      <c r="A635" s="141"/>
      <c r="B635" s="141"/>
      <c r="C635" s="141"/>
      <c r="D635" s="141"/>
      <c r="E635" s="141"/>
      <c r="F635" s="141"/>
      <c r="G635" s="141"/>
      <c r="H635" s="141"/>
    </row>
    <row r="636" spans="1:8" ht="14.25">
      <c r="A636" s="141"/>
      <c r="B636" s="141"/>
      <c r="C636" s="141"/>
      <c r="D636" s="141"/>
      <c r="E636" s="141"/>
      <c r="F636" s="141"/>
      <c r="G636" s="141"/>
      <c r="H636" s="141"/>
    </row>
    <row r="637" spans="1:8" ht="14.25">
      <c r="A637" s="141"/>
      <c r="B637" s="141"/>
      <c r="C637" s="141"/>
      <c r="D637" s="141"/>
      <c r="E637" s="141"/>
      <c r="F637" s="141"/>
      <c r="G637" s="141"/>
      <c r="H637" s="141"/>
    </row>
    <row r="638" spans="1:8" ht="14.25">
      <c r="A638" s="141"/>
      <c r="B638" s="141"/>
      <c r="C638" s="141"/>
      <c r="D638" s="141"/>
      <c r="E638" s="141"/>
      <c r="F638" s="141"/>
      <c r="G638" s="141"/>
      <c r="H638" s="141"/>
    </row>
    <row r="639" spans="1:8" ht="14.25">
      <c r="A639" s="141"/>
      <c r="B639" s="141"/>
      <c r="C639" s="141"/>
      <c r="D639" s="141"/>
      <c r="E639" s="141"/>
      <c r="F639" s="141"/>
      <c r="G639" s="141"/>
      <c r="H639" s="141"/>
    </row>
    <row r="640" spans="1:8" ht="14.25">
      <c r="A640" s="141"/>
      <c r="B640" s="141"/>
      <c r="C640" s="141"/>
      <c r="D640" s="141"/>
      <c r="E640" s="141"/>
      <c r="F640" s="141"/>
      <c r="G640" s="141"/>
      <c r="H640" s="141"/>
    </row>
    <row r="641" spans="1:8" ht="14.25">
      <c r="A641" s="141"/>
      <c r="B641" s="141"/>
      <c r="C641" s="141"/>
      <c r="D641" s="141"/>
      <c r="E641" s="141"/>
      <c r="F641" s="141"/>
      <c r="G641" s="141"/>
      <c r="H641" s="141"/>
    </row>
    <row r="642" spans="1:8" ht="14.25">
      <c r="A642" s="141"/>
      <c r="B642" s="141"/>
      <c r="C642" s="141"/>
      <c r="D642" s="141"/>
      <c r="E642" s="141"/>
      <c r="F642" s="141"/>
      <c r="G642" s="141"/>
      <c r="H642" s="141"/>
    </row>
    <row r="643" spans="1:8" ht="14.25">
      <c r="A643" s="141"/>
      <c r="B643" s="141"/>
      <c r="C643" s="141"/>
      <c r="D643" s="141"/>
      <c r="E643" s="141"/>
      <c r="F643" s="141"/>
      <c r="G643" s="141"/>
      <c r="H643" s="141"/>
    </row>
    <row r="644" spans="1:8" ht="14.25">
      <c r="A644" s="141"/>
      <c r="B644" s="141"/>
      <c r="C644" s="141"/>
      <c r="D644" s="141"/>
      <c r="E644" s="141"/>
      <c r="F644" s="141"/>
      <c r="G644" s="141"/>
      <c r="H644" s="141"/>
    </row>
    <row r="645" spans="1:8" ht="14.25">
      <c r="A645" s="141"/>
      <c r="B645" s="141"/>
      <c r="C645" s="141"/>
      <c r="D645" s="141"/>
      <c r="E645" s="141"/>
      <c r="F645" s="141"/>
      <c r="G645" s="141"/>
      <c r="H645" s="141"/>
    </row>
    <row r="646" spans="1:8" ht="14.25">
      <c r="A646" s="141"/>
      <c r="B646" s="141"/>
      <c r="C646" s="141"/>
      <c r="D646" s="141"/>
      <c r="E646" s="141"/>
      <c r="F646" s="141"/>
      <c r="G646" s="141"/>
      <c r="H646" s="141"/>
    </row>
    <row r="647" spans="1:8" ht="14.25">
      <c r="A647" s="141"/>
      <c r="B647" s="141"/>
      <c r="C647" s="141"/>
      <c r="D647" s="141"/>
      <c r="E647" s="141"/>
      <c r="F647" s="141"/>
      <c r="G647" s="141"/>
      <c r="H647" s="141"/>
    </row>
    <row r="648" spans="1:8" ht="14.25">
      <c r="A648" s="141"/>
      <c r="B648" s="141"/>
      <c r="C648" s="141"/>
      <c r="D648" s="141"/>
      <c r="E648" s="141"/>
      <c r="F648" s="141"/>
      <c r="G648" s="141"/>
      <c r="H648" s="141"/>
    </row>
    <row r="649" spans="1:8" ht="14.25">
      <c r="A649" s="141"/>
      <c r="B649" s="141"/>
      <c r="C649" s="141"/>
      <c r="D649" s="141"/>
      <c r="E649" s="141"/>
      <c r="F649" s="141"/>
      <c r="G649" s="141"/>
      <c r="H649" s="141"/>
    </row>
    <row r="650" spans="1:8" ht="14.25">
      <c r="A650" s="141"/>
      <c r="B650" s="141"/>
      <c r="C650" s="141"/>
      <c r="D650" s="141"/>
      <c r="E650" s="141"/>
      <c r="F650" s="141"/>
      <c r="G650" s="141"/>
      <c r="H650" s="141"/>
    </row>
    <row r="651" spans="1:8" ht="14.25">
      <c r="A651" s="141"/>
      <c r="B651" s="141"/>
      <c r="C651" s="141"/>
      <c r="D651" s="141"/>
      <c r="E651" s="141"/>
      <c r="F651" s="141"/>
      <c r="G651" s="141"/>
      <c r="H651" s="141"/>
    </row>
    <row r="652" spans="1:8" ht="14.25">
      <c r="A652" s="141"/>
      <c r="B652" s="141"/>
      <c r="C652" s="141"/>
      <c r="D652" s="141"/>
      <c r="E652" s="141"/>
      <c r="F652" s="141"/>
      <c r="G652" s="141"/>
      <c r="H652" s="141"/>
    </row>
    <row r="653" spans="1:8" ht="14.25">
      <c r="A653" s="141"/>
      <c r="B653" s="141"/>
      <c r="C653" s="141"/>
      <c r="D653" s="141"/>
      <c r="E653" s="141"/>
      <c r="F653" s="141"/>
      <c r="G653" s="141"/>
      <c r="H653" s="141"/>
    </row>
    <row r="654" spans="1:8" ht="14.25">
      <c r="A654" s="141"/>
      <c r="B654" s="141"/>
      <c r="C654" s="141"/>
      <c r="D654" s="141"/>
      <c r="E654" s="141"/>
      <c r="F654" s="141"/>
      <c r="G654" s="141"/>
      <c r="H654" s="141"/>
    </row>
    <row r="655" spans="1:8" ht="14.25">
      <c r="A655" s="141"/>
      <c r="B655" s="141"/>
      <c r="C655" s="141"/>
      <c r="D655" s="141"/>
      <c r="E655" s="141"/>
      <c r="F655" s="141"/>
      <c r="G655" s="141"/>
      <c r="H655" s="141"/>
    </row>
    <row r="656" spans="1:8" ht="14.25">
      <c r="A656" s="141"/>
      <c r="B656" s="141"/>
      <c r="C656" s="141"/>
      <c r="D656" s="141"/>
      <c r="E656" s="141"/>
      <c r="F656" s="141"/>
      <c r="G656" s="141"/>
      <c r="H656" s="141"/>
    </row>
    <row r="657" spans="1:8" ht="14.25">
      <c r="A657" s="141"/>
      <c r="B657" s="141"/>
      <c r="C657" s="141"/>
      <c r="D657" s="141"/>
      <c r="E657" s="141"/>
      <c r="F657" s="141"/>
      <c r="G657" s="141"/>
      <c r="H657" s="141"/>
    </row>
    <row r="658" spans="1:8" ht="14.25">
      <c r="A658" s="141"/>
      <c r="B658" s="141"/>
      <c r="C658" s="141"/>
      <c r="D658" s="141"/>
      <c r="E658" s="141"/>
      <c r="F658" s="141"/>
      <c r="G658" s="141"/>
      <c r="H658" s="141"/>
    </row>
    <row r="659" spans="1:8" ht="14.25">
      <c r="A659" s="141"/>
      <c r="B659" s="141"/>
      <c r="C659" s="141"/>
      <c r="D659" s="141"/>
      <c r="E659" s="141"/>
      <c r="F659" s="141"/>
      <c r="G659" s="141"/>
      <c r="H659" s="141"/>
    </row>
    <row r="660" spans="1:8" ht="14.25">
      <c r="A660" s="141"/>
      <c r="B660" s="141"/>
      <c r="C660" s="141"/>
      <c r="D660" s="141"/>
      <c r="E660" s="141"/>
      <c r="F660" s="141"/>
      <c r="G660" s="141"/>
      <c r="H660" s="141"/>
    </row>
    <row r="661" spans="1:8" ht="14.25">
      <c r="A661" s="141"/>
      <c r="B661" s="141"/>
      <c r="C661" s="141"/>
      <c r="D661" s="141"/>
      <c r="E661" s="141"/>
      <c r="F661" s="141"/>
      <c r="G661" s="141"/>
      <c r="H661" s="141"/>
    </row>
    <row r="662" spans="1:8" ht="14.25">
      <c r="A662" s="141"/>
      <c r="B662" s="141"/>
      <c r="C662" s="141"/>
      <c r="D662" s="141"/>
      <c r="E662" s="141"/>
      <c r="F662" s="141"/>
      <c r="G662" s="141"/>
      <c r="H662" s="141"/>
    </row>
    <row r="663" spans="1:8" ht="14.25">
      <c r="A663" s="141"/>
      <c r="B663" s="141"/>
      <c r="C663" s="141"/>
      <c r="D663" s="141"/>
      <c r="E663" s="141"/>
      <c r="F663" s="141"/>
      <c r="G663" s="141"/>
      <c r="H663" s="141"/>
    </row>
    <row r="664" spans="1:8" ht="14.25">
      <c r="A664" s="141"/>
      <c r="B664" s="141"/>
      <c r="C664" s="141"/>
      <c r="D664" s="141"/>
      <c r="E664" s="141"/>
      <c r="F664" s="141"/>
      <c r="G664" s="141"/>
      <c r="H664" s="141"/>
    </row>
    <row r="665" spans="1:8" ht="14.25">
      <c r="A665" s="141"/>
      <c r="B665" s="141"/>
      <c r="C665" s="141"/>
      <c r="D665" s="141"/>
      <c r="E665" s="141"/>
      <c r="F665" s="141"/>
      <c r="G665" s="141"/>
      <c r="H665" s="141"/>
    </row>
    <row r="666" spans="1:8" ht="14.25">
      <c r="A666" s="141"/>
      <c r="B666" s="141"/>
      <c r="C666" s="141"/>
      <c r="D666" s="141"/>
      <c r="E666" s="141"/>
      <c r="F666" s="141"/>
      <c r="G666" s="141"/>
      <c r="H666" s="141"/>
    </row>
    <row r="667" spans="1:8" ht="14.25">
      <c r="A667" s="141"/>
      <c r="B667" s="141"/>
      <c r="C667" s="141"/>
      <c r="D667" s="141"/>
      <c r="E667" s="141"/>
      <c r="F667" s="141"/>
      <c r="G667" s="141"/>
      <c r="H667" s="141"/>
    </row>
    <row r="668" spans="1:8" ht="14.25">
      <c r="A668" s="141"/>
      <c r="B668" s="141"/>
      <c r="C668" s="141"/>
      <c r="D668" s="141"/>
      <c r="E668" s="141"/>
      <c r="F668" s="141"/>
      <c r="G668" s="141"/>
      <c r="H668" s="141"/>
    </row>
    <row r="669" spans="1:8" ht="14.25">
      <c r="A669" s="141"/>
      <c r="B669" s="141"/>
      <c r="C669" s="141"/>
      <c r="D669" s="141"/>
      <c r="E669" s="141"/>
      <c r="F669" s="141"/>
      <c r="G669" s="141"/>
      <c r="H669" s="141"/>
    </row>
    <row r="670" spans="1:8" ht="14.25">
      <c r="A670" s="141"/>
      <c r="B670" s="141"/>
      <c r="C670" s="141"/>
      <c r="D670" s="141"/>
      <c r="E670" s="141"/>
      <c r="F670" s="141"/>
      <c r="G670" s="141"/>
      <c r="H670" s="141"/>
    </row>
    <row r="671" spans="1:8" ht="14.25">
      <c r="A671" s="141"/>
      <c r="B671" s="141"/>
      <c r="C671" s="141"/>
      <c r="D671" s="141"/>
      <c r="E671" s="141"/>
      <c r="F671" s="141"/>
      <c r="G671" s="141"/>
      <c r="H671" s="141"/>
    </row>
    <row r="672" spans="1:8" ht="14.25">
      <c r="A672" s="141"/>
      <c r="B672" s="141"/>
      <c r="C672" s="141"/>
      <c r="D672" s="141"/>
      <c r="E672" s="141"/>
      <c r="F672" s="141"/>
      <c r="G672" s="141"/>
      <c r="H672" s="141"/>
    </row>
    <row r="673" spans="1:8" ht="14.25">
      <c r="A673" s="141"/>
      <c r="B673" s="141"/>
      <c r="C673" s="141"/>
      <c r="D673" s="141"/>
      <c r="E673" s="141"/>
      <c r="F673" s="141"/>
      <c r="G673" s="141"/>
      <c r="H673" s="141"/>
    </row>
    <row r="674" spans="1:8" ht="14.25">
      <c r="A674" s="141"/>
      <c r="B674" s="141"/>
      <c r="C674" s="141"/>
      <c r="D674" s="141"/>
      <c r="E674" s="141"/>
      <c r="F674" s="141"/>
      <c r="G674" s="141"/>
      <c r="H674" s="141"/>
    </row>
    <row r="675" spans="1:8" ht="14.25">
      <c r="A675" s="141"/>
      <c r="B675" s="141"/>
      <c r="C675" s="141"/>
      <c r="D675" s="141"/>
      <c r="E675" s="141"/>
      <c r="F675" s="141"/>
      <c r="G675" s="141"/>
      <c r="H675" s="141"/>
    </row>
    <row r="676" spans="1:8" ht="14.25">
      <c r="A676" s="141"/>
      <c r="B676" s="141"/>
      <c r="C676" s="141"/>
      <c r="D676" s="141"/>
      <c r="E676" s="141"/>
      <c r="F676" s="141"/>
      <c r="G676" s="141"/>
      <c r="H676" s="141"/>
    </row>
    <row r="677" spans="1:8" ht="14.25">
      <c r="A677" s="141"/>
      <c r="B677" s="141"/>
      <c r="C677" s="141"/>
      <c r="D677" s="141"/>
      <c r="E677" s="141"/>
      <c r="F677" s="141"/>
      <c r="G677" s="141"/>
      <c r="H677" s="141"/>
    </row>
    <row r="678" spans="1:8" ht="14.25">
      <c r="A678" s="141"/>
      <c r="B678" s="141"/>
      <c r="C678" s="141"/>
      <c r="D678" s="141"/>
      <c r="E678" s="141"/>
      <c r="F678" s="141"/>
      <c r="G678" s="141"/>
      <c r="H678" s="141"/>
    </row>
    <row r="679" spans="1:8" ht="14.25">
      <c r="A679" s="141"/>
      <c r="B679" s="141"/>
      <c r="C679" s="141"/>
      <c r="D679" s="141"/>
      <c r="E679" s="141"/>
      <c r="F679" s="141"/>
      <c r="G679" s="141"/>
      <c r="H679" s="141"/>
    </row>
    <row r="680" spans="1:8" ht="14.25">
      <c r="A680" s="141"/>
      <c r="B680" s="141"/>
      <c r="C680" s="141"/>
      <c r="D680" s="141"/>
      <c r="E680" s="141"/>
      <c r="F680" s="141"/>
      <c r="G680" s="141"/>
      <c r="H680" s="141"/>
    </row>
    <row r="681" spans="1:8" ht="14.25">
      <c r="A681" s="141"/>
      <c r="B681" s="141"/>
      <c r="C681" s="141"/>
      <c r="D681" s="141"/>
      <c r="E681" s="141"/>
      <c r="F681" s="141"/>
      <c r="G681" s="141"/>
      <c r="H681" s="141"/>
    </row>
    <row r="682" spans="1:8" ht="14.25">
      <c r="A682" s="141"/>
      <c r="B682" s="141"/>
      <c r="C682" s="141"/>
      <c r="D682" s="141"/>
      <c r="E682" s="141"/>
      <c r="F682" s="141"/>
      <c r="G682" s="141"/>
      <c r="H682" s="141"/>
    </row>
    <row r="683" spans="1:8" ht="14.25">
      <c r="A683" s="141"/>
      <c r="B683" s="141"/>
      <c r="C683" s="141"/>
      <c r="D683" s="141"/>
      <c r="E683" s="141"/>
      <c r="F683" s="141"/>
      <c r="G683" s="141"/>
      <c r="H683" s="141"/>
    </row>
    <row r="684" spans="1:8" ht="14.25">
      <c r="A684" s="141"/>
      <c r="B684" s="141"/>
      <c r="C684" s="141"/>
      <c r="D684" s="141"/>
      <c r="E684" s="141"/>
      <c r="F684" s="141"/>
      <c r="G684" s="141"/>
      <c r="H684" s="141"/>
    </row>
    <row r="685" spans="1:8" ht="14.25">
      <c r="A685" s="141"/>
      <c r="B685" s="141"/>
      <c r="C685" s="141"/>
      <c r="D685" s="141"/>
      <c r="E685" s="141"/>
      <c r="F685" s="141"/>
      <c r="G685" s="141"/>
      <c r="H685" s="141"/>
    </row>
    <row r="686" spans="1:8" ht="14.25">
      <c r="A686" s="141"/>
      <c r="B686" s="141"/>
      <c r="C686" s="141"/>
      <c r="D686" s="141"/>
      <c r="E686" s="141"/>
      <c r="F686" s="141"/>
      <c r="G686" s="141"/>
      <c r="H686" s="141"/>
    </row>
    <row r="687" spans="1:8" ht="14.25">
      <c r="A687" s="141"/>
      <c r="B687" s="141"/>
      <c r="C687" s="141"/>
      <c r="D687" s="141"/>
      <c r="E687" s="141"/>
      <c r="F687" s="141"/>
      <c r="G687" s="141"/>
      <c r="H687" s="141"/>
    </row>
    <row r="688" spans="1:8" ht="14.25">
      <c r="A688" s="141"/>
      <c r="B688" s="141"/>
      <c r="C688" s="141"/>
      <c r="D688" s="141"/>
      <c r="E688" s="141"/>
      <c r="F688" s="141"/>
      <c r="G688" s="141"/>
      <c r="H688" s="141"/>
    </row>
    <row r="689" spans="1:8" ht="14.25">
      <c r="A689" s="141"/>
      <c r="B689" s="141"/>
      <c r="C689" s="141"/>
      <c r="D689" s="141"/>
      <c r="E689" s="141"/>
      <c r="F689" s="141"/>
      <c r="G689" s="141"/>
      <c r="H689" s="141"/>
    </row>
    <row r="690" spans="1:8" ht="14.25">
      <c r="A690" s="141"/>
      <c r="B690" s="141"/>
      <c r="C690" s="141"/>
      <c r="D690" s="141"/>
      <c r="E690" s="141"/>
      <c r="F690" s="141"/>
      <c r="G690" s="141"/>
      <c r="H690" s="141"/>
    </row>
    <row r="691" spans="1:8" ht="14.25">
      <c r="A691" s="141"/>
      <c r="B691" s="141"/>
      <c r="C691" s="141"/>
      <c r="D691" s="141"/>
      <c r="E691" s="141"/>
      <c r="F691" s="141"/>
      <c r="G691" s="141"/>
      <c r="H691" s="141"/>
    </row>
    <row r="692" spans="1:8" ht="14.25">
      <c r="A692" s="141"/>
      <c r="B692" s="141"/>
      <c r="C692" s="141"/>
      <c r="D692" s="141"/>
      <c r="E692" s="141"/>
      <c r="F692" s="141"/>
      <c r="G692" s="141"/>
      <c r="H692" s="141"/>
    </row>
    <row r="693" spans="1:8" ht="14.25">
      <c r="A693" s="141"/>
      <c r="B693" s="141"/>
      <c r="C693" s="141"/>
      <c r="D693" s="141"/>
      <c r="E693" s="141"/>
      <c r="F693" s="141"/>
      <c r="G693" s="141"/>
      <c r="H693" s="141"/>
    </row>
    <row r="694" spans="1:8" ht="14.25">
      <c r="A694" s="141"/>
      <c r="B694" s="141"/>
      <c r="C694" s="141"/>
      <c r="D694" s="141"/>
      <c r="E694" s="141"/>
      <c r="F694" s="141"/>
      <c r="G694" s="141"/>
      <c r="H694" s="141"/>
    </row>
    <row r="695" spans="1:8" ht="14.25">
      <c r="A695" s="141"/>
      <c r="B695" s="141"/>
      <c r="C695" s="141"/>
      <c r="D695" s="141"/>
      <c r="E695" s="141"/>
      <c r="F695" s="141"/>
      <c r="G695" s="141"/>
      <c r="H695" s="141"/>
    </row>
    <row r="696" spans="1:8" ht="14.25">
      <c r="A696" s="141"/>
      <c r="B696" s="141"/>
      <c r="C696" s="141"/>
      <c r="D696" s="141"/>
      <c r="E696" s="141"/>
      <c r="F696" s="141"/>
      <c r="G696" s="141"/>
      <c r="H696" s="141"/>
    </row>
    <row r="697" spans="1:8" ht="14.25">
      <c r="A697" s="141"/>
      <c r="B697" s="141"/>
      <c r="C697" s="141"/>
      <c r="D697" s="141"/>
      <c r="E697" s="141"/>
      <c r="F697" s="141"/>
      <c r="G697" s="141"/>
      <c r="H697" s="141"/>
    </row>
    <row r="698" spans="1:8" ht="14.25">
      <c r="A698" s="141"/>
      <c r="B698" s="141"/>
      <c r="C698" s="141"/>
      <c r="D698" s="141"/>
      <c r="E698" s="141"/>
      <c r="F698" s="141"/>
      <c r="G698" s="141"/>
      <c r="H698" s="141"/>
    </row>
    <row r="699" spans="1:8" ht="14.25">
      <c r="A699" s="141"/>
      <c r="B699" s="141"/>
      <c r="C699" s="141"/>
      <c r="D699" s="141"/>
      <c r="E699" s="141"/>
      <c r="F699" s="141"/>
      <c r="G699" s="141"/>
      <c r="H699" s="141"/>
    </row>
    <row r="700" spans="1:8" ht="14.25">
      <c r="A700" s="141"/>
      <c r="B700" s="141"/>
      <c r="C700" s="141"/>
      <c r="D700" s="141"/>
      <c r="E700" s="141"/>
      <c r="F700" s="141"/>
      <c r="G700" s="141"/>
      <c r="H700" s="141"/>
    </row>
    <row r="701" spans="1:8" ht="14.25">
      <c r="A701" s="141"/>
      <c r="B701" s="141"/>
      <c r="C701" s="141"/>
      <c r="D701" s="141"/>
      <c r="E701" s="141"/>
      <c r="F701" s="141"/>
      <c r="G701" s="141"/>
      <c r="H701" s="141"/>
    </row>
    <row r="702" spans="1:8" ht="14.25">
      <c r="A702" s="141"/>
      <c r="B702" s="141"/>
      <c r="C702" s="141"/>
      <c r="D702" s="141"/>
      <c r="E702" s="141"/>
      <c r="F702" s="141"/>
      <c r="G702" s="141"/>
      <c r="H702" s="141"/>
    </row>
    <row r="703" spans="1:8" ht="14.25">
      <c r="A703" s="141"/>
      <c r="B703" s="141"/>
      <c r="C703" s="141"/>
      <c r="D703" s="141"/>
      <c r="E703" s="141"/>
      <c r="F703" s="141"/>
      <c r="G703" s="141"/>
      <c r="H703" s="141"/>
    </row>
    <row r="704" spans="1:8" ht="14.25">
      <c r="A704" s="141"/>
      <c r="B704" s="141"/>
      <c r="C704" s="141"/>
      <c r="D704" s="141"/>
      <c r="E704" s="141"/>
      <c r="F704" s="141"/>
      <c r="G704" s="141"/>
      <c r="H704" s="141"/>
    </row>
    <row r="705" spans="1:8" ht="14.25">
      <c r="A705" s="141"/>
      <c r="B705" s="141"/>
      <c r="C705" s="141"/>
      <c r="D705" s="141"/>
      <c r="E705" s="141"/>
      <c r="F705" s="141"/>
      <c r="G705" s="141"/>
      <c r="H705" s="141"/>
    </row>
    <row r="706" spans="1:8" ht="14.25">
      <c r="A706" s="141"/>
      <c r="B706" s="141"/>
      <c r="C706" s="141"/>
      <c r="D706" s="141"/>
      <c r="E706" s="141"/>
      <c r="F706" s="141"/>
      <c r="G706" s="141"/>
      <c r="H706" s="141"/>
    </row>
    <row r="707" spans="1:8" ht="14.25">
      <c r="A707" s="141"/>
      <c r="B707" s="141"/>
      <c r="C707" s="141"/>
      <c r="D707" s="141"/>
      <c r="E707" s="141"/>
      <c r="F707" s="141"/>
      <c r="G707" s="141"/>
      <c r="H707" s="141"/>
    </row>
    <row r="708" spans="1:8" ht="14.25">
      <c r="A708" s="141"/>
      <c r="B708" s="141"/>
      <c r="C708" s="141"/>
      <c r="D708" s="141"/>
      <c r="E708" s="141"/>
      <c r="F708" s="141"/>
      <c r="G708" s="141"/>
      <c r="H708" s="141"/>
    </row>
    <row r="709" spans="1:8" ht="14.25">
      <c r="A709" s="141"/>
      <c r="B709" s="141"/>
      <c r="C709" s="141"/>
      <c r="D709" s="141"/>
      <c r="E709" s="141"/>
      <c r="F709" s="141"/>
      <c r="G709" s="141"/>
      <c r="H709" s="141"/>
    </row>
    <row r="710" spans="1:8" ht="14.25">
      <c r="A710" s="141"/>
      <c r="B710" s="141"/>
      <c r="C710" s="141"/>
      <c r="D710" s="141"/>
      <c r="E710" s="141"/>
      <c r="F710" s="141"/>
      <c r="G710" s="141"/>
      <c r="H710" s="141"/>
    </row>
    <row r="711" spans="1:8" ht="14.25">
      <c r="A711" s="141"/>
      <c r="B711" s="141"/>
      <c r="C711" s="141"/>
      <c r="D711" s="141"/>
      <c r="E711" s="141"/>
      <c r="F711" s="141"/>
      <c r="G711" s="141"/>
      <c r="H711" s="141"/>
    </row>
    <row r="712" spans="1:8" ht="14.25">
      <c r="A712" s="141"/>
      <c r="B712" s="141"/>
      <c r="C712" s="141"/>
      <c r="D712" s="141"/>
      <c r="E712" s="141"/>
      <c r="F712" s="141"/>
      <c r="G712" s="141"/>
      <c r="H712" s="141"/>
    </row>
    <row r="713" spans="1:8" ht="14.25">
      <c r="A713" s="141"/>
      <c r="B713" s="141"/>
      <c r="C713" s="141"/>
      <c r="D713" s="141"/>
      <c r="E713" s="141"/>
      <c r="F713" s="141"/>
      <c r="G713" s="141"/>
      <c r="H713" s="141"/>
    </row>
    <row r="714" spans="1:8" ht="14.25">
      <c r="A714" s="141"/>
      <c r="B714" s="141"/>
      <c r="C714" s="141"/>
      <c r="D714" s="141"/>
      <c r="E714" s="141"/>
      <c r="F714" s="141"/>
      <c r="G714" s="141"/>
      <c r="H714" s="141"/>
    </row>
    <row r="715" spans="1:8" ht="14.25">
      <c r="A715" s="141"/>
      <c r="B715" s="141"/>
      <c r="C715" s="141"/>
      <c r="D715" s="141"/>
      <c r="E715" s="141"/>
      <c r="F715" s="141"/>
      <c r="G715" s="141"/>
      <c r="H715" s="141"/>
    </row>
    <row r="716" spans="1:8" ht="14.25">
      <c r="A716" s="141"/>
      <c r="B716" s="141"/>
      <c r="C716" s="141"/>
      <c r="D716" s="141"/>
      <c r="E716" s="141"/>
      <c r="F716" s="141"/>
      <c r="G716" s="141"/>
      <c r="H716" s="141"/>
    </row>
    <row r="717" spans="1:8" ht="14.25">
      <c r="A717" s="141"/>
      <c r="B717" s="141"/>
      <c r="C717" s="141"/>
      <c r="D717" s="141"/>
      <c r="E717" s="141"/>
      <c r="F717" s="141"/>
      <c r="G717" s="141"/>
      <c r="H717" s="141"/>
    </row>
    <row r="718" spans="1:8" ht="14.25">
      <c r="A718" s="141"/>
      <c r="B718" s="141"/>
      <c r="C718" s="141"/>
      <c r="D718" s="141"/>
      <c r="E718" s="141"/>
      <c r="F718" s="141"/>
      <c r="G718" s="141"/>
      <c r="H718" s="141"/>
    </row>
    <row r="719" spans="1:8" ht="14.25">
      <c r="A719" s="141"/>
      <c r="B719" s="141"/>
      <c r="C719" s="141"/>
      <c r="D719" s="141"/>
      <c r="E719" s="141"/>
      <c r="F719" s="141"/>
      <c r="G719" s="141"/>
      <c r="H719" s="141"/>
    </row>
    <row r="720" spans="1:8" ht="14.25">
      <c r="A720" s="141"/>
      <c r="B720" s="141"/>
      <c r="C720" s="141"/>
      <c r="D720" s="141"/>
      <c r="E720" s="141"/>
      <c r="F720" s="141"/>
      <c r="G720" s="141"/>
      <c r="H720" s="141"/>
    </row>
    <row r="721" spans="1:8" ht="14.25">
      <c r="A721" s="141"/>
      <c r="B721" s="141"/>
      <c r="C721" s="141"/>
      <c r="D721" s="141"/>
      <c r="E721" s="141"/>
      <c r="F721" s="141"/>
      <c r="G721" s="141"/>
      <c r="H721" s="141"/>
    </row>
    <row r="722" spans="1:8" ht="14.25">
      <c r="A722" s="141"/>
      <c r="B722" s="141"/>
      <c r="C722" s="141"/>
      <c r="D722" s="141"/>
      <c r="E722" s="141"/>
      <c r="F722" s="141"/>
      <c r="G722" s="141"/>
      <c r="H722" s="141"/>
    </row>
    <row r="723" spans="1:8" ht="14.25">
      <c r="A723" s="141"/>
      <c r="B723" s="141"/>
      <c r="C723" s="141"/>
      <c r="D723" s="141"/>
      <c r="E723" s="141"/>
      <c r="F723" s="141"/>
      <c r="G723" s="141"/>
      <c r="H723" s="141"/>
    </row>
    <row r="724" spans="1:8" ht="14.25">
      <c r="A724" s="141"/>
      <c r="B724" s="141"/>
      <c r="C724" s="141"/>
      <c r="D724" s="141"/>
      <c r="E724" s="141"/>
      <c r="F724" s="141"/>
      <c r="G724" s="141"/>
      <c r="H724" s="141"/>
    </row>
    <row r="725" spans="1:8" ht="14.25">
      <c r="A725" s="141"/>
      <c r="B725" s="141"/>
      <c r="C725" s="141"/>
      <c r="D725" s="141"/>
      <c r="E725" s="141"/>
      <c r="F725" s="141"/>
      <c r="G725" s="141"/>
      <c r="H725" s="141"/>
    </row>
    <row r="726" spans="1:8" ht="14.25">
      <c r="A726" s="141"/>
      <c r="B726" s="141"/>
      <c r="C726" s="141"/>
      <c r="D726" s="141"/>
      <c r="E726" s="141"/>
      <c r="F726" s="141"/>
      <c r="G726" s="141"/>
      <c r="H726" s="141"/>
    </row>
    <row r="727" spans="1:8" ht="14.25">
      <c r="A727" s="141"/>
      <c r="B727" s="141"/>
      <c r="C727" s="141"/>
      <c r="D727" s="141"/>
      <c r="E727" s="141"/>
      <c r="F727" s="141"/>
      <c r="G727" s="141"/>
      <c r="H727" s="141"/>
    </row>
    <row r="728" spans="1:8" ht="14.25">
      <c r="A728" s="141"/>
      <c r="B728" s="141"/>
      <c r="C728" s="141"/>
      <c r="D728" s="141"/>
      <c r="E728" s="141"/>
      <c r="F728" s="141"/>
      <c r="G728" s="141"/>
      <c r="H728" s="141"/>
    </row>
    <row r="729" spans="1:8" ht="14.25">
      <c r="A729" s="141"/>
      <c r="B729" s="141"/>
      <c r="C729" s="141"/>
      <c r="D729" s="141"/>
      <c r="E729" s="141"/>
      <c r="F729" s="141"/>
      <c r="G729" s="141"/>
      <c r="H729" s="141"/>
    </row>
    <row r="730" spans="1:8" ht="14.25">
      <c r="A730" s="141"/>
      <c r="B730" s="141"/>
      <c r="C730" s="141"/>
      <c r="D730" s="141"/>
      <c r="E730" s="141"/>
      <c r="F730" s="141"/>
      <c r="G730" s="141"/>
      <c r="H730" s="141"/>
    </row>
    <row r="731" spans="1:8" ht="14.25">
      <c r="A731" s="141"/>
      <c r="B731" s="141"/>
      <c r="C731" s="141"/>
      <c r="D731" s="141"/>
      <c r="E731" s="141"/>
      <c r="F731" s="141"/>
      <c r="G731" s="141"/>
      <c r="H731" s="141"/>
    </row>
    <row r="732" spans="1:8" ht="14.25">
      <c r="A732" s="141"/>
      <c r="B732" s="141"/>
      <c r="C732" s="141"/>
      <c r="D732" s="141"/>
      <c r="E732" s="141"/>
      <c r="F732" s="141"/>
      <c r="G732" s="141"/>
      <c r="H732" s="141"/>
    </row>
    <row r="733" spans="1:8" ht="14.25">
      <c r="A733" s="141"/>
      <c r="B733" s="141"/>
      <c r="C733" s="141"/>
      <c r="D733" s="141"/>
      <c r="E733" s="141"/>
      <c r="F733" s="141"/>
      <c r="G733" s="141"/>
      <c r="H733" s="141"/>
    </row>
    <row r="734" spans="1:8" ht="14.25">
      <c r="A734" s="141"/>
      <c r="B734" s="141"/>
      <c r="C734" s="141"/>
      <c r="D734" s="141"/>
      <c r="E734" s="141"/>
      <c r="F734" s="141"/>
      <c r="G734" s="141"/>
      <c r="H734" s="141"/>
    </row>
    <row r="735" spans="1:8" ht="14.25">
      <c r="A735" s="141"/>
      <c r="B735" s="141"/>
      <c r="C735" s="141"/>
      <c r="D735" s="141"/>
      <c r="E735" s="141"/>
      <c r="F735" s="141"/>
      <c r="G735" s="141"/>
      <c r="H735" s="141"/>
    </row>
    <row r="736" spans="1:8" ht="14.25">
      <c r="A736" s="141"/>
      <c r="B736" s="141"/>
      <c r="C736" s="141"/>
      <c r="D736" s="141"/>
      <c r="E736" s="141"/>
      <c r="F736" s="141"/>
      <c r="G736" s="141"/>
      <c r="H736" s="141"/>
    </row>
    <row r="737" spans="1:8" ht="14.25">
      <c r="A737" s="141"/>
      <c r="B737" s="141"/>
      <c r="C737" s="141"/>
      <c r="D737" s="141"/>
      <c r="E737" s="141"/>
      <c r="F737" s="141"/>
      <c r="G737" s="141"/>
      <c r="H737" s="141"/>
    </row>
    <row r="738" spans="1:8" ht="14.25">
      <c r="A738" s="141"/>
      <c r="B738" s="141"/>
      <c r="C738" s="141"/>
      <c r="D738" s="141"/>
      <c r="E738" s="141"/>
      <c r="F738" s="141"/>
      <c r="G738" s="141"/>
      <c r="H738" s="141"/>
    </row>
    <row r="739" spans="1:8" ht="14.25">
      <c r="A739" s="141"/>
      <c r="B739" s="141"/>
      <c r="C739" s="141"/>
      <c r="D739" s="141"/>
      <c r="E739" s="141"/>
      <c r="F739" s="141"/>
      <c r="G739" s="141"/>
      <c r="H739" s="141"/>
    </row>
    <row r="740" spans="1:8" ht="14.25">
      <c r="A740" s="141"/>
      <c r="B740" s="141"/>
      <c r="C740" s="141"/>
      <c r="D740" s="141"/>
      <c r="E740" s="141"/>
      <c r="F740" s="141"/>
      <c r="G740" s="141"/>
      <c r="H740" s="141"/>
    </row>
    <row r="741" spans="1:8" ht="14.25">
      <c r="A741" s="141"/>
      <c r="B741" s="141"/>
      <c r="C741" s="141"/>
      <c r="D741" s="141"/>
      <c r="E741" s="141"/>
      <c r="F741" s="141"/>
      <c r="G741" s="141"/>
      <c r="H741" s="141"/>
    </row>
    <row r="742" spans="1:8" ht="14.25">
      <c r="A742" s="141"/>
      <c r="B742" s="141"/>
      <c r="C742" s="141"/>
      <c r="D742" s="141"/>
      <c r="E742" s="141"/>
      <c r="F742" s="141"/>
      <c r="G742" s="141"/>
      <c r="H742" s="141"/>
    </row>
    <row r="743" spans="1:8" ht="14.25">
      <c r="A743" s="141"/>
      <c r="B743" s="141"/>
      <c r="C743" s="141"/>
      <c r="D743" s="141"/>
      <c r="E743" s="141"/>
      <c r="F743" s="141"/>
      <c r="G743" s="141"/>
      <c r="H743" s="141"/>
    </row>
    <row r="744" spans="1:8" ht="14.25">
      <c r="A744" s="141"/>
      <c r="B744" s="141"/>
      <c r="C744" s="141"/>
      <c r="D744" s="141"/>
      <c r="E744" s="141"/>
      <c r="F744" s="141"/>
      <c r="G744" s="141"/>
      <c r="H744" s="141"/>
    </row>
    <row r="745" spans="1:8" ht="14.25">
      <c r="A745" s="141"/>
      <c r="B745" s="141"/>
      <c r="C745" s="141"/>
      <c r="D745" s="141"/>
      <c r="E745" s="141"/>
      <c r="F745" s="141"/>
      <c r="G745" s="141"/>
      <c r="H745" s="141"/>
    </row>
    <row r="746" spans="1:8" ht="14.25">
      <c r="A746" s="141"/>
      <c r="B746" s="141"/>
      <c r="C746" s="141"/>
      <c r="D746" s="141"/>
      <c r="E746" s="141"/>
      <c r="F746" s="141"/>
      <c r="G746" s="141"/>
      <c r="H746" s="141"/>
    </row>
    <row r="747" spans="1:8" ht="14.25">
      <c r="A747" s="141"/>
      <c r="B747" s="141"/>
      <c r="C747" s="141"/>
      <c r="D747" s="141"/>
      <c r="E747" s="141"/>
      <c r="F747" s="141"/>
      <c r="G747" s="141"/>
      <c r="H747" s="141"/>
    </row>
    <row r="748" spans="1:8" ht="14.25">
      <c r="A748" s="141"/>
      <c r="B748" s="141"/>
      <c r="C748" s="141"/>
      <c r="D748" s="141"/>
      <c r="E748" s="141"/>
      <c r="F748" s="141"/>
      <c r="G748" s="141"/>
      <c r="H748" s="141"/>
    </row>
    <row r="749" spans="1:8" ht="14.25">
      <c r="A749" s="141"/>
      <c r="B749" s="141"/>
      <c r="C749" s="141"/>
      <c r="D749" s="141"/>
      <c r="E749" s="141"/>
      <c r="F749" s="141"/>
      <c r="G749" s="141"/>
      <c r="H749" s="141"/>
    </row>
    <row r="750" spans="1:8" ht="14.25">
      <c r="A750" s="141"/>
      <c r="B750" s="141"/>
      <c r="C750" s="141"/>
      <c r="D750" s="141"/>
      <c r="E750" s="141"/>
      <c r="F750" s="141"/>
      <c r="G750" s="141"/>
      <c r="H750" s="141"/>
    </row>
    <row r="751" spans="1:8" ht="14.25">
      <c r="A751" s="141"/>
      <c r="B751" s="141"/>
      <c r="C751" s="141"/>
      <c r="D751" s="141"/>
      <c r="E751" s="141"/>
      <c r="F751" s="141"/>
      <c r="G751" s="141"/>
      <c r="H751" s="141"/>
    </row>
    <row r="752" spans="1:8" ht="14.25">
      <c r="A752" s="141"/>
      <c r="B752" s="141"/>
      <c r="C752" s="141"/>
      <c r="D752" s="141"/>
      <c r="E752" s="141"/>
      <c r="F752" s="141"/>
      <c r="G752" s="141"/>
      <c r="H752" s="141"/>
    </row>
    <row r="753" spans="1:8" ht="14.25">
      <c r="A753" s="141"/>
      <c r="B753" s="141"/>
      <c r="C753" s="141"/>
      <c r="D753" s="141"/>
      <c r="E753" s="141"/>
      <c r="F753" s="141"/>
      <c r="G753" s="141"/>
      <c r="H753" s="141"/>
    </row>
    <row r="754" spans="1:8" ht="14.25">
      <c r="A754" s="141"/>
      <c r="B754" s="141"/>
      <c r="C754" s="141"/>
      <c r="D754" s="141"/>
      <c r="E754" s="141"/>
      <c r="F754" s="141"/>
      <c r="G754" s="141"/>
      <c r="H754" s="141"/>
    </row>
    <row r="755" spans="1:8" ht="14.25">
      <c r="A755" s="141"/>
      <c r="B755" s="141"/>
      <c r="C755" s="141"/>
      <c r="D755" s="141"/>
      <c r="E755" s="141"/>
      <c r="F755" s="141"/>
      <c r="G755" s="141"/>
      <c r="H755" s="141"/>
    </row>
    <row r="756" spans="1:8" ht="14.25">
      <c r="A756" s="141"/>
      <c r="B756" s="141"/>
      <c r="C756" s="141"/>
      <c r="D756" s="141"/>
      <c r="E756" s="141"/>
      <c r="F756" s="141"/>
      <c r="G756" s="141"/>
      <c r="H756" s="141"/>
    </row>
    <row r="757" spans="1:8" ht="14.25">
      <c r="A757" s="141"/>
      <c r="B757" s="141"/>
      <c r="C757" s="141"/>
      <c r="D757" s="141"/>
      <c r="E757" s="141"/>
      <c r="F757" s="141"/>
      <c r="G757" s="141"/>
      <c r="H757" s="141"/>
    </row>
    <row r="758" spans="1:8" ht="14.25">
      <c r="A758" s="141"/>
      <c r="B758" s="141"/>
      <c r="C758" s="141"/>
      <c r="D758" s="141"/>
      <c r="E758" s="141"/>
      <c r="F758" s="141"/>
      <c r="G758" s="141"/>
      <c r="H758" s="141"/>
    </row>
    <row r="759" spans="1:8" ht="14.25">
      <c r="A759" s="141"/>
      <c r="B759" s="141"/>
      <c r="C759" s="141"/>
      <c r="D759" s="141"/>
      <c r="E759" s="141"/>
      <c r="F759" s="141"/>
      <c r="G759" s="141"/>
      <c r="H759" s="141"/>
    </row>
    <row r="760" spans="1:8" ht="14.25">
      <c r="A760" s="141"/>
      <c r="B760" s="141"/>
      <c r="C760" s="141"/>
      <c r="D760" s="141"/>
      <c r="E760" s="141"/>
      <c r="F760" s="141"/>
      <c r="G760" s="141"/>
      <c r="H760" s="141"/>
    </row>
    <row r="761" spans="1:8" ht="14.25">
      <c r="A761" s="141"/>
      <c r="B761" s="141"/>
      <c r="C761" s="141"/>
      <c r="D761" s="141"/>
      <c r="E761" s="141"/>
      <c r="F761" s="141"/>
      <c r="G761" s="141"/>
      <c r="H761" s="141"/>
    </row>
    <row r="762" spans="1:8" ht="14.25">
      <c r="A762" s="141"/>
      <c r="B762" s="141"/>
      <c r="C762" s="141"/>
      <c r="D762" s="141"/>
      <c r="E762" s="141"/>
      <c r="F762" s="141"/>
      <c r="G762" s="141"/>
      <c r="H762" s="141"/>
    </row>
    <row r="763" spans="1:8" ht="14.25">
      <c r="A763" s="141"/>
      <c r="B763" s="141"/>
      <c r="C763" s="141"/>
      <c r="D763" s="141"/>
      <c r="E763" s="141"/>
      <c r="F763" s="141"/>
      <c r="G763" s="141"/>
      <c r="H763" s="141"/>
    </row>
    <row r="764" spans="1:8" ht="14.25">
      <c r="A764" s="141"/>
      <c r="B764" s="141"/>
      <c r="C764" s="141"/>
      <c r="D764" s="141"/>
      <c r="E764" s="141"/>
      <c r="F764" s="141"/>
      <c r="G764" s="141"/>
      <c r="H764" s="141"/>
    </row>
    <row r="765" spans="1:8" ht="14.25">
      <c r="A765" s="141"/>
      <c r="B765" s="141"/>
      <c r="C765" s="141"/>
      <c r="D765" s="141"/>
      <c r="E765" s="141"/>
      <c r="F765" s="141"/>
      <c r="G765" s="141"/>
      <c r="H765" s="141"/>
    </row>
    <row r="766" spans="1:8" ht="14.25">
      <c r="A766" s="141"/>
      <c r="B766" s="141"/>
      <c r="C766" s="141"/>
      <c r="D766" s="141"/>
      <c r="E766" s="141"/>
      <c r="F766" s="141"/>
      <c r="G766" s="141"/>
      <c r="H766" s="141"/>
    </row>
    <row r="767" spans="1:8" ht="14.25">
      <c r="A767" s="141"/>
      <c r="B767" s="141"/>
      <c r="C767" s="141"/>
      <c r="D767" s="141"/>
      <c r="E767" s="141"/>
      <c r="F767" s="141"/>
      <c r="G767" s="141"/>
      <c r="H767" s="141"/>
    </row>
    <row r="768" spans="1:8" ht="14.25">
      <c r="A768" s="141"/>
      <c r="B768" s="141"/>
      <c r="C768" s="141"/>
      <c r="D768" s="141"/>
      <c r="E768" s="141"/>
      <c r="F768" s="141"/>
      <c r="G768" s="141"/>
      <c r="H768" s="141"/>
    </row>
  </sheetData>
  <sheetProtection/>
  <mergeCells count="3">
    <mergeCell ref="C5:G5"/>
    <mergeCell ref="C6:E6"/>
    <mergeCell ref="C29:E2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R78"/>
  <sheetViews>
    <sheetView tabSelected="1" zoomScalePageLayoutView="0" workbookViewId="0" topLeftCell="A25">
      <selection activeCell="I36" sqref="I36"/>
    </sheetView>
  </sheetViews>
  <sheetFormatPr defaultColWidth="8.796875" defaultRowHeight="14.25"/>
  <cols>
    <col min="1" max="1" width="0.8984375" style="370" customWidth="1"/>
    <col min="2" max="2" width="3.09765625" style="370" bestFit="1" customWidth="1"/>
    <col min="3" max="3" width="14.59765625" style="370" customWidth="1"/>
    <col min="4" max="4" width="8.09765625" style="370" customWidth="1"/>
    <col min="5" max="5" width="6.5" style="370" customWidth="1"/>
    <col min="6" max="6" width="9" style="370" customWidth="1"/>
    <col min="7" max="7" width="7.3984375" style="370" customWidth="1"/>
    <col min="8" max="9" width="8.5" style="370" customWidth="1"/>
    <col min="10" max="10" width="7.59765625" style="370" customWidth="1"/>
    <col min="11" max="11" width="6" style="370" customWidth="1"/>
    <col min="12" max="12" width="5.69921875" style="370" customWidth="1"/>
    <col min="13" max="13" width="7.69921875" style="370" bestFit="1" customWidth="1"/>
    <col min="14" max="14" width="8.69921875" style="370" customWidth="1"/>
    <col min="15" max="15" width="10.8984375" style="370" customWidth="1"/>
    <col min="16" max="16" width="6.19921875" style="370" customWidth="1"/>
    <col min="17" max="17" width="4.5" style="370" customWidth="1"/>
    <col min="18" max="18" width="8.69921875" style="370" customWidth="1"/>
    <col min="19" max="19" width="0.40625" style="370" customWidth="1"/>
    <col min="20" max="16384" width="9" style="370" customWidth="1"/>
  </cols>
  <sheetData>
    <row r="3" ht="13.5" customHeight="1">
      <c r="N3" t="s">
        <v>815</v>
      </c>
    </row>
    <row r="4" ht="13.5" customHeight="1">
      <c r="N4" t="s">
        <v>821</v>
      </c>
    </row>
    <row r="5" spans="5:16" ht="13.5" customHeight="1">
      <c r="E5" s="371"/>
      <c r="F5" s="371"/>
      <c r="N5" t="s">
        <v>380</v>
      </c>
      <c r="P5" s="372"/>
    </row>
    <row r="6" spans="5:16" ht="15" customHeight="1">
      <c r="E6" s="371"/>
      <c r="F6" s="371"/>
      <c r="H6" s="373"/>
      <c r="N6"/>
      <c r="P6" s="372"/>
    </row>
    <row r="7" spans="2:18" ht="15.75">
      <c r="B7" s="795" t="s">
        <v>389</v>
      </c>
      <c r="C7" s="795"/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5"/>
      <c r="Q7" s="795"/>
      <c r="R7" s="795"/>
    </row>
    <row r="9" spans="2:18" ht="11.25">
      <c r="B9" s="796" t="s">
        <v>390</v>
      </c>
      <c r="C9" s="796" t="s">
        <v>391</v>
      </c>
      <c r="D9" s="797" t="s">
        <v>392</v>
      </c>
      <c r="E9" s="797" t="s">
        <v>393</v>
      </c>
      <c r="F9" s="797" t="s">
        <v>394</v>
      </c>
      <c r="G9" s="796" t="s">
        <v>395</v>
      </c>
      <c r="H9" s="796"/>
      <c r="I9" s="796" t="s">
        <v>396</v>
      </c>
      <c r="J9" s="796"/>
      <c r="K9" s="796"/>
      <c r="L9" s="796"/>
      <c r="M9" s="796"/>
      <c r="N9" s="796"/>
      <c r="O9" s="796"/>
      <c r="P9" s="796"/>
      <c r="Q9" s="796"/>
      <c r="R9" s="796"/>
    </row>
    <row r="10" spans="2:18" ht="11.25">
      <c r="B10" s="796"/>
      <c r="C10" s="796"/>
      <c r="D10" s="797"/>
      <c r="E10" s="797"/>
      <c r="F10" s="797"/>
      <c r="G10" s="797" t="s">
        <v>397</v>
      </c>
      <c r="H10" s="797" t="s">
        <v>398</v>
      </c>
      <c r="I10" s="796" t="s">
        <v>399</v>
      </c>
      <c r="J10" s="796"/>
      <c r="K10" s="796"/>
      <c r="L10" s="796"/>
      <c r="M10" s="796"/>
      <c r="N10" s="796"/>
      <c r="O10" s="796"/>
      <c r="P10" s="796"/>
      <c r="Q10" s="796"/>
      <c r="R10" s="796"/>
    </row>
    <row r="11" spans="2:18" ht="11.25">
      <c r="B11" s="796"/>
      <c r="C11" s="796"/>
      <c r="D11" s="797"/>
      <c r="E11" s="797"/>
      <c r="F11" s="797"/>
      <c r="G11" s="797"/>
      <c r="H11" s="797"/>
      <c r="I11" s="797" t="s">
        <v>400</v>
      </c>
      <c r="J11" s="796" t="s">
        <v>401</v>
      </c>
      <c r="K11" s="796"/>
      <c r="L11" s="796"/>
      <c r="M11" s="796"/>
      <c r="N11" s="796"/>
      <c r="O11" s="796"/>
      <c r="P11" s="796"/>
      <c r="Q11" s="796"/>
      <c r="R11" s="796"/>
    </row>
    <row r="12" spans="2:18" ht="23.25" customHeight="1">
      <c r="B12" s="796"/>
      <c r="C12" s="796"/>
      <c r="D12" s="797"/>
      <c r="E12" s="797"/>
      <c r="F12" s="797"/>
      <c r="G12" s="797"/>
      <c r="H12" s="797"/>
      <c r="I12" s="797"/>
      <c r="J12" s="796" t="s">
        <v>402</v>
      </c>
      <c r="K12" s="796"/>
      <c r="L12" s="796"/>
      <c r="M12" s="796"/>
      <c r="N12" s="798" t="s">
        <v>398</v>
      </c>
      <c r="O12" s="799"/>
      <c r="P12" s="799"/>
      <c r="Q12" s="799"/>
      <c r="R12" s="800"/>
    </row>
    <row r="13" spans="2:18" ht="11.25">
      <c r="B13" s="796"/>
      <c r="C13" s="796"/>
      <c r="D13" s="797"/>
      <c r="E13" s="797"/>
      <c r="F13" s="797"/>
      <c r="G13" s="797"/>
      <c r="H13" s="797"/>
      <c r="I13" s="797"/>
      <c r="J13" s="797" t="s">
        <v>403</v>
      </c>
      <c r="K13" s="796" t="s">
        <v>404</v>
      </c>
      <c r="L13" s="796"/>
      <c r="M13" s="796"/>
      <c r="N13" s="797" t="s">
        <v>405</v>
      </c>
      <c r="O13" s="797" t="s">
        <v>404</v>
      </c>
      <c r="P13" s="797"/>
      <c r="Q13" s="797"/>
      <c r="R13" s="797"/>
    </row>
    <row r="14" spans="2:18" ht="48" customHeight="1">
      <c r="B14" s="796"/>
      <c r="C14" s="796"/>
      <c r="D14" s="797"/>
      <c r="E14" s="797"/>
      <c r="F14" s="797"/>
      <c r="G14" s="797"/>
      <c r="H14" s="797"/>
      <c r="I14" s="797"/>
      <c r="J14" s="797"/>
      <c r="K14" s="374" t="s">
        <v>406</v>
      </c>
      <c r="L14" s="374" t="s">
        <v>407</v>
      </c>
      <c r="M14" s="374" t="s">
        <v>408</v>
      </c>
      <c r="N14" s="797"/>
      <c r="O14" s="374" t="s">
        <v>409</v>
      </c>
      <c r="P14" s="374" t="s">
        <v>406</v>
      </c>
      <c r="Q14" s="374" t="s">
        <v>407</v>
      </c>
      <c r="R14" s="374" t="s">
        <v>410</v>
      </c>
    </row>
    <row r="15" spans="2:18" ht="11.25">
      <c r="B15" s="375">
        <v>1</v>
      </c>
      <c r="C15" s="375">
        <v>2</v>
      </c>
      <c r="D15" s="375">
        <v>3</v>
      </c>
      <c r="E15" s="375">
        <v>4</v>
      </c>
      <c r="F15" s="375">
        <v>5</v>
      </c>
      <c r="G15" s="375">
        <v>6</v>
      </c>
      <c r="H15" s="375">
        <v>7</v>
      </c>
      <c r="I15" s="375">
        <v>8</v>
      </c>
      <c r="J15" s="375">
        <v>9</v>
      </c>
      <c r="K15" s="375">
        <v>10</v>
      </c>
      <c r="L15" s="375">
        <v>11</v>
      </c>
      <c r="M15" s="375">
        <v>12</v>
      </c>
      <c r="N15" s="375">
        <v>13</v>
      </c>
      <c r="O15" s="375">
        <v>14</v>
      </c>
      <c r="P15" s="375">
        <v>15</v>
      </c>
      <c r="Q15" s="375">
        <v>16</v>
      </c>
      <c r="R15" s="375">
        <v>17</v>
      </c>
    </row>
    <row r="16" spans="2:18" ht="11.25">
      <c r="B16" s="376">
        <v>1</v>
      </c>
      <c r="C16" s="377" t="s">
        <v>411</v>
      </c>
      <c r="D16" s="801" t="s">
        <v>412</v>
      </c>
      <c r="E16" s="802"/>
      <c r="F16" s="378">
        <v>10500</v>
      </c>
      <c r="G16" s="378">
        <v>1575</v>
      </c>
      <c r="H16" s="378">
        <v>8925</v>
      </c>
      <c r="I16" s="378"/>
      <c r="J16" s="379"/>
      <c r="K16" s="377"/>
      <c r="L16" s="377"/>
      <c r="M16" s="379"/>
      <c r="N16" s="379"/>
      <c r="O16" s="377"/>
      <c r="P16" s="377"/>
      <c r="Q16" s="377"/>
      <c r="R16" s="379"/>
    </row>
    <row r="17" spans="2:18" ht="11.25">
      <c r="B17" s="803" t="s">
        <v>413</v>
      </c>
      <c r="C17" s="377" t="s">
        <v>414</v>
      </c>
      <c r="D17" s="380" t="s">
        <v>415</v>
      </c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2"/>
    </row>
    <row r="18" spans="2:18" ht="11.25">
      <c r="B18" s="804"/>
      <c r="C18" s="377" t="s">
        <v>416</v>
      </c>
      <c r="D18" s="383" t="s">
        <v>417</v>
      </c>
      <c r="E18" s="384"/>
      <c r="F18" s="384"/>
      <c r="G18" s="385"/>
      <c r="H18" s="385"/>
      <c r="I18" s="385"/>
      <c r="J18" s="385"/>
      <c r="K18" s="385"/>
      <c r="L18" s="385"/>
      <c r="M18" s="385"/>
      <c r="N18" s="385"/>
      <c r="O18" s="385"/>
      <c r="P18" s="385"/>
      <c r="Q18" s="385"/>
      <c r="R18" s="386"/>
    </row>
    <row r="19" spans="2:18" ht="11.25">
      <c r="B19" s="804"/>
      <c r="C19" s="377" t="s">
        <v>418</v>
      </c>
      <c r="D19" s="383" t="s">
        <v>419</v>
      </c>
      <c r="E19" s="384"/>
      <c r="F19" s="384"/>
      <c r="G19" s="384"/>
      <c r="H19" s="384"/>
      <c r="I19" s="385"/>
      <c r="J19" s="385"/>
      <c r="K19" s="385"/>
      <c r="L19" s="385"/>
      <c r="M19" s="385"/>
      <c r="N19" s="385"/>
      <c r="O19" s="385"/>
      <c r="P19" s="385"/>
      <c r="Q19" s="385"/>
      <c r="R19" s="386"/>
    </row>
    <row r="20" spans="2:18" ht="11.25">
      <c r="B20" s="804"/>
      <c r="C20" s="377" t="s">
        <v>420</v>
      </c>
      <c r="D20" s="806" t="s">
        <v>421</v>
      </c>
      <c r="E20" s="807"/>
      <c r="F20" s="807"/>
      <c r="G20" s="387"/>
      <c r="H20" s="387"/>
      <c r="I20" s="387"/>
      <c r="J20" s="387"/>
      <c r="K20" s="387"/>
      <c r="L20" s="387"/>
      <c r="M20" s="387"/>
      <c r="N20" s="387"/>
      <c r="O20" s="387"/>
      <c r="P20" s="387"/>
      <c r="Q20" s="387"/>
      <c r="R20" s="388"/>
    </row>
    <row r="21" spans="2:18" ht="11.25">
      <c r="B21" s="804"/>
      <c r="C21" s="377" t="s">
        <v>422</v>
      </c>
      <c r="D21" s="377"/>
      <c r="E21" s="377"/>
      <c r="F21" s="389">
        <v>10500</v>
      </c>
      <c r="G21" s="389">
        <v>1575</v>
      </c>
      <c r="H21" s="389">
        <v>8925</v>
      </c>
      <c r="I21" s="389"/>
      <c r="J21" s="389"/>
      <c r="K21" s="389"/>
      <c r="L21" s="389"/>
      <c r="M21" s="389"/>
      <c r="N21" s="389"/>
      <c r="O21" s="389"/>
      <c r="P21" s="389"/>
      <c r="Q21" s="389"/>
      <c r="R21" s="389"/>
    </row>
    <row r="22" spans="2:18" ht="11.25">
      <c r="B22" s="804"/>
      <c r="C22" s="377" t="s">
        <v>423</v>
      </c>
      <c r="D22" s="808"/>
      <c r="E22" s="803" t="s">
        <v>424</v>
      </c>
      <c r="F22" s="389">
        <v>10500</v>
      </c>
      <c r="G22" s="389">
        <v>1575</v>
      </c>
      <c r="H22" s="389">
        <v>8925</v>
      </c>
      <c r="I22" s="811"/>
      <c r="J22" s="811"/>
      <c r="K22" s="811"/>
      <c r="L22" s="811"/>
      <c r="M22" s="811"/>
      <c r="N22" s="811"/>
      <c r="O22" s="811"/>
      <c r="P22" s="811"/>
      <c r="Q22" s="811"/>
      <c r="R22" s="811"/>
    </row>
    <row r="23" spans="2:18" ht="9" customHeight="1">
      <c r="B23" s="804"/>
      <c r="C23" s="390" t="s">
        <v>399</v>
      </c>
      <c r="D23" s="809"/>
      <c r="E23" s="804"/>
      <c r="F23" s="389"/>
      <c r="G23" s="389"/>
      <c r="H23" s="389"/>
      <c r="I23" s="812"/>
      <c r="J23" s="812"/>
      <c r="K23" s="812"/>
      <c r="L23" s="812"/>
      <c r="M23" s="812"/>
      <c r="N23" s="812"/>
      <c r="O23" s="812"/>
      <c r="P23" s="812"/>
      <c r="Q23" s="812"/>
      <c r="R23" s="812"/>
    </row>
    <row r="24" spans="2:18" ht="9" customHeight="1">
      <c r="B24" s="805"/>
      <c r="C24" s="390" t="s">
        <v>425</v>
      </c>
      <c r="D24" s="810"/>
      <c r="E24" s="805"/>
      <c r="F24" s="389"/>
      <c r="G24" s="389"/>
      <c r="H24" s="389"/>
      <c r="I24" s="813"/>
      <c r="J24" s="813"/>
      <c r="K24" s="813"/>
      <c r="L24" s="813"/>
      <c r="M24" s="813"/>
      <c r="N24" s="813"/>
      <c r="O24" s="813"/>
      <c r="P24" s="813"/>
      <c r="Q24" s="813"/>
      <c r="R24" s="813"/>
    </row>
    <row r="25" spans="2:18" ht="11.25">
      <c r="B25" s="376">
        <v>2</v>
      </c>
      <c r="C25" s="377" t="s">
        <v>426</v>
      </c>
      <c r="D25" s="801" t="s">
        <v>412</v>
      </c>
      <c r="E25" s="802"/>
      <c r="F25" s="378">
        <f>F31+F32</f>
        <v>1454068.95</v>
      </c>
      <c r="G25" s="378">
        <f>G31+G32</f>
        <v>218110.34000000003</v>
      </c>
      <c r="H25" s="378">
        <f>H31+H32</f>
        <v>1235958.61</v>
      </c>
      <c r="I25" s="378">
        <f>I30</f>
        <v>892689</v>
      </c>
      <c r="J25" s="378">
        <f>J30</f>
        <v>133903.35</v>
      </c>
      <c r="K25" s="377"/>
      <c r="L25" s="377"/>
      <c r="M25" s="378">
        <f>M30</f>
        <v>133903.35</v>
      </c>
      <c r="N25" s="378">
        <f>N30</f>
        <v>758785.65</v>
      </c>
      <c r="O25" s="377"/>
      <c r="P25" s="377"/>
      <c r="Q25" s="377"/>
      <c r="R25" s="378">
        <f>R30</f>
        <v>758785.65</v>
      </c>
    </row>
    <row r="26" spans="2:18" ht="11.25">
      <c r="B26" s="803" t="s">
        <v>427</v>
      </c>
      <c r="C26" s="377" t="s">
        <v>414</v>
      </c>
      <c r="D26" s="380" t="s">
        <v>415</v>
      </c>
      <c r="E26" s="381"/>
      <c r="F26" s="381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2"/>
    </row>
    <row r="27" spans="2:18" ht="11.25">
      <c r="B27" s="804"/>
      <c r="C27" s="377" t="s">
        <v>416</v>
      </c>
      <c r="D27" s="383" t="s">
        <v>417</v>
      </c>
      <c r="E27" s="384"/>
      <c r="F27" s="384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6"/>
    </row>
    <row r="28" spans="2:18" ht="11.25">
      <c r="B28" s="804"/>
      <c r="C28" s="377" t="s">
        <v>418</v>
      </c>
      <c r="D28" s="383" t="s">
        <v>419</v>
      </c>
      <c r="E28" s="384"/>
      <c r="F28" s="384"/>
      <c r="G28" s="384"/>
      <c r="H28" s="384"/>
      <c r="I28" s="385"/>
      <c r="J28" s="385"/>
      <c r="K28" s="385"/>
      <c r="L28" s="385"/>
      <c r="M28" s="385"/>
      <c r="N28" s="385"/>
      <c r="O28" s="385"/>
      <c r="P28" s="385"/>
      <c r="Q28" s="385"/>
      <c r="R28" s="386"/>
    </row>
    <row r="29" spans="2:18" ht="11.25">
      <c r="B29" s="804"/>
      <c r="C29" s="377" t="s">
        <v>420</v>
      </c>
      <c r="D29" s="806" t="s">
        <v>421</v>
      </c>
      <c r="E29" s="807"/>
      <c r="F29" s="80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8"/>
    </row>
    <row r="30" spans="2:18" ht="11.25">
      <c r="B30" s="804"/>
      <c r="C30" s="377" t="s">
        <v>422</v>
      </c>
      <c r="D30" s="377"/>
      <c r="E30" s="377"/>
      <c r="F30" s="378">
        <f>F31+F32</f>
        <v>1454068.95</v>
      </c>
      <c r="G30" s="378">
        <f>G31+G32</f>
        <v>218110.34000000003</v>
      </c>
      <c r="H30" s="378">
        <f>H31+H32</f>
        <v>1235958.61</v>
      </c>
      <c r="I30" s="378">
        <f>I31</f>
        <v>892689</v>
      </c>
      <c r="J30" s="378">
        <f>J31</f>
        <v>133903.35</v>
      </c>
      <c r="K30" s="377"/>
      <c r="L30" s="377"/>
      <c r="M30" s="378">
        <f>M31</f>
        <v>133903.35</v>
      </c>
      <c r="N30" s="378">
        <f>N31</f>
        <v>758785.65</v>
      </c>
      <c r="O30" s="377"/>
      <c r="P30" s="377"/>
      <c r="Q30" s="377"/>
      <c r="R30" s="378">
        <f>R31</f>
        <v>758785.65</v>
      </c>
    </row>
    <row r="31" spans="2:18" ht="11.25">
      <c r="B31" s="804"/>
      <c r="C31" s="377" t="s">
        <v>423</v>
      </c>
      <c r="D31" s="808"/>
      <c r="E31" s="803"/>
      <c r="F31" s="378">
        <v>561379.95</v>
      </c>
      <c r="G31" s="378">
        <v>84206.99</v>
      </c>
      <c r="H31" s="378">
        <v>477172.96</v>
      </c>
      <c r="I31" s="814">
        <v>892689</v>
      </c>
      <c r="J31" s="814">
        <v>133903.35</v>
      </c>
      <c r="K31" s="811"/>
      <c r="L31" s="811"/>
      <c r="M31" s="814">
        <v>133903.35</v>
      </c>
      <c r="N31" s="814">
        <v>758785.65</v>
      </c>
      <c r="O31" s="811"/>
      <c r="P31" s="811"/>
      <c r="Q31" s="811"/>
      <c r="R31" s="814">
        <v>758785.65</v>
      </c>
    </row>
    <row r="32" spans="2:18" ht="11.25">
      <c r="B32" s="804"/>
      <c r="C32" s="377" t="s">
        <v>399</v>
      </c>
      <c r="D32" s="809"/>
      <c r="E32" s="804"/>
      <c r="F32" s="378">
        <v>892689</v>
      </c>
      <c r="G32" s="378">
        <v>133903.35</v>
      </c>
      <c r="H32" s="378">
        <v>758785.65</v>
      </c>
      <c r="I32" s="815"/>
      <c r="J32" s="815"/>
      <c r="K32" s="812"/>
      <c r="L32" s="812"/>
      <c r="M32" s="815"/>
      <c r="N32" s="815"/>
      <c r="O32" s="812"/>
      <c r="P32" s="812"/>
      <c r="Q32" s="812"/>
      <c r="R32" s="815"/>
    </row>
    <row r="33" spans="2:18" ht="9" customHeight="1">
      <c r="B33" s="805"/>
      <c r="C33" s="390" t="s">
        <v>425</v>
      </c>
      <c r="D33" s="810"/>
      <c r="E33" s="805"/>
      <c r="F33" s="378"/>
      <c r="G33" s="378"/>
      <c r="H33" s="378"/>
      <c r="I33" s="816"/>
      <c r="J33" s="816"/>
      <c r="K33" s="813"/>
      <c r="L33" s="813"/>
      <c r="M33" s="816"/>
      <c r="N33" s="816"/>
      <c r="O33" s="813"/>
      <c r="P33" s="813"/>
      <c r="Q33" s="813"/>
      <c r="R33" s="816"/>
    </row>
    <row r="34" spans="2:18" ht="11.25">
      <c r="B34" s="391">
        <v>3</v>
      </c>
      <c r="C34" s="392" t="s">
        <v>428</v>
      </c>
      <c r="D34" s="801" t="s">
        <v>412</v>
      </c>
      <c r="E34" s="802"/>
      <c r="F34" s="378">
        <f>F16+F25</f>
        <v>1464568.95</v>
      </c>
      <c r="G34" s="378">
        <f>G16+G25</f>
        <v>219685.34000000003</v>
      </c>
      <c r="H34" s="378">
        <f>H16+H25</f>
        <v>1244883.61</v>
      </c>
      <c r="I34" s="378">
        <f>I16+I25</f>
        <v>892689</v>
      </c>
      <c r="J34" s="378">
        <f>J16+J25</f>
        <v>133903.35</v>
      </c>
      <c r="K34" s="377"/>
      <c r="L34" s="377"/>
      <c r="M34" s="378">
        <f>M16+M25</f>
        <v>133903.35</v>
      </c>
      <c r="N34" s="378">
        <f>N16+N25</f>
        <v>758785.65</v>
      </c>
      <c r="O34" s="377"/>
      <c r="P34" s="377"/>
      <c r="Q34" s="377"/>
      <c r="R34" s="378">
        <f>R16+R25</f>
        <v>758785.65</v>
      </c>
    </row>
    <row r="35" spans="2:18" ht="11.25">
      <c r="B35" s="393">
        <v>4</v>
      </c>
      <c r="C35" s="394" t="s">
        <v>411</v>
      </c>
      <c r="D35" s="817" t="s">
        <v>412</v>
      </c>
      <c r="E35" s="818"/>
      <c r="F35" s="395">
        <v>14460</v>
      </c>
      <c r="G35" s="395"/>
      <c r="H35" s="395">
        <v>14460</v>
      </c>
      <c r="I35" s="395"/>
      <c r="J35" s="396"/>
      <c r="K35" s="394"/>
      <c r="L35" s="394"/>
      <c r="M35" s="396"/>
      <c r="N35" s="395"/>
      <c r="O35" s="395"/>
      <c r="P35" s="395"/>
      <c r="Q35" s="395"/>
      <c r="R35" s="395"/>
    </row>
    <row r="36" spans="2:18" ht="11.25">
      <c r="B36" s="819" t="s">
        <v>429</v>
      </c>
      <c r="C36" s="394" t="s">
        <v>414</v>
      </c>
      <c r="D36" s="397" t="s">
        <v>415</v>
      </c>
      <c r="E36" s="398"/>
      <c r="F36" s="398"/>
      <c r="G36" s="398"/>
      <c r="H36" s="398"/>
      <c r="I36" s="398"/>
      <c r="J36" s="398"/>
      <c r="K36" s="398"/>
      <c r="L36" s="398"/>
      <c r="M36" s="398"/>
      <c r="N36" s="398"/>
      <c r="O36" s="398"/>
      <c r="P36" s="398"/>
      <c r="Q36" s="398"/>
      <c r="R36" s="399"/>
    </row>
    <row r="37" spans="2:18" ht="11.25">
      <c r="B37" s="819"/>
      <c r="C37" s="394" t="s">
        <v>416</v>
      </c>
      <c r="D37" s="400" t="s">
        <v>417</v>
      </c>
      <c r="E37" s="401"/>
      <c r="F37" s="401"/>
      <c r="G37" s="402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3"/>
    </row>
    <row r="38" spans="2:18" ht="11.25">
      <c r="B38" s="819"/>
      <c r="C38" s="394" t="s">
        <v>418</v>
      </c>
      <c r="D38" s="400" t="s">
        <v>419</v>
      </c>
      <c r="E38" s="401"/>
      <c r="F38" s="401"/>
      <c r="G38" s="401"/>
      <c r="H38" s="401"/>
      <c r="I38" s="402"/>
      <c r="J38" s="402"/>
      <c r="K38" s="402"/>
      <c r="L38" s="402"/>
      <c r="M38" s="402"/>
      <c r="N38" s="402"/>
      <c r="O38" s="402"/>
      <c r="P38" s="402"/>
      <c r="Q38" s="402"/>
      <c r="R38" s="403"/>
    </row>
    <row r="39" spans="2:18" ht="11.25">
      <c r="B39" s="819"/>
      <c r="C39" s="394" t="s">
        <v>420</v>
      </c>
      <c r="D39" s="404" t="s">
        <v>430</v>
      </c>
      <c r="E39" s="405"/>
      <c r="F39" s="405"/>
      <c r="G39" s="406"/>
      <c r="H39" s="406"/>
      <c r="I39" s="406"/>
      <c r="J39" s="406"/>
      <c r="K39" s="406"/>
      <c r="L39" s="406"/>
      <c r="M39" s="406"/>
      <c r="N39" s="406"/>
      <c r="O39" s="406"/>
      <c r="P39" s="406"/>
      <c r="Q39" s="406"/>
      <c r="R39" s="407"/>
    </row>
    <row r="40" spans="2:18" ht="11.25">
      <c r="B40" s="819"/>
      <c r="C40" s="394" t="s">
        <v>422</v>
      </c>
      <c r="D40" s="394"/>
      <c r="E40" s="394"/>
      <c r="F40" s="408">
        <v>14460</v>
      </c>
      <c r="G40" s="408"/>
      <c r="H40" s="408">
        <v>14460</v>
      </c>
      <c r="I40" s="408"/>
      <c r="J40" s="408"/>
      <c r="K40" s="408"/>
      <c r="L40" s="408"/>
      <c r="M40" s="408"/>
      <c r="N40" s="408"/>
      <c r="O40" s="408"/>
      <c r="P40" s="408"/>
      <c r="Q40" s="408"/>
      <c r="R40" s="408"/>
    </row>
    <row r="41" spans="2:18" ht="11.25">
      <c r="B41" s="819"/>
      <c r="C41" s="394" t="s">
        <v>431</v>
      </c>
      <c r="D41" s="820"/>
      <c r="E41" s="823" t="s">
        <v>424</v>
      </c>
      <c r="F41" s="408">
        <v>14460</v>
      </c>
      <c r="G41" s="408"/>
      <c r="H41" s="408">
        <v>14460</v>
      </c>
      <c r="I41" s="826"/>
      <c r="J41" s="826"/>
      <c r="K41" s="826"/>
      <c r="L41" s="826"/>
      <c r="M41" s="826"/>
      <c r="N41" s="826"/>
      <c r="O41" s="826"/>
      <c r="P41" s="826"/>
      <c r="Q41" s="826"/>
      <c r="R41" s="826"/>
    </row>
    <row r="42" spans="2:18" ht="9" customHeight="1">
      <c r="B42" s="819"/>
      <c r="C42" s="409" t="s">
        <v>399</v>
      </c>
      <c r="D42" s="821"/>
      <c r="E42" s="824"/>
      <c r="F42" s="408"/>
      <c r="G42" s="408"/>
      <c r="H42" s="408"/>
      <c r="I42" s="827"/>
      <c r="J42" s="827"/>
      <c r="K42" s="827"/>
      <c r="L42" s="827"/>
      <c r="M42" s="827"/>
      <c r="N42" s="827"/>
      <c r="O42" s="827"/>
      <c r="P42" s="827"/>
      <c r="Q42" s="827"/>
      <c r="R42" s="827"/>
    </row>
    <row r="43" spans="2:18" ht="9" customHeight="1">
      <c r="B43" s="819"/>
      <c r="C43" s="409" t="s">
        <v>425</v>
      </c>
      <c r="D43" s="822"/>
      <c r="E43" s="825"/>
      <c r="F43" s="408"/>
      <c r="G43" s="408"/>
      <c r="H43" s="408"/>
      <c r="I43" s="828"/>
      <c r="J43" s="828"/>
      <c r="K43" s="828"/>
      <c r="L43" s="828"/>
      <c r="M43" s="828"/>
      <c r="N43" s="828"/>
      <c r="O43" s="828"/>
      <c r="P43" s="828"/>
      <c r="Q43" s="828"/>
      <c r="R43" s="828"/>
    </row>
    <row r="44" spans="2:18" ht="11.25">
      <c r="B44" s="393">
        <v>5</v>
      </c>
      <c r="C44" s="394" t="s">
        <v>426</v>
      </c>
      <c r="D44" s="817" t="s">
        <v>412</v>
      </c>
      <c r="E44" s="818"/>
      <c r="F44" s="395">
        <f>F49</f>
        <v>1111182.7999999998</v>
      </c>
      <c r="G44" s="395">
        <f>G49</f>
        <v>168846.41999999998</v>
      </c>
      <c r="H44" s="395">
        <f>H49</f>
        <v>942336.3800000001</v>
      </c>
      <c r="I44" s="395">
        <f>I49</f>
        <v>545523.4</v>
      </c>
      <c r="J44" s="395">
        <f>J49</f>
        <v>84423.15</v>
      </c>
      <c r="K44" s="394"/>
      <c r="L44" s="394"/>
      <c r="M44" s="395">
        <f>M49</f>
        <v>84423.15</v>
      </c>
      <c r="N44" s="395">
        <f>N49</f>
        <v>461100.25</v>
      </c>
      <c r="O44" s="394"/>
      <c r="P44" s="394"/>
      <c r="Q44" s="394"/>
      <c r="R44" s="395">
        <f>R49</f>
        <v>461100.25</v>
      </c>
    </row>
    <row r="45" spans="2:18" ht="11.25">
      <c r="B45" s="819" t="s">
        <v>432</v>
      </c>
      <c r="C45" s="394" t="s">
        <v>414</v>
      </c>
      <c r="D45" s="397" t="s">
        <v>415</v>
      </c>
      <c r="E45" s="398"/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9"/>
    </row>
    <row r="46" spans="2:18" ht="11.25">
      <c r="B46" s="819"/>
      <c r="C46" s="394" t="s">
        <v>416</v>
      </c>
      <c r="D46" s="400" t="s">
        <v>417</v>
      </c>
      <c r="E46" s="401"/>
      <c r="F46" s="401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3"/>
    </row>
    <row r="47" spans="2:18" ht="11.25">
      <c r="B47" s="819"/>
      <c r="C47" s="394" t="s">
        <v>418</v>
      </c>
      <c r="D47" s="400" t="s">
        <v>419</v>
      </c>
      <c r="E47" s="401"/>
      <c r="F47" s="401"/>
      <c r="G47" s="401"/>
      <c r="H47" s="401"/>
      <c r="I47" s="402"/>
      <c r="J47" s="402"/>
      <c r="K47" s="402"/>
      <c r="L47" s="402"/>
      <c r="M47" s="402"/>
      <c r="N47" s="402"/>
      <c r="O47" s="402"/>
      <c r="P47" s="402"/>
      <c r="Q47" s="402"/>
      <c r="R47" s="403"/>
    </row>
    <row r="48" spans="2:18" ht="11.25">
      <c r="B48" s="819"/>
      <c r="C48" s="394" t="s">
        <v>420</v>
      </c>
      <c r="D48" s="404" t="s">
        <v>430</v>
      </c>
      <c r="E48" s="405"/>
      <c r="F48" s="405"/>
      <c r="G48" s="406"/>
      <c r="H48" s="406"/>
      <c r="I48" s="406"/>
      <c r="J48" s="406"/>
      <c r="K48" s="406"/>
      <c r="L48" s="406"/>
      <c r="M48" s="406"/>
      <c r="N48" s="406"/>
      <c r="O48" s="406"/>
      <c r="P48" s="406"/>
      <c r="Q48" s="406"/>
      <c r="R48" s="407"/>
    </row>
    <row r="49" spans="2:18" ht="11.25">
      <c r="B49" s="819"/>
      <c r="C49" s="394" t="s">
        <v>422</v>
      </c>
      <c r="D49" s="394"/>
      <c r="E49" s="394"/>
      <c r="F49" s="395">
        <f>F50+F51+F52</f>
        <v>1111182.7999999998</v>
      </c>
      <c r="G49" s="395">
        <f>G50+G51+G52</f>
        <v>168846.41999999998</v>
      </c>
      <c r="H49" s="395">
        <f>H50+H51+H52</f>
        <v>942336.3800000001</v>
      </c>
      <c r="I49" s="395">
        <f>I50+I51+I52</f>
        <v>545523.4</v>
      </c>
      <c r="J49" s="395">
        <f>J50+J51+J52</f>
        <v>84423.15</v>
      </c>
      <c r="K49" s="394"/>
      <c r="L49" s="394"/>
      <c r="M49" s="395">
        <f>M50+M51+M52</f>
        <v>84423.15</v>
      </c>
      <c r="N49" s="395">
        <f>N50+N51+N52</f>
        <v>461100.25</v>
      </c>
      <c r="O49" s="394"/>
      <c r="P49" s="394"/>
      <c r="Q49" s="394"/>
      <c r="R49" s="395">
        <f>R50+R51+R52</f>
        <v>461100.25</v>
      </c>
    </row>
    <row r="50" spans="2:18" ht="11.25">
      <c r="B50" s="819"/>
      <c r="C50" s="394" t="s">
        <v>431</v>
      </c>
      <c r="D50" s="820"/>
      <c r="E50" s="823" t="s">
        <v>424</v>
      </c>
      <c r="F50" s="395">
        <v>206479.8</v>
      </c>
      <c r="G50" s="395">
        <v>23494.24</v>
      </c>
      <c r="H50" s="395">
        <v>182985.56</v>
      </c>
      <c r="I50" s="826">
        <v>545523.4</v>
      </c>
      <c r="J50" s="826">
        <v>84423.15</v>
      </c>
      <c r="K50" s="826"/>
      <c r="L50" s="826"/>
      <c r="M50" s="826">
        <v>84423.15</v>
      </c>
      <c r="N50" s="826">
        <v>461100.25</v>
      </c>
      <c r="O50" s="826"/>
      <c r="P50" s="826"/>
      <c r="Q50" s="826"/>
      <c r="R50" s="826">
        <v>461100.25</v>
      </c>
    </row>
    <row r="51" spans="2:18" ht="11.25">
      <c r="B51" s="819"/>
      <c r="C51" s="394" t="s">
        <v>399</v>
      </c>
      <c r="D51" s="821"/>
      <c r="E51" s="824"/>
      <c r="F51" s="395">
        <v>545523.4</v>
      </c>
      <c r="G51" s="395">
        <v>84423.15</v>
      </c>
      <c r="H51" s="395">
        <v>461100.25</v>
      </c>
      <c r="I51" s="827"/>
      <c r="J51" s="827"/>
      <c r="K51" s="827"/>
      <c r="L51" s="827"/>
      <c r="M51" s="827"/>
      <c r="N51" s="827"/>
      <c r="O51" s="827"/>
      <c r="P51" s="827"/>
      <c r="Q51" s="827"/>
      <c r="R51" s="827"/>
    </row>
    <row r="52" spans="2:18" ht="11.25">
      <c r="B52" s="819"/>
      <c r="C52" s="394" t="s">
        <v>425</v>
      </c>
      <c r="D52" s="822"/>
      <c r="E52" s="825"/>
      <c r="F52" s="395">
        <v>359179.6</v>
      </c>
      <c r="G52" s="395">
        <v>60929.03</v>
      </c>
      <c r="H52" s="395">
        <v>298250.57</v>
      </c>
      <c r="I52" s="828"/>
      <c r="J52" s="828"/>
      <c r="K52" s="828"/>
      <c r="L52" s="828"/>
      <c r="M52" s="828"/>
      <c r="N52" s="828"/>
      <c r="O52" s="828"/>
      <c r="P52" s="828"/>
      <c r="Q52" s="828"/>
      <c r="R52" s="828"/>
    </row>
    <row r="53" spans="2:18" ht="11.25">
      <c r="B53" s="410">
        <v>6</v>
      </c>
      <c r="C53" s="411" t="s">
        <v>433</v>
      </c>
      <c r="D53" s="817" t="s">
        <v>412</v>
      </c>
      <c r="E53" s="818"/>
      <c r="F53" s="395">
        <f>F35+F44</f>
        <v>1125642.7999999998</v>
      </c>
      <c r="G53" s="395">
        <f>G35+G44</f>
        <v>168846.41999999998</v>
      </c>
      <c r="H53" s="395">
        <f>H35+H44</f>
        <v>956796.3800000001</v>
      </c>
      <c r="I53" s="395">
        <f>I35+I44</f>
        <v>545523.4</v>
      </c>
      <c r="J53" s="395">
        <f>J35+J44</f>
        <v>84423.15</v>
      </c>
      <c r="K53" s="394"/>
      <c r="L53" s="394"/>
      <c r="M53" s="395">
        <f>M35+M44</f>
        <v>84423.15</v>
      </c>
      <c r="N53" s="395">
        <f>N35+N44</f>
        <v>461100.25</v>
      </c>
      <c r="O53" s="394"/>
      <c r="P53" s="394"/>
      <c r="Q53" s="394"/>
      <c r="R53" s="395">
        <f>R35+R44</f>
        <v>461100.25</v>
      </c>
    </row>
    <row r="54" spans="2:18" ht="11.25">
      <c r="B54" s="417">
        <v>7</v>
      </c>
      <c r="C54" s="418" t="s">
        <v>411</v>
      </c>
      <c r="D54" s="833" t="s">
        <v>412</v>
      </c>
      <c r="E54" s="834"/>
      <c r="F54" s="419"/>
      <c r="G54" s="419"/>
      <c r="H54" s="419"/>
      <c r="I54" s="419"/>
      <c r="J54" s="420"/>
      <c r="K54" s="418"/>
      <c r="L54" s="418"/>
      <c r="M54" s="420"/>
      <c r="N54" s="419"/>
      <c r="O54" s="419"/>
      <c r="P54" s="419"/>
      <c r="Q54" s="419"/>
      <c r="R54" s="419"/>
    </row>
    <row r="55" spans="2:18" ht="11.25">
      <c r="B55" s="835" t="s">
        <v>777</v>
      </c>
      <c r="C55" s="418" t="s">
        <v>414</v>
      </c>
      <c r="D55" s="421" t="s">
        <v>415</v>
      </c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3"/>
    </row>
    <row r="56" spans="2:18" ht="11.25">
      <c r="B56" s="835"/>
      <c r="C56" s="418" t="s">
        <v>416</v>
      </c>
      <c r="D56" s="424" t="s">
        <v>436</v>
      </c>
      <c r="E56" s="425"/>
      <c r="F56" s="425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427"/>
    </row>
    <row r="57" spans="2:18" ht="11.25">
      <c r="B57" s="835"/>
      <c r="C57" s="418" t="s">
        <v>418</v>
      </c>
      <c r="D57" s="424" t="s">
        <v>437</v>
      </c>
      <c r="E57" s="425"/>
      <c r="F57" s="425"/>
      <c r="G57" s="425"/>
      <c r="H57" s="425"/>
      <c r="I57" s="426"/>
      <c r="J57" s="426"/>
      <c r="K57" s="426"/>
      <c r="L57" s="426"/>
      <c r="M57" s="426"/>
      <c r="N57" s="426"/>
      <c r="O57" s="426"/>
      <c r="P57" s="426"/>
      <c r="Q57" s="426"/>
      <c r="R57" s="427"/>
    </row>
    <row r="58" spans="2:18" ht="11.25">
      <c r="B58" s="835"/>
      <c r="C58" s="418" t="s">
        <v>420</v>
      </c>
      <c r="D58" s="428" t="s">
        <v>438</v>
      </c>
      <c r="E58" s="429"/>
      <c r="F58" s="429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1"/>
    </row>
    <row r="59" spans="2:18" ht="11.25">
      <c r="B59" s="835"/>
      <c r="C59" s="418" t="s">
        <v>422</v>
      </c>
      <c r="D59" s="418"/>
      <c r="E59" s="418"/>
      <c r="F59" s="432"/>
      <c r="G59" s="432"/>
      <c r="H59" s="432"/>
      <c r="I59" s="432"/>
      <c r="J59" s="432"/>
      <c r="K59" s="432"/>
      <c r="L59" s="432"/>
      <c r="M59" s="432"/>
      <c r="N59" s="432"/>
      <c r="O59" s="432"/>
      <c r="P59" s="432"/>
      <c r="Q59" s="432"/>
      <c r="R59" s="432"/>
    </row>
    <row r="60" spans="2:18" ht="11.25">
      <c r="B60" s="835"/>
      <c r="C60" s="418" t="s">
        <v>431</v>
      </c>
      <c r="D60" s="836"/>
      <c r="E60" s="839" t="s">
        <v>424</v>
      </c>
      <c r="F60" s="432"/>
      <c r="G60" s="432"/>
      <c r="H60" s="432"/>
      <c r="I60" s="842"/>
      <c r="J60" s="842"/>
      <c r="K60" s="842"/>
      <c r="L60" s="842"/>
      <c r="M60" s="842"/>
      <c r="N60" s="842"/>
      <c r="O60" s="842"/>
      <c r="P60" s="842"/>
      <c r="Q60" s="842"/>
      <c r="R60" s="842"/>
    </row>
    <row r="61" spans="2:18" ht="11.25">
      <c r="B61" s="835"/>
      <c r="C61" s="433" t="s">
        <v>399</v>
      </c>
      <c r="D61" s="837"/>
      <c r="E61" s="840"/>
      <c r="F61" s="432"/>
      <c r="G61" s="432"/>
      <c r="H61" s="432"/>
      <c r="I61" s="843"/>
      <c r="J61" s="843"/>
      <c r="K61" s="843"/>
      <c r="L61" s="843"/>
      <c r="M61" s="843"/>
      <c r="N61" s="843"/>
      <c r="O61" s="843"/>
      <c r="P61" s="843"/>
      <c r="Q61" s="843"/>
      <c r="R61" s="843"/>
    </row>
    <row r="62" spans="2:18" ht="11.25">
      <c r="B62" s="835"/>
      <c r="C62" s="433" t="s">
        <v>425</v>
      </c>
      <c r="D62" s="838"/>
      <c r="E62" s="841"/>
      <c r="F62" s="432"/>
      <c r="G62" s="432"/>
      <c r="H62" s="432"/>
      <c r="I62" s="844"/>
      <c r="J62" s="844"/>
      <c r="K62" s="844"/>
      <c r="L62" s="844"/>
      <c r="M62" s="844"/>
      <c r="N62" s="844"/>
      <c r="O62" s="844"/>
      <c r="P62" s="844"/>
      <c r="Q62" s="844"/>
      <c r="R62" s="844"/>
    </row>
    <row r="63" spans="2:18" ht="11.25">
      <c r="B63" s="417">
        <v>8</v>
      </c>
      <c r="C63" s="418" t="s">
        <v>426</v>
      </c>
      <c r="D63" s="833" t="s">
        <v>412</v>
      </c>
      <c r="E63" s="834"/>
      <c r="F63" s="419">
        <f>F68</f>
        <v>83544.92</v>
      </c>
      <c r="G63" s="419">
        <f>G68</f>
        <v>12531.72</v>
      </c>
      <c r="H63" s="419">
        <f>H68</f>
        <v>71013.2</v>
      </c>
      <c r="I63" s="419">
        <f>I68</f>
        <v>83544.92</v>
      </c>
      <c r="J63" s="419">
        <f>J68</f>
        <v>12531.72</v>
      </c>
      <c r="K63" s="418"/>
      <c r="L63" s="418"/>
      <c r="M63" s="419">
        <f>M68</f>
        <v>12531.72</v>
      </c>
      <c r="N63" s="419">
        <f>N68</f>
        <v>71013.2</v>
      </c>
      <c r="O63" s="418"/>
      <c r="P63" s="418"/>
      <c r="Q63" s="418"/>
      <c r="R63" s="419">
        <f>R68</f>
        <v>71013.2</v>
      </c>
    </row>
    <row r="64" spans="2:18" ht="11.25">
      <c r="B64" s="835" t="s">
        <v>778</v>
      </c>
      <c r="C64" s="418" t="s">
        <v>414</v>
      </c>
      <c r="D64" s="421" t="s">
        <v>415</v>
      </c>
      <c r="E64" s="422"/>
      <c r="F64" s="422"/>
      <c r="G64" s="422"/>
      <c r="H64" s="422"/>
      <c r="I64" s="422"/>
      <c r="J64" s="422"/>
      <c r="K64" s="422"/>
      <c r="L64" s="422"/>
      <c r="M64" s="422"/>
      <c r="N64" s="422"/>
      <c r="O64" s="422"/>
      <c r="P64" s="422"/>
      <c r="Q64" s="422"/>
      <c r="R64" s="423"/>
    </row>
    <row r="65" spans="2:18" ht="11.25">
      <c r="B65" s="835"/>
      <c r="C65" s="418" t="s">
        <v>416</v>
      </c>
      <c r="D65" s="424" t="s">
        <v>436</v>
      </c>
      <c r="E65" s="425"/>
      <c r="F65" s="425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7"/>
    </row>
    <row r="66" spans="2:18" ht="11.25">
      <c r="B66" s="835"/>
      <c r="C66" s="418" t="s">
        <v>418</v>
      </c>
      <c r="D66" s="424" t="s">
        <v>437</v>
      </c>
      <c r="E66" s="425"/>
      <c r="F66" s="425"/>
      <c r="G66" s="425"/>
      <c r="H66" s="425"/>
      <c r="I66" s="426"/>
      <c r="J66" s="426"/>
      <c r="K66" s="426"/>
      <c r="L66" s="426"/>
      <c r="M66" s="426"/>
      <c r="N66" s="426"/>
      <c r="O66" s="426"/>
      <c r="P66" s="426"/>
      <c r="Q66" s="426"/>
      <c r="R66" s="427"/>
    </row>
    <row r="67" spans="2:18" ht="11.25">
      <c r="B67" s="835"/>
      <c r="C67" s="418" t="s">
        <v>420</v>
      </c>
      <c r="D67" s="428" t="s">
        <v>438</v>
      </c>
      <c r="E67" s="429"/>
      <c r="F67" s="429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1"/>
    </row>
    <row r="68" spans="2:18" ht="11.25">
      <c r="B68" s="835"/>
      <c r="C68" s="418" t="s">
        <v>422</v>
      </c>
      <c r="D68" s="418"/>
      <c r="E68" s="418"/>
      <c r="F68" s="419">
        <f>F69+F70+F71</f>
        <v>83544.92</v>
      </c>
      <c r="G68" s="419">
        <f>G69+G70+G71</f>
        <v>12531.72</v>
      </c>
      <c r="H68" s="419">
        <f>H69+H70+H71</f>
        <v>71013.2</v>
      </c>
      <c r="I68" s="419">
        <f>I69+I70+I71</f>
        <v>83544.92</v>
      </c>
      <c r="J68" s="419">
        <f>J69+J70+J71</f>
        <v>12531.72</v>
      </c>
      <c r="K68" s="418"/>
      <c r="L68" s="418"/>
      <c r="M68" s="419">
        <f>M69+M70+M71</f>
        <v>12531.72</v>
      </c>
      <c r="N68" s="419">
        <f>N69+N70+N71</f>
        <v>71013.2</v>
      </c>
      <c r="O68" s="418"/>
      <c r="P68" s="418"/>
      <c r="Q68" s="418"/>
      <c r="R68" s="419">
        <f>R69+R70+R71</f>
        <v>71013.2</v>
      </c>
    </row>
    <row r="69" spans="2:18" ht="11.25">
      <c r="B69" s="835"/>
      <c r="C69" s="418" t="s">
        <v>431</v>
      </c>
      <c r="D69" s="836"/>
      <c r="E69" s="839" t="s">
        <v>424</v>
      </c>
      <c r="F69" s="419"/>
      <c r="G69" s="419"/>
      <c r="H69" s="419"/>
      <c r="I69" s="842">
        <v>83544.92</v>
      </c>
      <c r="J69" s="842">
        <v>12531.72</v>
      </c>
      <c r="K69" s="842"/>
      <c r="L69" s="842"/>
      <c r="M69" s="842">
        <v>12531.72</v>
      </c>
      <c r="N69" s="842">
        <v>71013.2</v>
      </c>
      <c r="O69" s="842"/>
      <c r="P69" s="842"/>
      <c r="Q69" s="842"/>
      <c r="R69" s="842">
        <v>71013.2</v>
      </c>
    </row>
    <row r="70" spans="2:18" ht="11.25">
      <c r="B70" s="835"/>
      <c r="C70" s="418" t="s">
        <v>399</v>
      </c>
      <c r="D70" s="837"/>
      <c r="E70" s="840"/>
      <c r="F70" s="419">
        <v>83544.92</v>
      </c>
      <c r="G70" s="419">
        <v>12531.72</v>
      </c>
      <c r="H70" s="419">
        <v>71013.2</v>
      </c>
      <c r="I70" s="843"/>
      <c r="J70" s="843"/>
      <c r="K70" s="843"/>
      <c r="L70" s="843"/>
      <c r="M70" s="843"/>
      <c r="N70" s="843"/>
      <c r="O70" s="843"/>
      <c r="P70" s="843"/>
      <c r="Q70" s="843"/>
      <c r="R70" s="843"/>
    </row>
    <row r="71" spans="2:18" ht="11.25">
      <c r="B71" s="835"/>
      <c r="C71" s="418" t="s">
        <v>425</v>
      </c>
      <c r="D71" s="838"/>
      <c r="E71" s="841"/>
      <c r="F71" s="419"/>
      <c r="G71" s="419"/>
      <c r="H71" s="419"/>
      <c r="I71" s="844"/>
      <c r="J71" s="844"/>
      <c r="K71" s="844"/>
      <c r="L71" s="844"/>
      <c r="M71" s="844"/>
      <c r="N71" s="844"/>
      <c r="O71" s="844"/>
      <c r="P71" s="844"/>
      <c r="Q71" s="844"/>
      <c r="R71" s="844"/>
    </row>
    <row r="72" spans="2:18" ht="11.25">
      <c r="B72" s="434">
        <v>9</v>
      </c>
      <c r="C72" s="435" t="s">
        <v>779</v>
      </c>
      <c r="D72" s="833" t="s">
        <v>412</v>
      </c>
      <c r="E72" s="834"/>
      <c r="F72" s="419">
        <f>F54+F63</f>
        <v>83544.92</v>
      </c>
      <c r="G72" s="419">
        <f>G54+G63</f>
        <v>12531.72</v>
      </c>
      <c r="H72" s="419">
        <f>H54+H63</f>
        <v>71013.2</v>
      </c>
      <c r="I72" s="419">
        <f>I54+I63</f>
        <v>83544.92</v>
      </c>
      <c r="J72" s="419">
        <f>J54+J63</f>
        <v>12531.72</v>
      </c>
      <c r="K72" s="418"/>
      <c r="L72" s="418"/>
      <c r="M72" s="419">
        <f>M54+M63</f>
        <v>12531.72</v>
      </c>
      <c r="N72" s="419">
        <f>N54+N63</f>
        <v>71013.2</v>
      </c>
      <c r="O72" s="418"/>
      <c r="P72" s="418"/>
      <c r="Q72" s="418"/>
      <c r="R72" s="419">
        <f>R54+R63</f>
        <v>71013.2</v>
      </c>
    </row>
    <row r="73" spans="2:18" ht="11.25">
      <c r="B73" s="829" t="s">
        <v>780</v>
      </c>
      <c r="C73" s="829"/>
      <c r="D73" s="830" t="s">
        <v>412</v>
      </c>
      <c r="E73" s="831"/>
      <c r="F73" s="412">
        <f>F34+F53+F72</f>
        <v>2673756.67</v>
      </c>
      <c r="G73" s="412">
        <f>G34+G53+G72</f>
        <v>401063.48</v>
      </c>
      <c r="H73" s="412">
        <f>H34+H53+H72</f>
        <v>2272693.1900000004</v>
      </c>
      <c r="I73" s="412">
        <f>I34+I53+I72</f>
        <v>1521757.3199999998</v>
      </c>
      <c r="J73" s="412">
        <f>J34+J53+J72</f>
        <v>230858.22</v>
      </c>
      <c r="K73" s="413"/>
      <c r="L73" s="413"/>
      <c r="M73" s="412">
        <f>M34+M53+M72</f>
        <v>230858.22</v>
      </c>
      <c r="N73" s="412">
        <f>N34+N53+N72</f>
        <v>1290899.0999999999</v>
      </c>
      <c r="O73" s="413"/>
      <c r="P73" s="413"/>
      <c r="Q73" s="413"/>
      <c r="R73" s="412">
        <f>R34+R53+R72</f>
        <v>1290899.0999999999</v>
      </c>
    </row>
    <row r="74" spans="2:18" ht="11.25">
      <c r="B74" s="414"/>
      <c r="C74" s="414"/>
      <c r="D74" s="414"/>
      <c r="E74" s="414"/>
      <c r="F74" s="415"/>
      <c r="G74" s="415"/>
      <c r="H74" s="415"/>
      <c r="I74" s="415"/>
      <c r="J74" s="415"/>
      <c r="K74" s="416"/>
      <c r="L74" s="416"/>
      <c r="M74" s="415"/>
      <c r="N74" s="415"/>
      <c r="O74" s="416"/>
      <c r="P74" s="416"/>
      <c r="Q74" s="416"/>
      <c r="R74" s="415"/>
    </row>
    <row r="75" spans="2:18" ht="11.25">
      <c r="B75" s="414"/>
      <c r="C75" s="414"/>
      <c r="D75" s="414"/>
      <c r="E75" s="414"/>
      <c r="F75" s="415"/>
      <c r="G75" s="415"/>
      <c r="H75" s="415"/>
      <c r="I75" s="415"/>
      <c r="J75" s="415"/>
      <c r="K75" s="416"/>
      <c r="L75" s="416"/>
      <c r="M75" s="415"/>
      <c r="N75" s="415"/>
      <c r="O75" s="416"/>
      <c r="P75" s="416"/>
      <c r="Q75" s="416"/>
      <c r="R75" s="415"/>
    </row>
    <row r="76" spans="2:18" ht="11.25">
      <c r="B76" s="414"/>
      <c r="C76" s="414"/>
      <c r="D76" s="414"/>
      <c r="E76" s="414"/>
      <c r="F76" s="415"/>
      <c r="G76" s="415"/>
      <c r="H76" s="415"/>
      <c r="I76" s="415"/>
      <c r="J76" s="415"/>
      <c r="K76" s="416"/>
      <c r="L76" s="416"/>
      <c r="M76" s="415"/>
      <c r="N76" s="415"/>
      <c r="O76" s="416"/>
      <c r="P76" s="416"/>
      <c r="Q76" s="416"/>
      <c r="R76" s="415"/>
    </row>
    <row r="77" spans="2:11" ht="11.25">
      <c r="B77" s="832" t="s">
        <v>434</v>
      </c>
      <c r="C77" s="832"/>
      <c r="D77" s="832"/>
      <c r="E77" s="832"/>
      <c r="F77" s="832"/>
      <c r="G77" s="832"/>
      <c r="H77" s="832"/>
      <c r="I77" s="832"/>
      <c r="J77" s="832"/>
      <c r="K77" s="832"/>
    </row>
    <row r="78" ht="11.25">
      <c r="B78" s="370" t="s">
        <v>435</v>
      </c>
    </row>
  </sheetData>
  <sheetProtection/>
  <mergeCells count="111">
    <mergeCell ref="N69:N71"/>
    <mergeCell ref="O69:O71"/>
    <mergeCell ref="P69:P71"/>
    <mergeCell ref="Q69:Q71"/>
    <mergeCell ref="R69:R71"/>
    <mergeCell ref="D72:E72"/>
    <mergeCell ref="R60:R62"/>
    <mergeCell ref="D63:E63"/>
    <mergeCell ref="B64:B71"/>
    <mergeCell ref="D69:D71"/>
    <mergeCell ref="E69:E71"/>
    <mergeCell ref="I69:I71"/>
    <mergeCell ref="J69:J71"/>
    <mergeCell ref="K69:K71"/>
    <mergeCell ref="L69:L71"/>
    <mergeCell ref="M69:M71"/>
    <mergeCell ref="L60:L62"/>
    <mergeCell ref="M60:M62"/>
    <mergeCell ref="N60:N62"/>
    <mergeCell ref="O60:O62"/>
    <mergeCell ref="P60:P62"/>
    <mergeCell ref="Q60:Q62"/>
    <mergeCell ref="B73:C73"/>
    <mergeCell ref="D73:E73"/>
    <mergeCell ref="B77:K77"/>
    <mergeCell ref="D54:E54"/>
    <mergeCell ref="B55:B62"/>
    <mergeCell ref="D60:D62"/>
    <mergeCell ref="E60:E62"/>
    <mergeCell ref="I60:I62"/>
    <mergeCell ref="J60:J62"/>
    <mergeCell ref="K60:K62"/>
    <mergeCell ref="N50:N52"/>
    <mergeCell ref="O50:O52"/>
    <mergeCell ref="P50:P52"/>
    <mergeCell ref="Q50:Q52"/>
    <mergeCell ref="R50:R52"/>
    <mergeCell ref="D53:E53"/>
    <mergeCell ref="R41:R43"/>
    <mergeCell ref="D44:E44"/>
    <mergeCell ref="B45:B52"/>
    <mergeCell ref="D50:D52"/>
    <mergeCell ref="E50:E52"/>
    <mergeCell ref="I50:I52"/>
    <mergeCell ref="J50:J52"/>
    <mergeCell ref="K50:K52"/>
    <mergeCell ref="L50:L52"/>
    <mergeCell ref="M50:M52"/>
    <mergeCell ref="L41:L43"/>
    <mergeCell ref="M41:M43"/>
    <mergeCell ref="N41:N43"/>
    <mergeCell ref="O41:O43"/>
    <mergeCell ref="P41:P43"/>
    <mergeCell ref="Q41:Q43"/>
    <mergeCell ref="Q31:Q33"/>
    <mergeCell ref="R31:R33"/>
    <mergeCell ref="D34:E34"/>
    <mergeCell ref="D35:E35"/>
    <mergeCell ref="B36:B43"/>
    <mergeCell ref="D41:D43"/>
    <mergeCell ref="E41:E43"/>
    <mergeCell ref="I41:I43"/>
    <mergeCell ref="J41:J43"/>
    <mergeCell ref="K41:K43"/>
    <mergeCell ref="K31:K33"/>
    <mergeCell ref="L31:L33"/>
    <mergeCell ref="M31:M33"/>
    <mergeCell ref="N31:N33"/>
    <mergeCell ref="O31:O33"/>
    <mergeCell ref="P31:P33"/>
    <mergeCell ref="P22:P24"/>
    <mergeCell ref="Q22:Q24"/>
    <mergeCell ref="R22:R24"/>
    <mergeCell ref="D25:E25"/>
    <mergeCell ref="B26:B33"/>
    <mergeCell ref="D29:F29"/>
    <mergeCell ref="D31:D33"/>
    <mergeCell ref="E31:E33"/>
    <mergeCell ref="I31:I33"/>
    <mergeCell ref="J31:J33"/>
    <mergeCell ref="J22:J24"/>
    <mergeCell ref="K22:K24"/>
    <mergeCell ref="L22:L24"/>
    <mergeCell ref="M22:M24"/>
    <mergeCell ref="N22:N24"/>
    <mergeCell ref="O22:O24"/>
    <mergeCell ref="D16:E16"/>
    <mergeCell ref="B17:B24"/>
    <mergeCell ref="D20:F20"/>
    <mergeCell ref="D22:D24"/>
    <mergeCell ref="E22:E24"/>
    <mergeCell ref="I22:I24"/>
    <mergeCell ref="I10:R10"/>
    <mergeCell ref="I11:I14"/>
    <mergeCell ref="J11:R11"/>
    <mergeCell ref="J12:M12"/>
    <mergeCell ref="N12:R12"/>
    <mergeCell ref="J13:J14"/>
    <mergeCell ref="K13:M13"/>
    <mergeCell ref="N13:N14"/>
    <mergeCell ref="O13:R13"/>
    <mergeCell ref="B7:R7"/>
    <mergeCell ref="B9:B14"/>
    <mergeCell ref="C9:C14"/>
    <mergeCell ref="D9:D14"/>
    <mergeCell ref="E9:E14"/>
    <mergeCell ref="F9:F14"/>
    <mergeCell ref="G9:H9"/>
    <mergeCell ref="I9:R9"/>
    <mergeCell ref="G10:G14"/>
    <mergeCell ref="H10:H14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PageLayoutView="0" workbookViewId="0" topLeftCell="A16">
      <selection activeCell="I36" sqref="I36"/>
    </sheetView>
  </sheetViews>
  <sheetFormatPr defaultColWidth="8.796875" defaultRowHeight="14.25"/>
  <cols>
    <col min="1" max="1" width="1.59765625" style="0" customWidth="1"/>
    <col min="2" max="2" width="4.59765625" style="0" customWidth="1"/>
    <col min="3" max="3" width="7.3984375" style="0" customWidth="1"/>
    <col min="4" max="4" width="4.19921875" style="0" customWidth="1"/>
    <col min="5" max="5" width="39" style="0" customWidth="1"/>
    <col min="6" max="6" width="10.69921875" style="0" customWidth="1"/>
    <col min="7" max="7" width="9.8984375" style="0" customWidth="1"/>
    <col min="8" max="8" width="10.69921875" style="0" customWidth="1"/>
    <col min="9" max="9" width="0.4921875" style="0" customWidth="1"/>
  </cols>
  <sheetData>
    <row r="1" ht="14.25">
      <c r="E1" t="s">
        <v>816</v>
      </c>
    </row>
    <row r="2" spans="2:5" ht="18.75">
      <c r="B2" s="2"/>
      <c r="D2" s="350"/>
      <c r="E2" t="s">
        <v>823</v>
      </c>
    </row>
    <row r="3" ht="14.25">
      <c r="E3" t="s">
        <v>781</v>
      </c>
    </row>
    <row r="4" ht="11.25" customHeight="1"/>
    <row r="5" spans="2:8" ht="36" customHeight="1">
      <c r="B5" s="793" t="s">
        <v>782</v>
      </c>
      <c r="C5" s="793"/>
      <c r="D5" s="793"/>
      <c r="E5" s="793"/>
      <c r="F5" s="793"/>
      <c r="G5" s="793"/>
      <c r="H5" s="793"/>
    </row>
    <row r="6" spans="5:8" ht="16.5" customHeight="1" thickBot="1">
      <c r="E6" s="131"/>
      <c r="H6" s="351" t="s">
        <v>1</v>
      </c>
    </row>
    <row r="7" spans="2:8" ht="41.25" customHeight="1">
      <c r="B7" s="352" t="s">
        <v>2</v>
      </c>
      <c r="C7" s="353" t="s">
        <v>3</v>
      </c>
      <c r="D7" s="353" t="s">
        <v>4</v>
      </c>
      <c r="E7" s="353" t="s">
        <v>352</v>
      </c>
      <c r="F7" s="354" t="s">
        <v>353</v>
      </c>
      <c r="G7" s="353" t="s">
        <v>354</v>
      </c>
      <c r="H7" s="355" t="s">
        <v>355</v>
      </c>
    </row>
    <row r="8" spans="2:8" s="356" customFormat="1" ht="7.5" customHeight="1">
      <c r="B8" s="357">
        <v>1</v>
      </c>
      <c r="C8" s="358">
        <v>2</v>
      </c>
      <c r="D8" s="358">
        <v>3</v>
      </c>
      <c r="E8" s="358">
        <v>4</v>
      </c>
      <c r="F8" s="359">
        <v>5</v>
      </c>
      <c r="G8" s="358">
        <v>6</v>
      </c>
      <c r="H8" s="360">
        <v>7</v>
      </c>
    </row>
    <row r="9" spans="2:8" s="356" customFormat="1" ht="22.5" customHeight="1">
      <c r="B9" s="361">
        <v>754</v>
      </c>
      <c r="C9" s="323">
        <v>75412</v>
      </c>
      <c r="D9" s="323">
        <v>2820</v>
      </c>
      <c r="E9" s="328" t="s">
        <v>356</v>
      </c>
      <c r="F9" s="362">
        <v>40000</v>
      </c>
      <c r="G9" s="365">
        <v>33000</v>
      </c>
      <c r="H9" s="363">
        <f>F9+G9</f>
        <v>73000</v>
      </c>
    </row>
    <row r="10" spans="2:8" s="356" customFormat="1" ht="43.5" customHeight="1">
      <c r="B10" s="361">
        <v>851</v>
      </c>
      <c r="C10" s="323">
        <v>85154</v>
      </c>
      <c r="D10" s="323">
        <v>2830</v>
      </c>
      <c r="E10" s="364" t="s">
        <v>357</v>
      </c>
      <c r="F10" s="362">
        <v>1000</v>
      </c>
      <c r="G10" s="365">
        <v>0</v>
      </c>
      <c r="H10" s="363">
        <f>F10+G10</f>
        <v>1000</v>
      </c>
    </row>
    <row r="11" spans="2:8" s="356" customFormat="1" ht="22.5" customHeight="1">
      <c r="B11" s="361">
        <v>851</v>
      </c>
      <c r="C11" s="323">
        <v>85154</v>
      </c>
      <c r="D11" s="164" t="s">
        <v>176</v>
      </c>
      <c r="E11" s="328" t="s">
        <v>358</v>
      </c>
      <c r="F11" s="362">
        <v>32000</v>
      </c>
      <c r="G11" s="365">
        <v>0</v>
      </c>
      <c r="H11" s="363">
        <f aca="true" t="shared" si="0" ref="H11:H25">F11+G11</f>
        <v>32000</v>
      </c>
    </row>
    <row r="12" spans="2:8" s="356" customFormat="1" ht="31.5" customHeight="1">
      <c r="B12" s="361">
        <v>851</v>
      </c>
      <c r="C12" s="323">
        <v>85154</v>
      </c>
      <c r="D12" s="164" t="s">
        <v>176</v>
      </c>
      <c r="E12" s="328" t="s">
        <v>359</v>
      </c>
      <c r="F12" s="362">
        <v>2000</v>
      </c>
      <c r="G12" s="365">
        <v>0</v>
      </c>
      <c r="H12" s="363">
        <f t="shared" si="0"/>
        <v>2000</v>
      </c>
    </row>
    <row r="13" spans="2:8" ht="31.5" customHeight="1">
      <c r="B13" s="361">
        <v>853</v>
      </c>
      <c r="C13" s="323">
        <v>85395</v>
      </c>
      <c r="D13" s="164" t="s">
        <v>176</v>
      </c>
      <c r="E13" s="328" t="s">
        <v>360</v>
      </c>
      <c r="F13" s="362">
        <v>4000</v>
      </c>
      <c r="G13" s="366">
        <v>0</v>
      </c>
      <c r="H13" s="363">
        <f t="shared" si="0"/>
        <v>4000</v>
      </c>
    </row>
    <row r="14" spans="2:8" ht="30" customHeight="1">
      <c r="B14" s="361">
        <v>921</v>
      </c>
      <c r="C14" s="323">
        <v>92105</v>
      </c>
      <c r="D14" s="164" t="s">
        <v>176</v>
      </c>
      <c r="E14" s="328" t="s">
        <v>361</v>
      </c>
      <c r="F14" s="367">
        <v>4000</v>
      </c>
      <c r="G14" s="366">
        <v>0</v>
      </c>
      <c r="H14" s="363">
        <f t="shared" si="0"/>
        <v>4000</v>
      </c>
    </row>
    <row r="15" spans="2:8" ht="29.25" customHeight="1">
      <c r="B15" s="361">
        <v>921</v>
      </c>
      <c r="C15" s="323">
        <v>92105</v>
      </c>
      <c r="D15" s="164" t="s">
        <v>176</v>
      </c>
      <c r="E15" s="328" t="s">
        <v>362</v>
      </c>
      <c r="F15" s="367">
        <v>7000</v>
      </c>
      <c r="G15" s="366">
        <v>0</v>
      </c>
      <c r="H15" s="363">
        <f t="shared" si="0"/>
        <v>7000</v>
      </c>
    </row>
    <row r="16" spans="2:8" ht="31.5" customHeight="1">
      <c r="B16" s="361">
        <v>921</v>
      </c>
      <c r="C16" s="323">
        <v>92105</v>
      </c>
      <c r="D16" s="164" t="s">
        <v>176</v>
      </c>
      <c r="E16" s="328" t="s">
        <v>363</v>
      </c>
      <c r="F16" s="367">
        <v>3000</v>
      </c>
      <c r="G16" s="366">
        <v>0</v>
      </c>
      <c r="H16" s="363">
        <f t="shared" si="0"/>
        <v>3000</v>
      </c>
    </row>
    <row r="17" spans="2:8" ht="30.75" customHeight="1">
      <c r="B17" s="361">
        <v>921</v>
      </c>
      <c r="C17" s="323">
        <v>92105</v>
      </c>
      <c r="D17" s="164" t="s">
        <v>176</v>
      </c>
      <c r="E17" s="328" t="s">
        <v>364</v>
      </c>
      <c r="F17" s="367">
        <v>4000</v>
      </c>
      <c r="G17" s="366">
        <v>0</v>
      </c>
      <c r="H17" s="363">
        <f t="shared" si="0"/>
        <v>4000</v>
      </c>
    </row>
    <row r="18" spans="2:8" ht="33" customHeight="1">
      <c r="B18" s="361">
        <v>926</v>
      </c>
      <c r="C18" s="323">
        <v>92605</v>
      </c>
      <c r="D18" s="164" t="s">
        <v>176</v>
      </c>
      <c r="E18" s="328" t="s">
        <v>365</v>
      </c>
      <c r="F18" s="362">
        <v>27000</v>
      </c>
      <c r="G18" s="366">
        <v>0</v>
      </c>
      <c r="H18" s="363">
        <f t="shared" si="0"/>
        <v>27000</v>
      </c>
    </row>
    <row r="19" spans="2:8" ht="31.5" customHeight="1">
      <c r="B19" s="361">
        <v>926</v>
      </c>
      <c r="C19" s="323">
        <v>92605</v>
      </c>
      <c r="D19" s="164" t="s">
        <v>176</v>
      </c>
      <c r="E19" s="328" t="s">
        <v>366</v>
      </c>
      <c r="F19" s="362">
        <v>10000</v>
      </c>
      <c r="G19" s="366">
        <v>0</v>
      </c>
      <c r="H19" s="363">
        <f t="shared" si="0"/>
        <v>10000</v>
      </c>
    </row>
    <row r="20" spans="2:8" ht="33" customHeight="1">
      <c r="B20" s="361">
        <v>926</v>
      </c>
      <c r="C20" s="323">
        <v>92605</v>
      </c>
      <c r="D20" s="164" t="s">
        <v>176</v>
      </c>
      <c r="E20" s="328" t="s">
        <v>367</v>
      </c>
      <c r="F20" s="362">
        <v>10000</v>
      </c>
      <c r="G20" s="366">
        <v>0</v>
      </c>
      <c r="H20" s="363">
        <f t="shared" si="0"/>
        <v>10000</v>
      </c>
    </row>
    <row r="21" spans="2:8" ht="33.75">
      <c r="B21" s="361">
        <v>926</v>
      </c>
      <c r="C21" s="323">
        <v>92605</v>
      </c>
      <c r="D21" s="164" t="s">
        <v>176</v>
      </c>
      <c r="E21" s="328" t="s">
        <v>368</v>
      </c>
      <c r="F21" s="362">
        <v>24000</v>
      </c>
      <c r="G21" s="366">
        <v>0</v>
      </c>
      <c r="H21" s="363">
        <f t="shared" si="0"/>
        <v>24000</v>
      </c>
    </row>
    <row r="22" spans="2:8" ht="33.75">
      <c r="B22" s="361">
        <v>926</v>
      </c>
      <c r="C22" s="323">
        <v>92605</v>
      </c>
      <c r="D22" s="164" t="s">
        <v>176</v>
      </c>
      <c r="E22" s="328" t="s">
        <v>369</v>
      </c>
      <c r="F22" s="362">
        <v>13500</v>
      </c>
      <c r="G22" s="366">
        <v>0</v>
      </c>
      <c r="H22" s="363">
        <f t="shared" si="0"/>
        <v>13500</v>
      </c>
    </row>
    <row r="23" spans="2:8" ht="33.75">
      <c r="B23" s="361">
        <v>926</v>
      </c>
      <c r="C23" s="323">
        <v>92605</v>
      </c>
      <c r="D23" s="164" t="s">
        <v>176</v>
      </c>
      <c r="E23" s="328" t="s">
        <v>370</v>
      </c>
      <c r="F23" s="362">
        <v>10000</v>
      </c>
      <c r="G23" s="366">
        <v>0</v>
      </c>
      <c r="H23" s="363">
        <f t="shared" si="0"/>
        <v>10000</v>
      </c>
    </row>
    <row r="24" spans="2:8" ht="33.75">
      <c r="B24" s="361">
        <v>926</v>
      </c>
      <c r="C24" s="323">
        <v>92605</v>
      </c>
      <c r="D24" s="164" t="s">
        <v>176</v>
      </c>
      <c r="E24" s="328" t="s">
        <v>371</v>
      </c>
      <c r="F24" s="362">
        <v>15000</v>
      </c>
      <c r="G24" s="366">
        <v>0</v>
      </c>
      <c r="H24" s="363">
        <f t="shared" si="0"/>
        <v>15000</v>
      </c>
    </row>
    <row r="25" spans="2:8" ht="33" customHeight="1">
      <c r="B25" s="361">
        <v>926</v>
      </c>
      <c r="C25" s="323">
        <v>92605</v>
      </c>
      <c r="D25" s="164" t="s">
        <v>176</v>
      </c>
      <c r="E25" s="328" t="s">
        <v>372</v>
      </c>
      <c r="F25" s="362">
        <v>1500</v>
      </c>
      <c r="G25" s="366">
        <v>0</v>
      </c>
      <c r="H25" s="363">
        <f t="shared" si="0"/>
        <v>1500</v>
      </c>
    </row>
    <row r="26" spans="2:8" ht="30" customHeight="1" thickBot="1">
      <c r="B26" s="845" t="s">
        <v>373</v>
      </c>
      <c r="C26" s="846"/>
      <c r="D26" s="846"/>
      <c r="E26" s="847"/>
      <c r="F26" s="368">
        <f>SUM(F9:F25)</f>
        <v>208000</v>
      </c>
      <c r="G26" s="368">
        <f>SUM(G9:G25)</f>
        <v>33000</v>
      </c>
      <c r="H26" s="369">
        <f>SUM(H9:H25)</f>
        <v>241000</v>
      </c>
    </row>
    <row r="40" ht="14.25">
      <c r="E40" s="327"/>
    </row>
  </sheetData>
  <sheetProtection/>
  <mergeCells count="2">
    <mergeCell ref="B5:H5"/>
    <mergeCell ref="B26:E26"/>
  </mergeCells>
  <printOptions/>
  <pageMargins left="0.5118110236220472" right="0.11811023622047245" top="0.7480314960629921" bottom="0.15748031496062992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4"/>
  <sheetViews>
    <sheetView tabSelected="1" zoomScalePageLayoutView="0" workbookViewId="0" topLeftCell="A40">
      <selection activeCell="I36" sqref="I36"/>
    </sheetView>
  </sheetViews>
  <sheetFormatPr defaultColWidth="8.796875" defaultRowHeight="14.25"/>
  <cols>
    <col min="1" max="1" width="4.69921875" style="0" customWidth="1"/>
    <col min="2" max="2" width="7.59765625" style="0" customWidth="1"/>
    <col min="3" max="3" width="5.69921875" style="0" customWidth="1"/>
    <col min="4" max="4" width="36.19921875" style="0" customWidth="1"/>
    <col min="5" max="7" width="12.19921875" style="0" customWidth="1"/>
    <col min="8" max="8" width="37" style="0" customWidth="1"/>
    <col min="9" max="9" width="11.5" style="0" customWidth="1"/>
    <col min="10" max="10" width="0.8984375" style="0" customWidth="1"/>
  </cols>
  <sheetData>
    <row r="1" spans="1:17" ht="14.25" customHeight="1">
      <c r="A1" s="131"/>
      <c r="B1" s="131"/>
      <c r="C1" s="131"/>
      <c r="D1" s="131"/>
      <c r="E1" s="131"/>
      <c r="F1" s="131"/>
      <c r="G1" s="131"/>
      <c r="H1" t="s">
        <v>484</v>
      </c>
      <c r="I1" s="131"/>
      <c r="J1" s="131"/>
      <c r="K1" s="131"/>
      <c r="L1" s="131"/>
      <c r="M1" s="131"/>
      <c r="O1" s="131"/>
      <c r="P1" s="131"/>
      <c r="Q1" s="131"/>
    </row>
    <row r="2" spans="1:17" ht="15" customHeight="1">
      <c r="A2" s="131"/>
      <c r="B2" s="135"/>
      <c r="C2" s="131"/>
      <c r="D2" s="349"/>
      <c r="E2" s="131"/>
      <c r="F2" s="131"/>
      <c r="G2" s="131"/>
      <c r="H2" t="s">
        <v>821</v>
      </c>
      <c r="I2" s="131"/>
      <c r="J2" s="131"/>
      <c r="K2" s="131"/>
      <c r="L2" s="131"/>
      <c r="M2" s="131"/>
      <c r="O2" s="131"/>
      <c r="P2" s="131"/>
      <c r="Q2" s="131"/>
    </row>
    <row r="3" spans="1:17" ht="14.25" customHeight="1">
      <c r="A3" s="131"/>
      <c r="B3" s="135"/>
      <c r="C3" s="131"/>
      <c r="D3" s="131"/>
      <c r="E3" s="131"/>
      <c r="F3" s="131"/>
      <c r="G3" s="131"/>
      <c r="H3" t="s">
        <v>380</v>
      </c>
      <c r="I3" s="131"/>
      <c r="J3" s="131"/>
      <c r="K3" s="131"/>
      <c r="L3" s="131"/>
      <c r="M3" s="131"/>
      <c r="O3" s="131"/>
      <c r="P3" s="131"/>
      <c r="Q3" s="131"/>
    </row>
    <row r="4" spans="2:17" ht="18" customHeight="1">
      <c r="B4" s="436"/>
      <c r="C4" s="848" t="s">
        <v>783</v>
      </c>
      <c r="D4" s="848"/>
      <c r="E4" s="848"/>
      <c r="F4" s="848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</row>
    <row r="5" spans="1:16" ht="12" customHeight="1" thickBot="1">
      <c r="A5" s="436"/>
      <c r="B5" s="436"/>
      <c r="C5" s="436"/>
      <c r="D5" s="436"/>
      <c r="E5" s="436"/>
      <c r="F5" s="436"/>
      <c r="G5" s="436"/>
      <c r="H5" s="436"/>
      <c r="I5" s="351" t="s">
        <v>1</v>
      </c>
      <c r="J5" s="436"/>
      <c r="K5" s="436"/>
      <c r="L5" s="436"/>
      <c r="M5" s="436"/>
      <c r="N5" s="436"/>
      <c r="O5" s="436"/>
      <c r="P5" s="436"/>
    </row>
    <row r="6" spans="1:9" ht="90" customHeight="1" thickBot="1">
      <c r="A6" s="437" t="s">
        <v>2</v>
      </c>
      <c r="B6" s="438" t="s">
        <v>3</v>
      </c>
      <c r="C6" s="138" t="s">
        <v>4</v>
      </c>
      <c r="D6" s="438" t="s">
        <v>109</v>
      </c>
      <c r="E6" s="439" t="s">
        <v>439</v>
      </c>
      <c r="F6" s="439" t="s">
        <v>6</v>
      </c>
      <c r="G6" s="439" t="s">
        <v>440</v>
      </c>
      <c r="H6" s="440" t="s">
        <v>441</v>
      </c>
      <c r="I6" s="441" t="s">
        <v>442</v>
      </c>
    </row>
    <row r="7" spans="1:9" ht="9.75" customHeight="1">
      <c r="A7" s="442">
        <v>1</v>
      </c>
      <c r="B7" s="443">
        <v>2</v>
      </c>
      <c r="C7" s="443">
        <v>3</v>
      </c>
      <c r="D7" s="443">
        <v>4</v>
      </c>
      <c r="E7" s="443">
        <v>5</v>
      </c>
      <c r="F7" s="443">
        <v>6</v>
      </c>
      <c r="G7" s="443">
        <v>7</v>
      </c>
      <c r="H7" s="444">
        <v>8</v>
      </c>
      <c r="I7" s="445">
        <v>9</v>
      </c>
    </row>
    <row r="8" spans="1:9" ht="15" customHeight="1">
      <c r="A8" s="446" t="s">
        <v>8</v>
      </c>
      <c r="B8" s="447"/>
      <c r="C8" s="447"/>
      <c r="D8" s="448" t="s">
        <v>9</v>
      </c>
      <c r="E8" s="449">
        <f>E9</f>
        <v>1310000</v>
      </c>
      <c r="F8" s="449">
        <f>F9</f>
        <v>-10000</v>
      </c>
      <c r="G8" s="449">
        <f>G9</f>
        <v>1300000</v>
      </c>
      <c r="H8" s="450"/>
      <c r="I8" s="72"/>
    </row>
    <row r="9" spans="1:9" ht="13.5" customHeight="1">
      <c r="A9" s="451"/>
      <c r="B9" s="452" t="s">
        <v>10</v>
      </c>
      <c r="C9" s="453"/>
      <c r="D9" s="454" t="s">
        <v>443</v>
      </c>
      <c r="E9" s="455">
        <f>E10+E11+E12+E13</f>
        <v>1310000</v>
      </c>
      <c r="F9" s="455">
        <f>F10+F11+F12+F13</f>
        <v>-10000</v>
      </c>
      <c r="G9" s="455">
        <f>G10+G11+G12+G13</f>
        <v>1300000</v>
      </c>
      <c r="H9" s="456"/>
      <c r="I9" s="72"/>
    </row>
    <row r="10" spans="1:9" ht="36" customHeight="1">
      <c r="A10" s="451"/>
      <c r="B10" s="452"/>
      <c r="C10" s="457">
        <v>6050</v>
      </c>
      <c r="D10" s="458" t="s">
        <v>444</v>
      </c>
      <c r="E10" s="459">
        <v>950000</v>
      </c>
      <c r="F10" s="459"/>
      <c r="G10" s="459">
        <f>E10+F10</f>
        <v>950000</v>
      </c>
      <c r="H10" s="460" t="s">
        <v>445</v>
      </c>
      <c r="I10" s="461" t="s">
        <v>446</v>
      </c>
    </row>
    <row r="11" spans="1:9" ht="24">
      <c r="A11" s="451"/>
      <c r="B11" s="452"/>
      <c r="C11" s="457">
        <v>6050</v>
      </c>
      <c r="D11" s="458" t="s">
        <v>444</v>
      </c>
      <c r="E11" s="459">
        <v>120000</v>
      </c>
      <c r="F11" s="459"/>
      <c r="G11" s="459">
        <f>E11+F11</f>
        <v>120000</v>
      </c>
      <c r="H11" s="462" t="s">
        <v>447</v>
      </c>
      <c r="I11" s="461" t="s">
        <v>446</v>
      </c>
    </row>
    <row r="12" spans="1:9" ht="14.25" customHeight="1">
      <c r="A12" s="451"/>
      <c r="B12" s="452"/>
      <c r="C12" s="457">
        <v>6050</v>
      </c>
      <c r="D12" s="458" t="s">
        <v>444</v>
      </c>
      <c r="E12" s="459">
        <v>40000</v>
      </c>
      <c r="F12" s="459"/>
      <c r="G12" s="459">
        <f>E12+F12</f>
        <v>40000</v>
      </c>
      <c r="H12" s="463" t="s">
        <v>448</v>
      </c>
      <c r="I12" s="461" t="s">
        <v>446</v>
      </c>
    </row>
    <row r="13" spans="1:9" ht="24" customHeight="1">
      <c r="A13" s="451"/>
      <c r="B13" s="452"/>
      <c r="C13" s="457">
        <v>6050</v>
      </c>
      <c r="D13" s="458" t="s">
        <v>444</v>
      </c>
      <c r="E13" s="459">
        <v>200000</v>
      </c>
      <c r="F13" s="459">
        <v>-10000</v>
      </c>
      <c r="G13" s="459">
        <f>E13+F13</f>
        <v>190000</v>
      </c>
      <c r="H13" s="462" t="s">
        <v>449</v>
      </c>
      <c r="I13" s="461" t="s">
        <v>446</v>
      </c>
    </row>
    <row r="14" spans="1:9" ht="14.25" customHeight="1">
      <c r="A14" s="464">
        <v>600</v>
      </c>
      <c r="B14" s="465"/>
      <c r="C14" s="465"/>
      <c r="D14" s="448" t="s">
        <v>121</v>
      </c>
      <c r="E14" s="466">
        <f>E15+E17+E20</f>
        <v>940000</v>
      </c>
      <c r="F14" s="466">
        <f>F15+F17+F20</f>
        <v>110000</v>
      </c>
      <c r="G14" s="466">
        <f>G15+G17+G20</f>
        <v>1050000</v>
      </c>
      <c r="H14" s="467"/>
      <c r="I14" s="72"/>
    </row>
    <row r="15" spans="1:9" ht="14.25" customHeight="1">
      <c r="A15" s="451"/>
      <c r="B15" s="453">
        <v>60013</v>
      </c>
      <c r="C15" s="453"/>
      <c r="D15" s="454" t="s">
        <v>301</v>
      </c>
      <c r="E15" s="455">
        <f>E16</f>
        <v>100000</v>
      </c>
      <c r="F15" s="455">
        <f>F16</f>
        <v>0</v>
      </c>
      <c r="G15" s="455">
        <f>G16</f>
        <v>100000</v>
      </c>
      <c r="H15" s="456"/>
      <c r="I15" s="72"/>
    </row>
    <row r="16" spans="1:9" ht="34.5" customHeight="1">
      <c r="A16" s="451"/>
      <c r="B16" s="453"/>
      <c r="C16" s="457">
        <v>6300</v>
      </c>
      <c r="D16" s="458" t="s">
        <v>450</v>
      </c>
      <c r="E16" s="459">
        <v>100000</v>
      </c>
      <c r="F16" s="459"/>
      <c r="G16" s="459">
        <f>E16+F16</f>
        <v>100000</v>
      </c>
      <c r="H16" s="468" t="s">
        <v>451</v>
      </c>
      <c r="I16" s="469" t="s">
        <v>452</v>
      </c>
    </row>
    <row r="17" spans="1:9" ht="14.25" customHeight="1">
      <c r="A17" s="451"/>
      <c r="B17" s="453">
        <v>60014</v>
      </c>
      <c r="C17" s="453"/>
      <c r="D17" s="454" t="s">
        <v>302</v>
      </c>
      <c r="E17" s="470">
        <f>E18+E19</f>
        <v>400000</v>
      </c>
      <c r="F17" s="470">
        <f>F18+F19</f>
        <v>100000</v>
      </c>
      <c r="G17" s="470">
        <f>G18+G19</f>
        <v>500000</v>
      </c>
      <c r="H17" s="456"/>
      <c r="I17" s="469"/>
    </row>
    <row r="18" spans="1:9" ht="35.25" customHeight="1">
      <c r="A18" s="471"/>
      <c r="B18" s="472"/>
      <c r="C18" s="457">
        <v>6300</v>
      </c>
      <c r="D18" s="458" t="s">
        <v>450</v>
      </c>
      <c r="E18" s="459">
        <v>400000</v>
      </c>
      <c r="F18" s="459"/>
      <c r="G18" s="459">
        <f>E18+F18</f>
        <v>400000</v>
      </c>
      <c r="H18" s="468" t="s">
        <v>453</v>
      </c>
      <c r="I18" s="469" t="s">
        <v>454</v>
      </c>
    </row>
    <row r="19" spans="1:9" ht="35.25" customHeight="1">
      <c r="A19" s="471"/>
      <c r="B19" s="472"/>
      <c r="C19" s="457">
        <v>6300</v>
      </c>
      <c r="D19" s="458" t="s">
        <v>450</v>
      </c>
      <c r="E19" s="459">
        <v>0</v>
      </c>
      <c r="F19" s="459">
        <v>100000</v>
      </c>
      <c r="G19" s="459">
        <f>E19+F19</f>
        <v>100000</v>
      </c>
      <c r="H19" s="468" t="s">
        <v>776</v>
      </c>
      <c r="I19" s="469" t="s">
        <v>454</v>
      </c>
    </row>
    <row r="20" spans="1:9" ht="14.25" customHeight="1">
      <c r="A20" s="471"/>
      <c r="B20" s="453">
        <v>60016</v>
      </c>
      <c r="C20" s="453"/>
      <c r="D20" s="454" t="s">
        <v>303</v>
      </c>
      <c r="E20" s="473">
        <f>E21+E22+E23+E24+E25</f>
        <v>440000</v>
      </c>
      <c r="F20" s="473">
        <f>F21+F22+F23+F24+F25</f>
        <v>10000</v>
      </c>
      <c r="G20" s="473">
        <f>G21+G22+G23+G24+G25</f>
        <v>450000</v>
      </c>
      <c r="H20" s="468"/>
      <c r="I20" s="461"/>
    </row>
    <row r="21" spans="1:9" ht="14.25" customHeight="1">
      <c r="A21" s="471"/>
      <c r="B21" s="472"/>
      <c r="C21" s="474">
        <v>6050</v>
      </c>
      <c r="D21" s="475" t="s">
        <v>455</v>
      </c>
      <c r="E21" s="476">
        <v>100000</v>
      </c>
      <c r="F21" s="476"/>
      <c r="G21" s="459">
        <f>E21+F21</f>
        <v>100000</v>
      </c>
      <c r="H21" s="468" t="s">
        <v>456</v>
      </c>
      <c r="I21" s="461" t="s">
        <v>446</v>
      </c>
    </row>
    <row r="22" spans="1:9" ht="14.25" customHeight="1">
      <c r="A22" s="471"/>
      <c r="B22" s="472"/>
      <c r="C22" s="474">
        <v>6050</v>
      </c>
      <c r="D22" s="475" t="s">
        <v>455</v>
      </c>
      <c r="E22" s="476">
        <v>100000</v>
      </c>
      <c r="F22" s="476"/>
      <c r="G22" s="459">
        <f>E22+F22</f>
        <v>100000</v>
      </c>
      <c r="H22" s="468" t="s">
        <v>457</v>
      </c>
      <c r="I22" s="461" t="s">
        <v>446</v>
      </c>
    </row>
    <row r="23" spans="1:9" ht="24">
      <c r="A23" s="471"/>
      <c r="B23" s="472"/>
      <c r="C23" s="474">
        <v>6050</v>
      </c>
      <c r="D23" s="475" t="s">
        <v>455</v>
      </c>
      <c r="E23" s="476">
        <v>40000</v>
      </c>
      <c r="F23" s="476"/>
      <c r="G23" s="459">
        <f>E23+F23</f>
        <v>40000</v>
      </c>
      <c r="H23" s="468" t="s">
        <v>458</v>
      </c>
      <c r="I23" s="461" t="s">
        <v>446</v>
      </c>
    </row>
    <row r="24" spans="1:9" ht="15" customHeight="1">
      <c r="A24" s="471"/>
      <c r="B24" s="472"/>
      <c r="C24" s="474">
        <v>6050</v>
      </c>
      <c r="D24" s="475" t="s">
        <v>455</v>
      </c>
      <c r="E24" s="459">
        <v>200000</v>
      </c>
      <c r="F24" s="459">
        <v>-20000</v>
      </c>
      <c r="G24" s="459">
        <f>E24+F24</f>
        <v>180000</v>
      </c>
      <c r="H24" s="468" t="s">
        <v>459</v>
      </c>
      <c r="I24" s="461" t="s">
        <v>446</v>
      </c>
    </row>
    <row r="25" spans="1:9" ht="24">
      <c r="A25" s="471"/>
      <c r="B25" s="472"/>
      <c r="C25" s="474">
        <v>6050</v>
      </c>
      <c r="D25" s="475" t="s">
        <v>455</v>
      </c>
      <c r="E25" s="459">
        <v>0</v>
      </c>
      <c r="F25" s="459">
        <v>30000</v>
      </c>
      <c r="G25" s="459">
        <f>E25+F25</f>
        <v>30000</v>
      </c>
      <c r="H25" s="468" t="s">
        <v>790</v>
      </c>
      <c r="I25" s="461" t="s">
        <v>446</v>
      </c>
    </row>
    <row r="26" spans="1:9" ht="14.25" customHeight="1">
      <c r="A26" s="464">
        <v>750</v>
      </c>
      <c r="B26" s="465"/>
      <c r="C26" s="465"/>
      <c r="D26" s="477" t="s">
        <v>25</v>
      </c>
      <c r="E26" s="466">
        <f>E27</f>
        <v>55000</v>
      </c>
      <c r="F26" s="466">
        <f>F27</f>
        <v>0</v>
      </c>
      <c r="G26" s="466">
        <f>G27</f>
        <v>55000</v>
      </c>
      <c r="H26" s="478"/>
      <c r="I26" s="72"/>
    </row>
    <row r="27" spans="1:9" ht="14.25" customHeight="1">
      <c r="A27" s="451"/>
      <c r="B27" s="453">
        <v>75023</v>
      </c>
      <c r="C27" s="453"/>
      <c r="D27" s="454" t="s">
        <v>307</v>
      </c>
      <c r="E27" s="455">
        <f>E28+E29</f>
        <v>55000</v>
      </c>
      <c r="F27" s="455">
        <f>F28+F29</f>
        <v>0</v>
      </c>
      <c r="G27" s="455">
        <f>G28+G29</f>
        <v>55000</v>
      </c>
      <c r="H27" s="456"/>
      <c r="I27" s="72"/>
    </row>
    <row r="28" spans="1:9" ht="24">
      <c r="A28" s="451"/>
      <c r="B28" s="453"/>
      <c r="C28" s="457">
        <v>6060</v>
      </c>
      <c r="D28" s="458" t="s">
        <v>455</v>
      </c>
      <c r="E28" s="476">
        <v>30000</v>
      </c>
      <c r="F28" s="476"/>
      <c r="G28" s="459">
        <f>E28+F28</f>
        <v>30000</v>
      </c>
      <c r="H28" s="460" t="s">
        <v>460</v>
      </c>
      <c r="I28" s="461" t="s">
        <v>446</v>
      </c>
    </row>
    <row r="29" spans="1:9" ht="15.75" customHeight="1">
      <c r="A29" s="451"/>
      <c r="B29" s="479"/>
      <c r="C29" s="457">
        <v>6060</v>
      </c>
      <c r="D29" s="458" t="s">
        <v>455</v>
      </c>
      <c r="E29" s="476">
        <v>25000</v>
      </c>
      <c r="F29" s="476"/>
      <c r="G29" s="459">
        <f>E29+F29</f>
        <v>25000</v>
      </c>
      <c r="H29" s="460" t="s">
        <v>461</v>
      </c>
      <c r="I29" s="461" t="s">
        <v>446</v>
      </c>
    </row>
    <row r="30" spans="1:9" ht="24" customHeight="1">
      <c r="A30" s="480">
        <v>754</v>
      </c>
      <c r="B30" s="481"/>
      <c r="C30" s="482"/>
      <c r="D30" s="483" t="s">
        <v>174</v>
      </c>
      <c r="E30" s="484">
        <f aca="true" t="shared" si="0" ref="E30:G31">E31</f>
        <v>10000</v>
      </c>
      <c r="F30" s="484">
        <f t="shared" si="0"/>
        <v>0</v>
      </c>
      <c r="G30" s="484">
        <f t="shared" si="0"/>
        <v>10000</v>
      </c>
      <c r="H30" s="460"/>
      <c r="I30" s="461"/>
    </row>
    <row r="31" spans="1:9" ht="14.25" customHeight="1">
      <c r="A31" s="451"/>
      <c r="B31" s="485">
        <v>75412</v>
      </c>
      <c r="C31" s="486"/>
      <c r="D31" s="487" t="s">
        <v>310</v>
      </c>
      <c r="E31" s="473">
        <f t="shared" si="0"/>
        <v>10000</v>
      </c>
      <c r="F31" s="473">
        <f t="shared" si="0"/>
        <v>0</v>
      </c>
      <c r="G31" s="473">
        <f t="shared" si="0"/>
        <v>10000</v>
      </c>
      <c r="H31" s="460"/>
      <c r="I31" s="461"/>
    </row>
    <row r="32" spans="1:9" ht="15" customHeight="1">
      <c r="A32" s="451"/>
      <c r="B32" s="479"/>
      <c r="C32" s="457">
        <v>6050</v>
      </c>
      <c r="D32" s="458" t="s">
        <v>444</v>
      </c>
      <c r="E32" s="476">
        <v>10000</v>
      </c>
      <c r="F32" s="476"/>
      <c r="G32" s="459">
        <f>E32+F32</f>
        <v>10000</v>
      </c>
      <c r="H32" s="460" t="s">
        <v>462</v>
      </c>
      <c r="I32" s="461" t="s">
        <v>446</v>
      </c>
    </row>
    <row r="33" spans="1:9" ht="13.5" customHeight="1">
      <c r="A33" s="480">
        <v>801</v>
      </c>
      <c r="B33" s="481"/>
      <c r="C33" s="482"/>
      <c r="D33" s="488" t="s">
        <v>78</v>
      </c>
      <c r="E33" s="489">
        <f>E34+E38+E40</f>
        <v>1085000</v>
      </c>
      <c r="F33" s="489">
        <f>F34+F38+F40</f>
        <v>0</v>
      </c>
      <c r="G33" s="489">
        <f>G34+G38+G40</f>
        <v>1085000</v>
      </c>
      <c r="H33" s="460"/>
      <c r="I33" s="461"/>
    </row>
    <row r="34" spans="1:9" ht="13.5" customHeight="1">
      <c r="A34" s="451"/>
      <c r="B34" s="485">
        <v>80101</v>
      </c>
      <c r="C34" s="486"/>
      <c r="D34" s="487" t="s">
        <v>79</v>
      </c>
      <c r="E34" s="470">
        <f>E35+E36+E37</f>
        <v>770000</v>
      </c>
      <c r="F34" s="470">
        <f>F35+F36+F37</f>
        <v>0</v>
      </c>
      <c r="G34" s="470">
        <f>G35+G36+G37</f>
        <v>770000</v>
      </c>
      <c r="H34" s="460"/>
      <c r="I34" s="461"/>
    </row>
    <row r="35" spans="1:9" ht="22.5" customHeight="1">
      <c r="A35" s="451"/>
      <c r="B35" s="479"/>
      <c r="C35" s="490">
        <v>6050</v>
      </c>
      <c r="D35" s="458" t="s">
        <v>444</v>
      </c>
      <c r="E35" s="476">
        <v>260000</v>
      </c>
      <c r="F35" s="476"/>
      <c r="G35" s="459">
        <f>E35+F35</f>
        <v>260000</v>
      </c>
      <c r="H35" s="491" t="s">
        <v>463</v>
      </c>
      <c r="I35" s="461" t="s">
        <v>464</v>
      </c>
    </row>
    <row r="36" spans="1:9" ht="22.5" customHeight="1">
      <c r="A36" s="451"/>
      <c r="B36" s="479"/>
      <c r="C36" s="490">
        <v>6050</v>
      </c>
      <c r="D36" s="458" t="s">
        <v>444</v>
      </c>
      <c r="E36" s="476">
        <v>500000</v>
      </c>
      <c r="F36" s="476"/>
      <c r="G36" s="459">
        <f>E36+F36</f>
        <v>500000</v>
      </c>
      <c r="H36" s="492" t="s">
        <v>465</v>
      </c>
      <c r="I36" s="461" t="s">
        <v>466</v>
      </c>
    </row>
    <row r="37" spans="1:9" ht="15" customHeight="1">
      <c r="A37" s="451"/>
      <c r="B37" s="479"/>
      <c r="C37" s="457">
        <v>6060</v>
      </c>
      <c r="D37" s="458" t="s">
        <v>455</v>
      </c>
      <c r="E37" s="476">
        <v>10000</v>
      </c>
      <c r="F37" s="476"/>
      <c r="G37" s="459">
        <f>E37+F37</f>
        <v>10000</v>
      </c>
      <c r="H37" s="492" t="s">
        <v>467</v>
      </c>
      <c r="I37" s="461" t="s">
        <v>464</v>
      </c>
    </row>
    <row r="38" spans="1:9" ht="14.25">
      <c r="A38" s="451"/>
      <c r="B38" s="493" t="s">
        <v>192</v>
      </c>
      <c r="C38" s="494"/>
      <c r="D38" s="495" t="s">
        <v>81</v>
      </c>
      <c r="E38" s="470">
        <f>E39</f>
        <v>70000</v>
      </c>
      <c r="F38" s="470">
        <f>F39</f>
        <v>0</v>
      </c>
      <c r="G38" s="470">
        <f>G39</f>
        <v>70000</v>
      </c>
      <c r="H38" s="460"/>
      <c r="I38" s="461"/>
    </row>
    <row r="39" spans="1:9" ht="15" customHeight="1">
      <c r="A39" s="451"/>
      <c r="B39" s="496"/>
      <c r="C39" s="490">
        <v>6050</v>
      </c>
      <c r="D39" s="458" t="s">
        <v>444</v>
      </c>
      <c r="E39" s="476">
        <v>70000</v>
      </c>
      <c r="F39" s="476"/>
      <c r="G39" s="459">
        <f>E39+F39</f>
        <v>70000</v>
      </c>
      <c r="H39" s="460" t="s">
        <v>468</v>
      </c>
      <c r="I39" s="461" t="s">
        <v>464</v>
      </c>
    </row>
    <row r="40" spans="1:9" ht="15" customHeight="1">
      <c r="A40" s="451"/>
      <c r="B40" s="493" t="s">
        <v>194</v>
      </c>
      <c r="C40" s="490"/>
      <c r="D40" s="497" t="s">
        <v>315</v>
      </c>
      <c r="E40" s="473">
        <f>E41</f>
        <v>245000</v>
      </c>
      <c r="F40" s="473">
        <f>F41</f>
        <v>0</v>
      </c>
      <c r="G40" s="473">
        <f>G41</f>
        <v>245000</v>
      </c>
      <c r="H40" s="460"/>
      <c r="I40" s="461"/>
    </row>
    <row r="41" spans="1:9" ht="36">
      <c r="A41" s="451"/>
      <c r="B41" s="496"/>
      <c r="C41" s="490">
        <v>6050</v>
      </c>
      <c r="D41" s="458" t="s">
        <v>444</v>
      </c>
      <c r="E41" s="476">
        <v>245000</v>
      </c>
      <c r="F41" s="476"/>
      <c r="G41" s="459">
        <f>E41+F41</f>
        <v>245000</v>
      </c>
      <c r="H41" s="462" t="s">
        <v>469</v>
      </c>
      <c r="I41" s="461" t="s">
        <v>464</v>
      </c>
    </row>
    <row r="42" spans="1:9" ht="25.5">
      <c r="A42" s="498" t="s">
        <v>223</v>
      </c>
      <c r="B42" s="156"/>
      <c r="C42" s="457"/>
      <c r="D42" s="499" t="s">
        <v>92</v>
      </c>
      <c r="E42" s="466">
        <f aca="true" t="shared" si="1" ref="E42:G43">E43</f>
        <v>15000</v>
      </c>
      <c r="F42" s="466">
        <f t="shared" si="1"/>
        <v>0</v>
      </c>
      <c r="G42" s="466">
        <f t="shared" si="1"/>
        <v>15000</v>
      </c>
      <c r="H42" s="460"/>
      <c r="I42" s="461"/>
    </row>
    <row r="43" spans="1:9" ht="25.5">
      <c r="A43" s="498"/>
      <c r="B43" s="120" t="s">
        <v>252</v>
      </c>
      <c r="C43" s="500"/>
      <c r="D43" s="271" t="s">
        <v>326</v>
      </c>
      <c r="E43" s="473">
        <f t="shared" si="1"/>
        <v>15000</v>
      </c>
      <c r="F43" s="473">
        <f t="shared" si="1"/>
        <v>0</v>
      </c>
      <c r="G43" s="473">
        <f t="shared" si="1"/>
        <v>15000</v>
      </c>
      <c r="H43" s="460"/>
      <c r="I43" s="461"/>
    </row>
    <row r="44" spans="1:9" ht="24">
      <c r="A44" s="498"/>
      <c r="B44" s="156"/>
      <c r="C44" s="490">
        <v>6050</v>
      </c>
      <c r="D44" s="458" t="s">
        <v>444</v>
      </c>
      <c r="E44" s="476">
        <v>15000</v>
      </c>
      <c r="F44" s="476"/>
      <c r="G44" s="459">
        <f>E44+F44</f>
        <v>15000</v>
      </c>
      <c r="H44" s="460" t="s">
        <v>470</v>
      </c>
      <c r="I44" s="461" t="s">
        <v>466</v>
      </c>
    </row>
    <row r="45" spans="1:9" ht="25.5">
      <c r="A45" s="464">
        <v>900</v>
      </c>
      <c r="B45" s="465"/>
      <c r="C45" s="465"/>
      <c r="D45" s="501" t="s">
        <v>100</v>
      </c>
      <c r="E45" s="484">
        <f aca="true" t="shared" si="2" ref="E45:G46">E46</f>
        <v>50000</v>
      </c>
      <c r="F45" s="484">
        <f t="shared" si="2"/>
        <v>0</v>
      </c>
      <c r="G45" s="484">
        <f t="shared" si="2"/>
        <v>50000</v>
      </c>
      <c r="H45" s="468"/>
      <c r="I45" s="461"/>
    </row>
    <row r="46" spans="1:9" ht="14.25">
      <c r="A46" s="451"/>
      <c r="B46" s="453">
        <v>90015</v>
      </c>
      <c r="C46" s="453"/>
      <c r="D46" s="502" t="s">
        <v>332</v>
      </c>
      <c r="E46" s="503">
        <f t="shared" si="2"/>
        <v>50000</v>
      </c>
      <c r="F46" s="503">
        <f t="shared" si="2"/>
        <v>0</v>
      </c>
      <c r="G46" s="503">
        <f t="shared" si="2"/>
        <v>50000</v>
      </c>
      <c r="H46" s="468"/>
      <c r="I46" s="461"/>
    </row>
    <row r="47" spans="1:9" ht="14.25">
      <c r="A47" s="451"/>
      <c r="B47" s="504"/>
      <c r="C47" s="490">
        <v>6050</v>
      </c>
      <c r="D47" s="458" t="s">
        <v>444</v>
      </c>
      <c r="E47" s="476">
        <v>50000</v>
      </c>
      <c r="F47" s="476"/>
      <c r="G47" s="459">
        <f>E47+F47</f>
        <v>50000</v>
      </c>
      <c r="H47" s="505" t="s">
        <v>471</v>
      </c>
      <c r="I47" s="461" t="s">
        <v>466</v>
      </c>
    </row>
    <row r="48" spans="1:9" ht="25.5">
      <c r="A48" s="279" t="s">
        <v>241</v>
      </c>
      <c r="B48" s="274"/>
      <c r="C48" s="274"/>
      <c r="D48" s="448" t="s">
        <v>242</v>
      </c>
      <c r="E48" s="466">
        <f>E49+E51</f>
        <v>1374911.62</v>
      </c>
      <c r="F48" s="466">
        <f>F49+F51</f>
        <v>-133000</v>
      </c>
      <c r="G48" s="466">
        <f>G49+G51</f>
        <v>1241911.62</v>
      </c>
      <c r="H48" s="467"/>
      <c r="I48" s="72"/>
    </row>
    <row r="49" spans="1:9" ht="14.25" customHeight="1">
      <c r="A49" s="451"/>
      <c r="B49" s="493" t="s">
        <v>246</v>
      </c>
      <c r="C49" s="506"/>
      <c r="D49" s="502" t="s">
        <v>335</v>
      </c>
      <c r="E49" s="455">
        <f>E50</f>
        <v>100000</v>
      </c>
      <c r="F49" s="455">
        <f>F50</f>
        <v>0</v>
      </c>
      <c r="G49" s="455">
        <f>G50</f>
        <v>100000</v>
      </c>
      <c r="H49" s="456"/>
      <c r="I49" s="72"/>
    </row>
    <row r="50" spans="1:9" ht="13.5" customHeight="1">
      <c r="A50" s="451"/>
      <c r="B50" s="479"/>
      <c r="C50" s="457">
        <v>6060</v>
      </c>
      <c r="D50" s="458" t="s">
        <v>455</v>
      </c>
      <c r="E50" s="476">
        <v>100000</v>
      </c>
      <c r="F50" s="476"/>
      <c r="G50" s="459">
        <f>E50+F50</f>
        <v>100000</v>
      </c>
      <c r="H50" s="491" t="s">
        <v>472</v>
      </c>
      <c r="I50" s="461" t="s">
        <v>446</v>
      </c>
    </row>
    <row r="51" spans="1:9" ht="12.75" customHeight="1">
      <c r="A51" s="451"/>
      <c r="B51" s="493" t="s">
        <v>248</v>
      </c>
      <c r="C51" s="506"/>
      <c r="D51" s="502" t="s">
        <v>11</v>
      </c>
      <c r="E51" s="455">
        <f>E52+E53+E54+E55+E56+E57+E58+E59+E60</f>
        <v>1274911.62</v>
      </c>
      <c r="F51" s="455">
        <f>F52+F53+F54+F55+F56+F57+F58+F59+F60</f>
        <v>-133000</v>
      </c>
      <c r="G51" s="455">
        <f>G52+G53+G54+G55+G56+G57+G58+G59+G60</f>
        <v>1141911.62</v>
      </c>
      <c r="H51" s="456"/>
      <c r="I51" s="72"/>
    </row>
    <row r="52" spans="1:9" ht="23.25" customHeight="1">
      <c r="A52" s="471"/>
      <c r="B52" s="507"/>
      <c r="C52" s="457">
        <v>6050</v>
      </c>
      <c r="D52" s="458" t="s">
        <v>444</v>
      </c>
      <c r="E52" s="508">
        <v>440000</v>
      </c>
      <c r="F52" s="509"/>
      <c r="G52" s="459">
        <f aca="true" t="shared" si="3" ref="G52:G58">E52+F52</f>
        <v>440000</v>
      </c>
      <c r="H52" s="510" t="s">
        <v>473</v>
      </c>
      <c r="I52" s="461" t="s">
        <v>446</v>
      </c>
    </row>
    <row r="53" spans="1:9" ht="23.25" customHeight="1">
      <c r="A53" s="471"/>
      <c r="B53" s="507"/>
      <c r="C53" s="457">
        <v>6050</v>
      </c>
      <c r="D53" s="458" t="s">
        <v>444</v>
      </c>
      <c r="E53" s="508">
        <v>350000</v>
      </c>
      <c r="F53" s="509">
        <v>-133000</v>
      </c>
      <c r="G53" s="459">
        <f t="shared" si="3"/>
        <v>217000</v>
      </c>
      <c r="H53" s="468" t="s">
        <v>474</v>
      </c>
      <c r="I53" s="461" t="s">
        <v>446</v>
      </c>
    </row>
    <row r="54" spans="1:9" ht="23.25" customHeight="1">
      <c r="A54" s="471"/>
      <c r="B54" s="507"/>
      <c r="C54" s="457">
        <v>6050</v>
      </c>
      <c r="D54" s="458" t="s">
        <v>475</v>
      </c>
      <c r="E54" s="508">
        <v>22978.8</v>
      </c>
      <c r="F54" s="509"/>
      <c r="G54" s="459">
        <f t="shared" si="3"/>
        <v>22978.8</v>
      </c>
      <c r="H54" s="511" t="s">
        <v>476</v>
      </c>
      <c r="I54" s="461" t="s">
        <v>446</v>
      </c>
    </row>
    <row r="55" spans="1:9" ht="23.25" customHeight="1">
      <c r="A55" s="451"/>
      <c r="B55" s="493"/>
      <c r="C55" s="457">
        <v>6050</v>
      </c>
      <c r="D55" s="458" t="s">
        <v>475</v>
      </c>
      <c r="E55" s="459">
        <v>20984</v>
      </c>
      <c r="F55" s="887"/>
      <c r="G55" s="459">
        <f t="shared" si="3"/>
        <v>20984</v>
      </c>
      <c r="H55" s="462" t="s">
        <v>477</v>
      </c>
      <c r="I55" s="461" t="s">
        <v>446</v>
      </c>
    </row>
    <row r="56" spans="1:9" ht="23.25" customHeight="1">
      <c r="A56" s="471"/>
      <c r="B56" s="507"/>
      <c r="C56" s="457">
        <v>6050</v>
      </c>
      <c r="D56" s="458" t="s">
        <v>475</v>
      </c>
      <c r="E56" s="508">
        <v>9126.43</v>
      </c>
      <c r="F56" s="509"/>
      <c r="G56" s="459">
        <f t="shared" si="3"/>
        <v>9126.43</v>
      </c>
      <c r="H56" s="510" t="s">
        <v>478</v>
      </c>
      <c r="I56" s="461" t="s">
        <v>446</v>
      </c>
    </row>
    <row r="57" spans="1:9" ht="23.25" customHeight="1">
      <c r="A57" s="471"/>
      <c r="B57" s="507"/>
      <c r="C57" s="457">
        <v>6050</v>
      </c>
      <c r="D57" s="458" t="s">
        <v>475</v>
      </c>
      <c r="E57" s="508">
        <v>8571.09</v>
      </c>
      <c r="F57" s="509"/>
      <c r="G57" s="459">
        <f t="shared" si="3"/>
        <v>8571.09</v>
      </c>
      <c r="H57" s="510" t="s">
        <v>479</v>
      </c>
      <c r="I57" s="461" t="s">
        <v>446</v>
      </c>
    </row>
    <row r="58" spans="1:9" ht="23.25" customHeight="1">
      <c r="A58" s="471"/>
      <c r="B58" s="507"/>
      <c r="C58" s="457">
        <v>6050</v>
      </c>
      <c r="D58" s="458" t="s">
        <v>475</v>
      </c>
      <c r="E58" s="508">
        <v>20000</v>
      </c>
      <c r="F58" s="509"/>
      <c r="G58" s="459">
        <f t="shared" si="3"/>
        <v>20000</v>
      </c>
      <c r="H58" s="510" t="s">
        <v>480</v>
      </c>
      <c r="I58" s="461" t="s">
        <v>446</v>
      </c>
    </row>
    <row r="59" spans="1:9" ht="23.25" customHeight="1">
      <c r="A59" s="451"/>
      <c r="B59" s="479"/>
      <c r="C59" s="457">
        <v>6050</v>
      </c>
      <c r="D59" s="458" t="s">
        <v>475</v>
      </c>
      <c r="E59" s="476">
        <v>3251.3</v>
      </c>
      <c r="F59" s="476"/>
      <c r="G59" s="459">
        <f>E59+F59</f>
        <v>3251.3</v>
      </c>
      <c r="H59" s="468" t="s">
        <v>481</v>
      </c>
      <c r="I59" s="461" t="s">
        <v>446</v>
      </c>
    </row>
    <row r="60" spans="1:9" ht="23.25" customHeight="1" thickBot="1">
      <c r="A60" s="512"/>
      <c r="B60" s="513"/>
      <c r="C60" s="457">
        <v>6050</v>
      </c>
      <c r="D60" s="458" t="s">
        <v>444</v>
      </c>
      <c r="E60" s="514">
        <v>400000</v>
      </c>
      <c r="F60" s="514"/>
      <c r="G60" s="515">
        <f>E60+F60</f>
        <v>400000</v>
      </c>
      <c r="H60" s="510" t="s">
        <v>482</v>
      </c>
      <c r="I60" s="461" t="s">
        <v>446</v>
      </c>
    </row>
    <row r="61" spans="1:9" ht="5.25" customHeight="1" thickBot="1">
      <c r="A61" s="516"/>
      <c r="B61" s="517"/>
      <c r="C61" s="518"/>
      <c r="D61" s="519"/>
      <c r="E61" s="520"/>
      <c r="F61" s="520"/>
      <c r="G61" s="520"/>
      <c r="H61" s="521"/>
      <c r="I61" s="60"/>
    </row>
    <row r="62" spans="1:9" ht="22.5" customHeight="1" thickBot="1">
      <c r="A62" s="516"/>
      <c r="B62" s="517"/>
      <c r="C62" s="517"/>
      <c r="D62" s="522" t="s">
        <v>483</v>
      </c>
      <c r="E62" s="523">
        <f>E8+E14+E26+E30+E33+E42+E45+E48</f>
        <v>4839911.62</v>
      </c>
      <c r="F62" s="523">
        <f>F8+F14+F26+F30+F33+F42+F45+F48</f>
        <v>-33000</v>
      </c>
      <c r="G62" s="523">
        <f>G8+G14+G26+G30+G33+G42+G45+G48</f>
        <v>4806911.62</v>
      </c>
      <c r="H62" s="524"/>
      <c r="I62" s="60"/>
    </row>
    <row r="63" spans="1:8" ht="14.25">
      <c r="A63" s="525"/>
      <c r="B63" s="525"/>
      <c r="C63" s="525"/>
      <c r="D63" s="525"/>
      <c r="E63" s="526"/>
      <c r="F63" s="526"/>
      <c r="G63" s="526"/>
      <c r="H63" s="527"/>
    </row>
    <row r="64" spans="1:8" ht="15.75">
      <c r="A64" s="525"/>
      <c r="B64" s="525"/>
      <c r="C64" s="525"/>
      <c r="D64" s="528"/>
      <c r="E64" s="529"/>
      <c r="F64" s="529"/>
      <c r="G64" s="529"/>
      <c r="H64" s="527"/>
    </row>
    <row r="65" spans="1:8" ht="14.25">
      <c r="A65" s="525"/>
      <c r="B65" s="525"/>
      <c r="C65" s="530"/>
      <c r="D65" s="531"/>
      <c r="E65" s="525"/>
      <c r="F65" s="525"/>
      <c r="G65" s="525"/>
      <c r="H65" s="532"/>
    </row>
    <row r="66" spans="1:8" ht="14.25">
      <c r="A66" s="525"/>
      <c r="B66" s="525"/>
      <c r="C66" s="525"/>
      <c r="D66" s="533"/>
      <c r="E66" s="525"/>
      <c r="F66" s="525"/>
      <c r="G66" s="525"/>
      <c r="H66" s="532"/>
    </row>
    <row r="67" spans="4:8" ht="14.25">
      <c r="D67" s="534"/>
      <c r="E67" s="531"/>
      <c r="F67" s="531"/>
      <c r="G67" s="531"/>
      <c r="H67" s="532"/>
    </row>
    <row r="68" spans="4:8" ht="14.25">
      <c r="D68" s="534"/>
      <c r="E68" s="531"/>
      <c r="F68" s="531"/>
      <c r="G68" s="531"/>
      <c r="H68" s="532"/>
    </row>
    <row r="69" spans="4:8" ht="14.25">
      <c r="D69" s="534"/>
      <c r="E69" s="531"/>
      <c r="F69" s="531"/>
      <c r="G69" s="531"/>
      <c r="H69" s="532"/>
    </row>
    <row r="70" spans="4:8" ht="14.25">
      <c r="D70" s="534"/>
      <c r="E70" s="531"/>
      <c r="F70" s="531"/>
      <c r="G70" s="531"/>
      <c r="H70" s="532"/>
    </row>
    <row r="71" spans="4:8" ht="14.25">
      <c r="D71" s="535"/>
      <c r="E71" s="531"/>
      <c r="F71" s="531"/>
      <c r="G71" s="531"/>
      <c r="H71" s="532"/>
    </row>
    <row r="72" spans="4:8" ht="14.25">
      <c r="D72" s="535"/>
      <c r="E72" s="531"/>
      <c r="F72" s="531"/>
      <c r="G72" s="531"/>
      <c r="H72" s="532"/>
    </row>
    <row r="73" spans="4:8" ht="14.25">
      <c r="D73" s="535"/>
      <c r="E73" s="525"/>
      <c r="F73" s="525"/>
      <c r="G73" s="525"/>
      <c r="H73" s="532"/>
    </row>
    <row r="74" ht="14.25">
      <c r="D74" s="533"/>
    </row>
    <row r="75" ht="14.25">
      <c r="D75" s="533"/>
    </row>
    <row r="76" ht="29.25" customHeight="1">
      <c r="D76" s="533"/>
    </row>
    <row r="77" ht="14.25">
      <c r="D77" s="533"/>
    </row>
    <row r="78" ht="14.25">
      <c r="D78" s="533"/>
    </row>
    <row r="79" ht="14.25">
      <c r="D79" s="533"/>
    </row>
    <row r="80" ht="14.25">
      <c r="D80" s="533"/>
    </row>
    <row r="81" ht="14.25">
      <c r="D81" s="535"/>
    </row>
    <row r="82" ht="14.25">
      <c r="D82" s="536"/>
    </row>
    <row r="83" spans="2:9" ht="14.25">
      <c r="B83" s="537"/>
      <c r="C83" s="537"/>
      <c r="D83" s="538"/>
      <c r="E83" s="537"/>
      <c r="F83" s="537"/>
      <c r="G83" s="537"/>
      <c r="H83" s="537"/>
      <c r="I83" s="537"/>
    </row>
    <row r="84" spans="2:9" ht="14.25">
      <c r="B84" s="537"/>
      <c r="C84" s="537"/>
      <c r="D84" s="533"/>
      <c r="E84" s="537"/>
      <c r="F84" s="537"/>
      <c r="G84" s="537"/>
      <c r="H84" s="537"/>
      <c r="I84" s="537"/>
    </row>
    <row r="85" ht="14.25">
      <c r="D85" s="539"/>
    </row>
    <row r="86" ht="14.25">
      <c r="D86" s="539"/>
    </row>
    <row r="87" ht="14.25">
      <c r="D87" s="539"/>
    </row>
    <row r="88" ht="14.25">
      <c r="D88" s="538"/>
    </row>
    <row r="89" ht="14.25">
      <c r="D89" s="533"/>
    </row>
    <row r="90" ht="14.25">
      <c r="D90" s="538"/>
    </row>
    <row r="91" ht="14.25">
      <c r="D91" s="540"/>
    </row>
    <row r="92" ht="14.25">
      <c r="D92" s="537"/>
    </row>
    <row r="93" ht="14.25">
      <c r="D93" s="537"/>
    </row>
    <row r="94" ht="14.25">
      <c r="D94" s="537"/>
    </row>
  </sheetData>
  <sheetProtection/>
  <mergeCells count="1">
    <mergeCell ref="C4:F4"/>
  </mergeCells>
  <printOptions/>
  <pageMargins left="0" right="0" top="0.5511811023622047" bottom="0.35433070866141736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145"/>
  <sheetViews>
    <sheetView tabSelected="1" zoomScalePageLayoutView="0" workbookViewId="0" topLeftCell="A136">
      <selection activeCell="I36" sqref="I36"/>
    </sheetView>
  </sheetViews>
  <sheetFormatPr defaultColWidth="8.796875" defaultRowHeight="14.25"/>
  <cols>
    <col min="1" max="1" width="1" style="0" customWidth="1"/>
    <col min="2" max="2" width="2.69921875" style="0" customWidth="1"/>
    <col min="3" max="3" width="6.09765625" style="0" customWidth="1"/>
    <col min="4" max="4" width="16.8984375" style="0" customWidth="1"/>
    <col min="5" max="5" width="5.19921875" style="0" customWidth="1"/>
    <col min="6" max="8" width="6.8984375" style="0" customWidth="1"/>
    <col min="9" max="14" width="7.5" style="0" customWidth="1"/>
    <col min="15" max="17" width="7.3984375" style="0" customWidth="1"/>
    <col min="18" max="18" width="7.69921875" style="0" customWidth="1"/>
    <col min="19" max="19" width="7.09765625" style="0" customWidth="1"/>
    <col min="20" max="20" width="1.8984375" style="0" customWidth="1"/>
  </cols>
  <sheetData>
    <row r="1" ht="14.25">
      <c r="O1" t="s">
        <v>817</v>
      </c>
    </row>
    <row r="2" spans="2:15" ht="14.25">
      <c r="B2" s="2"/>
      <c r="O2" t="s">
        <v>821</v>
      </c>
    </row>
    <row r="3" spans="3:15" ht="15.75">
      <c r="C3" s="2"/>
      <c r="E3" s="541"/>
      <c r="O3" t="s">
        <v>380</v>
      </c>
    </row>
    <row r="4" ht="15">
      <c r="G4" s="542"/>
    </row>
    <row r="5" spans="4:18" ht="15.75">
      <c r="D5" s="866" t="s">
        <v>485</v>
      </c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</row>
    <row r="6" ht="14.25">
      <c r="G6" s="543"/>
    </row>
    <row r="8" spans="2:19" ht="12.75" customHeight="1">
      <c r="B8" s="544"/>
      <c r="C8" s="867" t="s">
        <v>486</v>
      </c>
      <c r="D8" s="868"/>
      <c r="E8" s="869"/>
      <c r="F8" s="867" t="s">
        <v>487</v>
      </c>
      <c r="G8" s="868"/>
      <c r="H8" s="868"/>
      <c r="I8" s="868"/>
      <c r="J8" s="868"/>
      <c r="K8" s="868"/>
      <c r="L8" s="868"/>
      <c r="M8" s="868"/>
      <c r="N8" s="868"/>
      <c r="O8" s="868"/>
      <c r="P8" s="868"/>
      <c r="Q8" s="868"/>
      <c r="R8" s="868"/>
      <c r="S8" s="869"/>
    </row>
    <row r="9" spans="2:20" ht="4.5" customHeight="1">
      <c r="B9" s="545"/>
      <c r="C9" s="870"/>
      <c r="D9" s="871"/>
      <c r="E9" s="872"/>
      <c r="F9" s="870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2"/>
      <c r="T9" s="546"/>
    </row>
    <row r="10" spans="2:20" ht="19.5" customHeight="1">
      <c r="B10" s="547"/>
      <c r="C10" s="548"/>
      <c r="D10" s="548"/>
      <c r="E10" s="873" t="s">
        <v>488</v>
      </c>
      <c r="F10" s="876">
        <v>2007</v>
      </c>
      <c r="G10" s="876">
        <v>2008</v>
      </c>
      <c r="H10" s="876">
        <v>2009</v>
      </c>
      <c r="I10" s="879">
        <v>2010</v>
      </c>
      <c r="J10" s="879" t="s">
        <v>489</v>
      </c>
      <c r="K10" s="882" t="s">
        <v>490</v>
      </c>
      <c r="L10" s="860">
        <v>2011</v>
      </c>
      <c r="M10" s="860" t="s">
        <v>489</v>
      </c>
      <c r="N10" s="863" t="s">
        <v>491</v>
      </c>
      <c r="O10" s="549" t="s">
        <v>492</v>
      </c>
      <c r="P10" s="550"/>
      <c r="Q10" s="550"/>
      <c r="R10" s="549" t="s">
        <v>373</v>
      </c>
      <c r="S10" s="549" t="s">
        <v>492</v>
      </c>
      <c r="T10" s="546"/>
    </row>
    <row r="11" spans="2:20" ht="14.25">
      <c r="B11" s="547" t="s">
        <v>341</v>
      </c>
      <c r="C11" s="547" t="s">
        <v>493</v>
      </c>
      <c r="D11" s="547" t="s">
        <v>494</v>
      </c>
      <c r="E11" s="874"/>
      <c r="F11" s="877"/>
      <c r="G11" s="877"/>
      <c r="H11" s="877"/>
      <c r="I11" s="880"/>
      <c r="J11" s="880"/>
      <c r="K11" s="883"/>
      <c r="L11" s="861"/>
      <c r="M11" s="861"/>
      <c r="N11" s="864"/>
      <c r="O11" s="551" t="s">
        <v>495</v>
      </c>
      <c r="P11" s="551" t="s">
        <v>496</v>
      </c>
      <c r="Q11" s="551" t="s">
        <v>373</v>
      </c>
      <c r="R11" s="551" t="s">
        <v>497</v>
      </c>
      <c r="S11" s="551" t="s">
        <v>498</v>
      </c>
      <c r="T11" s="546"/>
    </row>
    <row r="12" spans="2:20" ht="14.25">
      <c r="B12" s="547"/>
      <c r="C12" s="547" t="s">
        <v>499</v>
      </c>
      <c r="D12" s="547" t="s">
        <v>499</v>
      </c>
      <c r="E12" s="874"/>
      <c r="F12" s="877"/>
      <c r="G12" s="877"/>
      <c r="H12" s="877"/>
      <c r="I12" s="880"/>
      <c r="J12" s="880"/>
      <c r="K12" s="883"/>
      <c r="L12" s="861"/>
      <c r="M12" s="861"/>
      <c r="N12" s="864"/>
      <c r="O12" s="551" t="s">
        <v>500</v>
      </c>
      <c r="P12" s="551" t="s">
        <v>501</v>
      </c>
      <c r="Q12" s="551" t="s">
        <v>502</v>
      </c>
      <c r="R12" s="551" t="s">
        <v>503</v>
      </c>
      <c r="S12" s="551" t="s">
        <v>504</v>
      </c>
      <c r="T12" s="546"/>
    </row>
    <row r="13" spans="2:20" ht="14.25">
      <c r="B13" s="547"/>
      <c r="C13" s="547"/>
      <c r="D13" s="547"/>
      <c r="E13" s="875"/>
      <c r="F13" s="878"/>
      <c r="G13" s="878"/>
      <c r="H13" s="878"/>
      <c r="I13" s="881"/>
      <c r="J13" s="881"/>
      <c r="K13" s="884"/>
      <c r="L13" s="862"/>
      <c r="M13" s="862"/>
      <c r="N13" s="865"/>
      <c r="O13" s="557">
        <v>2011</v>
      </c>
      <c r="P13" s="551" t="s">
        <v>499</v>
      </c>
      <c r="Q13" s="551" t="s">
        <v>505</v>
      </c>
      <c r="R13" s="558" t="s">
        <v>506</v>
      </c>
      <c r="S13" s="551" t="s">
        <v>507</v>
      </c>
      <c r="T13" s="546"/>
    </row>
    <row r="14" spans="2:20" ht="14.25">
      <c r="B14" s="559">
        <v>1</v>
      </c>
      <c r="C14" s="559">
        <v>2</v>
      </c>
      <c r="D14" s="559">
        <v>3</v>
      </c>
      <c r="E14" s="559">
        <v>4</v>
      </c>
      <c r="F14" s="559">
        <v>5</v>
      </c>
      <c r="G14" s="559">
        <v>6</v>
      </c>
      <c r="H14" s="559">
        <v>7</v>
      </c>
      <c r="I14" s="559">
        <v>8</v>
      </c>
      <c r="J14" s="559">
        <v>9</v>
      </c>
      <c r="K14" s="559">
        <v>10</v>
      </c>
      <c r="L14" s="559">
        <v>11</v>
      </c>
      <c r="M14" s="559">
        <v>12</v>
      </c>
      <c r="N14" s="559">
        <v>13</v>
      </c>
      <c r="O14" s="559">
        <v>14</v>
      </c>
      <c r="P14" s="559">
        <v>15</v>
      </c>
      <c r="Q14" s="559">
        <v>16</v>
      </c>
      <c r="R14" s="559">
        <v>17</v>
      </c>
      <c r="S14" s="559">
        <v>18</v>
      </c>
      <c r="T14" s="546"/>
    </row>
    <row r="15" spans="2:19" ht="19.5" customHeight="1">
      <c r="B15" s="849" t="s">
        <v>508</v>
      </c>
      <c r="C15" s="850"/>
      <c r="D15" s="850"/>
      <c r="E15" s="850"/>
      <c r="F15" s="850"/>
      <c r="G15" s="850"/>
      <c r="H15" s="850"/>
      <c r="I15" s="850"/>
      <c r="J15" s="850"/>
      <c r="K15" s="850"/>
      <c r="L15" s="850"/>
      <c r="M15" s="850"/>
      <c r="N15" s="850"/>
      <c r="O15" s="850"/>
      <c r="P15" s="850"/>
      <c r="Q15" s="850"/>
      <c r="R15" s="850"/>
      <c r="S15" s="851"/>
    </row>
    <row r="16" spans="2:19" ht="45">
      <c r="B16" s="560" t="s">
        <v>342</v>
      </c>
      <c r="C16" s="560" t="s">
        <v>509</v>
      </c>
      <c r="D16" s="561" t="s">
        <v>510</v>
      </c>
      <c r="E16" s="562" t="s">
        <v>511</v>
      </c>
      <c r="F16" s="563">
        <v>2382839</v>
      </c>
      <c r="G16" s="563"/>
      <c r="H16" s="564"/>
      <c r="I16" s="565"/>
      <c r="J16" s="565"/>
      <c r="K16" s="565"/>
      <c r="L16" s="565"/>
      <c r="M16" s="565"/>
      <c r="N16" s="565"/>
      <c r="O16" s="563">
        <f>F16+G16+H16+I16</f>
        <v>2382839</v>
      </c>
      <c r="P16" s="563">
        <v>2382839</v>
      </c>
      <c r="Q16" s="563">
        <v>882839</v>
      </c>
      <c r="R16" s="563">
        <v>1500000</v>
      </c>
      <c r="S16" s="566" t="s">
        <v>512</v>
      </c>
    </row>
    <row r="17" spans="2:19" ht="44.25" customHeight="1">
      <c r="B17" s="560" t="s">
        <v>343</v>
      </c>
      <c r="C17" s="560" t="s">
        <v>513</v>
      </c>
      <c r="D17" s="561" t="s">
        <v>514</v>
      </c>
      <c r="E17" s="562" t="s">
        <v>511</v>
      </c>
      <c r="F17" s="563">
        <v>2900000</v>
      </c>
      <c r="G17" s="563"/>
      <c r="H17" s="564"/>
      <c r="I17" s="565"/>
      <c r="J17" s="565"/>
      <c r="K17" s="565"/>
      <c r="L17" s="565"/>
      <c r="M17" s="565"/>
      <c r="N17" s="565"/>
      <c r="O17" s="563">
        <f aca="true" t="shared" si="0" ref="O17:O40">F17+G17+H17+I17</f>
        <v>2900000</v>
      </c>
      <c r="P17" s="563">
        <v>2900000</v>
      </c>
      <c r="Q17" s="563">
        <v>200000</v>
      </c>
      <c r="R17" s="563">
        <v>2700000</v>
      </c>
      <c r="S17" s="566" t="s">
        <v>515</v>
      </c>
    </row>
    <row r="18" spans="2:19" ht="48">
      <c r="B18" s="560" t="s">
        <v>344</v>
      </c>
      <c r="C18" s="560" t="s">
        <v>516</v>
      </c>
      <c r="D18" s="561" t="s">
        <v>517</v>
      </c>
      <c r="E18" s="562" t="s">
        <v>511</v>
      </c>
      <c r="F18" s="563">
        <v>7000</v>
      </c>
      <c r="G18" s="563"/>
      <c r="H18" s="564"/>
      <c r="I18" s="565"/>
      <c r="J18" s="565"/>
      <c r="K18" s="565"/>
      <c r="L18" s="565"/>
      <c r="M18" s="565"/>
      <c r="N18" s="565"/>
      <c r="O18" s="563">
        <f t="shared" si="0"/>
        <v>7000</v>
      </c>
      <c r="P18" s="563">
        <v>7000</v>
      </c>
      <c r="Q18" s="563">
        <v>7000</v>
      </c>
      <c r="R18" s="563"/>
      <c r="S18" s="567"/>
    </row>
    <row r="19" spans="2:19" ht="36">
      <c r="B19" s="560" t="s">
        <v>345</v>
      </c>
      <c r="C19" s="560" t="s">
        <v>518</v>
      </c>
      <c r="D19" s="561" t="s">
        <v>519</v>
      </c>
      <c r="E19" s="562" t="s">
        <v>511</v>
      </c>
      <c r="F19" s="563">
        <v>49000</v>
      </c>
      <c r="G19" s="563"/>
      <c r="H19" s="564"/>
      <c r="I19" s="565"/>
      <c r="J19" s="565"/>
      <c r="K19" s="565"/>
      <c r="L19" s="565"/>
      <c r="M19" s="565"/>
      <c r="N19" s="565"/>
      <c r="O19" s="563">
        <f t="shared" si="0"/>
        <v>49000</v>
      </c>
      <c r="P19" s="563">
        <v>49000</v>
      </c>
      <c r="Q19" s="563">
        <v>49000</v>
      </c>
      <c r="R19" s="563"/>
      <c r="S19" s="567"/>
    </row>
    <row r="20" spans="2:19" ht="48">
      <c r="B20" s="560" t="s">
        <v>346</v>
      </c>
      <c r="C20" s="560" t="s">
        <v>520</v>
      </c>
      <c r="D20" s="561" t="s">
        <v>521</v>
      </c>
      <c r="E20" s="562" t="s">
        <v>511</v>
      </c>
      <c r="F20" s="563"/>
      <c r="G20" s="563">
        <v>2490000</v>
      </c>
      <c r="H20" s="564"/>
      <c r="I20" s="565"/>
      <c r="J20" s="565"/>
      <c r="K20" s="565"/>
      <c r="L20" s="565"/>
      <c r="M20" s="565"/>
      <c r="N20" s="565"/>
      <c r="O20" s="563">
        <f t="shared" si="0"/>
        <v>2490000</v>
      </c>
      <c r="P20" s="563">
        <v>2490000</v>
      </c>
      <c r="Q20" s="563">
        <v>1000000</v>
      </c>
      <c r="R20" s="563">
        <v>1490000</v>
      </c>
      <c r="S20" s="566" t="s">
        <v>522</v>
      </c>
    </row>
    <row r="21" spans="2:19" ht="36">
      <c r="B21" s="560" t="s">
        <v>347</v>
      </c>
      <c r="C21" s="560" t="s">
        <v>523</v>
      </c>
      <c r="D21" s="561" t="s">
        <v>524</v>
      </c>
      <c r="E21" s="562" t="s">
        <v>511</v>
      </c>
      <c r="F21" s="563"/>
      <c r="G21" s="568"/>
      <c r="H21" s="568">
        <v>2472800</v>
      </c>
      <c r="I21" s="569"/>
      <c r="J21" s="569"/>
      <c r="K21" s="569"/>
      <c r="L21" s="569"/>
      <c r="M21" s="569"/>
      <c r="N21" s="569"/>
      <c r="O21" s="563">
        <f t="shared" si="0"/>
        <v>2472800</v>
      </c>
      <c r="P21" s="570">
        <v>2472800</v>
      </c>
      <c r="Q21" s="570">
        <v>1072800</v>
      </c>
      <c r="R21" s="570">
        <v>1400000</v>
      </c>
      <c r="S21" s="566" t="s">
        <v>525</v>
      </c>
    </row>
    <row r="22" spans="2:19" ht="84">
      <c r="B22" s="560" t="s">
        <v>348</v>
      </c>
      <c r="C22" s="560" t="s">
        <v>526</v>
      </c>
      <c r="D22" s="561" t="s">
        <v>527</v>
      </c>
      <c r="E22" s="562" t="s">
        <v>511</v>
      </c>
      <c r="F22" s="563"/>
      <c r="G22" s="568"/>
      <c r="H22" s="568">
        <v>60000</v>
      </c>
      <c r="I22" s="569">
        <v>0</v>
      </c>
      <c r="J22" s="569"/>
      <c r="K22" s="569">
        <v>0</v>
      </c>
      <c r="L22" s="571">
        <v>4000000</v>
      </c>
      <c r="M22" s="571"/>
      <c r="N22" s="571">
        <f>L22+M22</f>
        <v>4000000</v>
      </c>
      <c r="O22" s="563">
        <v>4000000</v>
      </c>
      <c r="P22" s="570">
        <v>4000000</v>
      </c>
      <c r="Q22" s="570">
        <v>4000000</v>
      </c>
      <c r="R22" s="570"/>
      <c r="S22" s="566"/>
    </row>
    <row r="23" spans="2:19" ht="29.25" customHeight="1">
      <c r="B23" s="572" t="s">
        <v>349</v>
      </c>
      <c r="C23" s="572" t="s">
        <v>528</v>
      </c>
      <c r="D23" s="573" t="s">
        <v>529</v>
      </c>
      <c r="E23" s="574" t="s">
        <v>511</v>
      </c>
      <c r="F23" s="563"/>
      <c r="G23" s="568"/>
      <c r="H23" s="568"/>
      <c r="I23" s="569"/>
      <c r="J23" s="569"/>
      <c r="K23" s="569"/>
      <c r="L23" s="569"/>
      <c r="M23" s="569"/>
      <c r="N23" s="569"/>
      <c r="O23" s="563"/>
      <c r="P23" s="570"/>
      <c r="Q23" s="570"/>
      <c r="R23" s="570"/>
      <c r="S23" s="566"/>
    </row>
    <row r="24" spans="2:20" ht="28.5" customHeight="1">
      <c r="B24" s="572" t="s">
        <v>350</v>
      </c>
      <c r="C24" s="572" t="s">
        <v>530</v>
      </c>
      <c r="D24" s="573" t="s">
        <v>531</v>
      </c>
      <c r="E24" s="574" t="s">
        <v>511</v>
      </c>
      <c r="F24" s="563"/>
      <c r="G24" s="568"/>
      <c r="H24" s="568"/>
      <c r="I24" s="575"/>
      <c r="J24" s="575"/>
      <c r="K24" s="575"/>
      <c r="L24" s="575"/>
      <c r="M24" s="575"/>
      <c r="N24" s="575"/>
      <c r="O24" s="576"/>
      <c r="P24" s="577"/>
      <c r="Q24" s="577"/>
      <c r="R24" s="577"/>
      <c r="S24" s="578"/>
      <c r="T24" s="579">
        <v>2</v>
      </c>
    </row>
    <row r="25" spans="2:19" ht="82.5" customHeight="1">
      <c r="B25" s="560" t="s">
        <v>532</v>
      </c>
      <c r="C25" s="560" t="s">
        <v>533</v>
      </c>
      <c r="D25" s="456" t="s">
        <v>534</v>
      </c>
      <c r="E25" s="562" t="s">
        <v>511</v>
      </c>
      <c r="F25" s="563">
        <v>12200</v>
      </c>
      <c r="G25" s="568"/>
      <c r="H25" s="580"/>
      <c r="I25" s="569"/>
      <c r="J25" s="569"/>
      <c r="K25" s="569"/>
      <c r="L25" s="569"/>
      <c r="M25" s="569"/>
      <c r="N25" s="569"/>
      <c r="O25" s="563">
        <f t="shared" si="0"/>
        <v>12200</v>
      </c>
      <c r="P25" s="570">
        <v>12200</v>
      </c>
      <c r="Q25" s="570">
        <v>12200</v>
      </c>
      <c r="R25" s="570"/>
      <c r="S25" s="566"/>
    </row>
    <row r="26" spans="2:19" ht="36.75" customHeight="1">
      <c r="B26" s="560" t="s">
        <v>535</v>
      </c>
      <c r="C26" s="560" t="s">
        <v>536</v>
      </c>
      <c r="D26" s="456" t="s">
        <v>537</v>
      </c>
      <c r="E26" s="562" t="s">
        <v>511</v>
      </c>
      <c r="F26" s="563">
        <v>33600</v>
      </c>
      <c r="G26" s="568"/>
      <c r="H26" s="581"/>
      <c r="I26" s="569"/>
      <c r="J26" s="569"/>
      <c r="K26" s="569"/>
      <c r="L26" s="569"/>
      <c r="M26" s="569"/>
      <c r="N26" s="569"/>
      <c r="O26" s="563">
        <f t="shared" si="0"/>
        <v>33600</v>
      </c>
      <c r="P26" s="570">
        <v>33600</v>
      </c>
      <c r="Q26" s="570">
        <v>33600</v>
      </c>
      <c r="R26" s="570"/>
      <c r="S26" s="566"/>
    </row>
    <row r="27" spans="2:19" ht="28.5" customHeight="1">
      <c r="B27" s="560" t="s">
        <v>538</v>
      </c>
      <c r="C27" s="560" t="s">
        <v>539</v>
      </c>
      <c r="D27" s="582" t="s">
        <v>540</v>
      </c>
      <c r="E27" s="562" t="s">
        <v>511</v>
      </c>
      <c r="F27" s="563"/>
      <c r="G27" s="563">
        <v>52000</v>
      </c>
      <c r="H27" s="581"/>
      <c r="I27" s="569"/>
      <c r="J27" s="569"/>
      <c r="K27" s="569"/>
      <c r="L27" s="569"/>
      <c r="M27" s="569"/>
      <c r="N27" s="569"/>
      <c r="O27" s="563">
        <f t="shared" si="0"/>
        <v>52000</v>
      </c>
      <c r="P27" s="563">
        <v>52000</v>
      </c>
      <c r="Q27" s="563">
        <v>52000</v>
      </c>
      <c r="R27" s="570"/>
      <c r="S27" s="566"/>
    </row>
    <row r="28" spans="2:19" ht="36.75" customHeight="1">
      <c r="B28" s="560" t="s">
        <v>541</v>
      </c>
      <c r="C28" s="560" t="s">
        <v>542</v>
      </c>
      <c r="D28" s="582" t="s">
        <v>543</v>
      </c>
      <c r="E28" s="562" t="s">
        <v>511</v>
      </c>
      <c r="F28" s="563"/>
      <c r="G28" s="563">
        <v>30000</v>
      </c>
      <c r="H28" s="581"/>
      <c r="I28" s="569"/>
      <c r="J28" s="569"/>
      <c r="K28" s="569"/>
      <c r="L28" s="569"/>
      <c r="M28" s="569"/>
      <c r="N28" s="569"/>
      <c r="O28" s="563">
        <f t="shared" si="0"/>
        <v>30000</v>
      </c>
      <c r="P28" s="563">
        <v>30000</v>
      </c>
      <c r="Q28" s="563">
        <v>30000</v>
      </c>
      <c r="R28" s="570"/>
      <c r="S28" s="566"/>
    </row>
    <row r="29" spans="2:19" ht="37.5" customHeight="1">
      <c r="B29" s="560" t="s">
        <v>544</v>
      </c>
      <c r="C29" s="560" t="s">
        <v>545</v>
      </c>
      <c r="D29" s="582" t="s">
        <v>546</v>
      </c>
      <c r="E29" s="562" t="s">
        <v>511</v>
      </c>
      <c r="F29" s="563"/>
      <c r="G29" s="563">
        <v>57000</v>
      </c>
      <c r="H29" s="581"/>
      <c r="I29" s="569"/>
      <c r="J29" s="569"/>
      <c r="K29" s="569"/>
      <c r="L29" s="569"/>
      <c r="M29" s="569"/>
      <c r="N29" s="569"/>
      <c r="O29" s="563">
        <f t="shared" si="0"/>
        <v>57000</v>
      </c>
      <c r="P29" s="563">
        <v>57000</v>
      </c>
      <c r="Q29" s="563">
        <v>57000</v>
      </c>
      <c r="R29" s="570"/>
      <c r="S29" s="566"/>
    </row>
    <row r="30" spans="2:19" ht="36" customHeight="1">
      <c r="B30" s="560" t="s">
        <v>547</v>
      </c>
      <c r="C30" s="560" t="s">
        <v>548</v>
      </c>
      <c r="D30" s="582" t="s">
        <v>549</v>
      </c>
      <c r="E30" s="562" t="s">
        <v>511</v>
      </c>
      <c r="F30" s="563"/>
      <c r="G30" s="563">
        <v>48000</v>
      </c>
      <c r="H30" s="581"/>
      <c r="I30" s="569"/>
      <c r="J30" s="569"/>
      <c r="K30" s="569"/>
      <c r="L30" s="569"/>
      <c r="M30" s="569"/>
      <c r="N30" s="569"/>
      <c r="O30" s="563">
        <f t="shared" si="0"/>
        <v>48000</v>
      </c>
      <c r="P30" s="563">
        <v>48000</v>
      </c>
      <c r="Q30" s="563">
        <v>48000</v>
      </c>
      <c r="R30" s="570"/>
      <c r="S30" s="566"/>
    </row>
    <row r="31" spans="2:19" ht="60">
      <c r="B31" s="560" t="s">
        <v>550</v>
      </c>
      <c r="C31" s="560" t="s">
        <v>551</v>
      </c>
      <c r="D31" s="582" t="s">
        <v>552</v>
      </c>
      <c r="E31" s="562" t="s">
        <v>511</v>
      </c>
      <c r="F31" s="563"/>
      <c r="G31" s="563">
        <v>74000</v>
      </c>
      <c r="H31" s="581"/>
      <c r="I31" s="569"/>
      <c r="J31" s="569"/>
      <c r="K31" s="569"/>
      <c r="L31" s="569"/>
      <c r="M31" s="569"/>
      <c r="N31" s="569"/>
      <c r="O31" s="563">
        <f t="shared" si="0"/>
        <v>74000</v>
      </c>
      <c r="P31" s="563">
        <v>74000</v>
      </c>
      <c r="Q31" s="563">
        <v>74000</v>
      </c>
      <c r="R31" s="570"/>
      <c r="S31" s="566"/>
    </row>
    <row r="32" spans="2:19" ht="36" customHeight="1">
      <c r="B32" s="560" t="s">
        <v>553</v>
      </c>
      <c r="C32" s="560" t="s">
        <v>554</v>
      </c>
      <c r="D32" s="582" t="s">
        <v>555</v>
      </c>
      <c r="E32" s="562" t="s">
        <v>511</v>
      </c>
      <c r="F32" s="563"/>
      <c r="G32" s="563">
        <v>12100</v>
      </c>
      <c r="H32" s="581"/>
      <c r="I32" s="569"/>
      <c r="J32" s="569"/>
      <c r="K32" s="569"/>
      <c r="L32" s="569"/>
      <c r="M32" s="569"/>
      <c r="N32" s="569"/>
      <c r="O32" s="563">
        <f t="shared" si="0"/>
        <v>12100</v>
      </c>
      <c r="P32" s="563">
        <v>12100</v>
      </c>
      <c r="Q32" s="563">
        <v>12100</v>
      </c>
      <c r="R32" s="570"/>
      <c r="S32" s="566"/>
    </row>
    <row r="33" spans="2:19" ht="29.25">
      <c r="B33" s="572" t="s">
        <v>556</v>
      </c>
      <c r="C33" s="572" t="s">
        <v>557</v>
      </c>
      <c r="D33" s="573" t="s">
        <v>558</v>
      </c>
      <c r="E33" s="574" t="s">
        <v>511</v>
      </c>
      <c r="F33" s="563"/>
      <c r="G33" s="568"/>
      <c r="H33" s="568"/>
      <c r="I33" s="575"/>
      <c r="J33" s="575"/>
      <c r="K33" s="575"/>
      <c r="L33" s="575"/>
      <c r="M33" s="575"/>
      <c r="N33" s="575"/>
      <c r="O33" s="576"/>
      <c r="P33" s="577"/>
      <c r="Q33" s="577"/>
      <c r="R33" s="577"/>
      <c r="S33" s="578"/>
    </row>
    <row r="34" spans="2:19" ht="39">
      <c r="B34" s="572" t="s">
        <v>559</v>
      </c>
      <c r="C34" s="572" t="s">
        <v>560</v>
      </c>
      <c r="D34" s="573" t="s">
        <v>561</v>
      </c>
      <c r="E34" s="574" t="s">
        <v>511</v>
      </c>
      <c r="F34" s="563"/>
      <c r="G34" s="568"/>
      <c r="H34" s="568"/>
      <c r="I34" s="575"/>
      <c r="J34" s="575"/>
      <c r="K34" s="575"/>
      <c r="L34" s="575"/>
      <c r="M34" s="575"/>
      <c r="N34" s="575"/>
      <c r="O34" s="576"/>
      <c r="P34" s="577"/>
      <c r="Q34" s="577"/>
      <c r="R34" s="577"/>
      <c r="S34" s="578"/>
    </row>
    <row r="35" spans="2:19" ht="48">
      <c r="B35" s="560" t="s">
        <v>562</v>
      </c>
      <c r="C35" s="560" t="s">
        <v>563</v>
      </c>
      <c r="D35" s="561" t="s">
        <v>564</v>
      </c>
      <c r="E35" s="562" t="s">
        <v>511</v>
      </c>
      <c r="F35" s="563"/>
      <c r="G35" s="563">
        <v>44000</v>
      </c>
      <c r="H35" s="568"/>
      <c r="I35" s="569"/>
      <c r="J35" s="569"/>
      <c r="K35" s="569"/>
      <c r="L35" s="569"/>
      <c r="M35" s="569"/>
      <c r="N35" s="569"/>
      <c r="O35" s="563">
        <f t="shared" si="0"/>
        <v>44000</v>
      </c>
      <c r="P35" s="570">
        <v>44000</v>
      </c>
      <c r="Q35" s="570">
        <v>44000</v>
      </c>
      <c r="R35" s="570"/>
      <c r="S35" s="566"/>
    </row>
    <row r="36" spans="2:19" ht="33.75">
      <c r="B36" s="560" t="s">
        <v>565</v>
      </c>
      <c r="C36" s="560" t="s">
        <v>566</v>
      </c>
      <c r="D36" s="561" t="s">
        <v>567</v>
      </c>
      <c r="E36" s="562" t="s">
        <v>511</v>
      </c>
      <c r="F36" s="563"/>
      <c r="G36" s="568"/>
      <c r="H36" s="568">
        <v>20000</v>
      </c>
      <c r="I36" s="569"/>
      <c r="J36" s="569"/>
      <c r="K36" s="569"/>
      <c r="L36" s="569"/>
      <c r="M36" s="569"/>
      <c r="N36" s="569"/>
      <c r="O36" s="563">
        <f t="shared" si="0"/>
        <v>20000</v>
      </c>
      <c r="P36" s="570">
        <v>20000</v>
      </c>
      <c r="Q36" s="570">
        <v>20000</v>
      </c>
      <c r="R36" s="570"/>
      <c r="S36" s="566"/>
    </row>
    <row r="37" spans="2:19" ht="33.75">
      <c r="B37" s="560" t="s">
        <v>568</v>
      </c>
      <c r="C37" s="560" t="s">
        <v>569</v>
      </c>
      <c r="D37" s="561" t="s">
        <v>570</v>
      </c>
      <c r="E37" s="562" t="s">
        <v>511</v>
      </c>
      <c r="F37" s="563"/>
      <c r="G37" s="568"/>
      <c r="H37" s="568">
        <v>20000</v>
      </c>
      <c r="I37" s="569"/>
      <c r="J37" s="569"/>
      <c r="K37" s="569"/>
      <c r="L37" s="569"/>
      <c r="M37" s="569"/>
      <c r="N37" s="569"/>
      <c r="O37" s="563">
        <f t="shared" si="0"/>
        <v>20000</v>
      </c>
      <c r="P37" s="570">
        <v>20000</v>
      </c>
      <c r="Q37" s="570">
        <v>20000</v>
      </c>
      <c r="R37" s="570"/>
      <c r="S37" s="566"/>
    </row>
    <row r="38" spans="2:20" ht="84">
      <c r="B38" s="560" t="s">
        <v>571</v>
      </c>
      <c r="C38" s="560" t="s">
        <v>572</v>
      </c>
      <c r="D38" s="456" t="s">
        <v>445</v>
      </c>
      <c r="E38" s="562" t="s">
        <v>511</v>
      </c>
      <c r="F38" s="563"/>
      <c r="G38" s="568"/>
      <c r="H38" s="568"/>
      <c r="I38" s="569">
        <v>950000</v>
      </c>
      <c r="J38" s="569"/>
      <c r="K38" s="569">
        <f>I38+J38</f>
        <v>950000</v>
      </c>
      <c r="L38" s="569"/>
      <c r="M38" s="569"/>
      <c r="N38" s="569"/>
      <c r="O38" s="563">
        <f t="shared" si="0"/>
        <v>950000</v>
      </c>
      <c r="P38" s="570">
        <v>950000</v>
      </c>
      <c r="Q38" s="570">
        <v>950000</v>
      </c>
      <c r="R38" s="570"/>
      <c r="S38" s="566"/>
      <c r="T38" s="579">
        <v>3</v>
      </c>
    </row>
    <row r="39" spans="2:19" ht="28.5" customHeight="1">
      <c r="B39" s="572" t="s">
        <v>573</v>
      </c>
      <c r="C39" s="572" t="s">
        <v>574</v>
      </c>
      <c r="D39" s="573" t="s">
        <v>575</v>
      </c>
      <c r="E39" s="574" t="s">
        <v>511</v>
      </c>
      <c r="F39" s="563"/>
      <c r="G39" s="568"/>
      <c r="H39" s="568"/>
      <c r="I39" s="575"/>
      <c r="J39" s="575"/>
      <c r="K39" s="575"/>
      <c r="L39" s="575"/>
      <c r="M39" s="575"/>
      <c r="N39" s="575"/>
      <c r="O39" s="576"/>
      <c r="P39" s="577"/>
      <c r="Q39" s="577"/>
      <c r="R39" s="577"/>
      <c r="S39" s="578"/>
    </row>
    <row r="40" spans="2:19" ht="36" customHeight="1">
      <c r="B40" s="560" t="s">
        <v>576</v>
      </c>
      <c r="C40" s="560" t="s">
        <v>577</v>
      </c>
      <c r="D40" s="582" t="s">
        <v>448</v>
      </c>
      <c r="E40" s="562" t="s">
        <v>511</v>
      </c>
      <c r="F40" s="563"/>
      <c r="G40" s="568"/>
      <c r="H40" s="568"/>
      <c r="I40" s="569">
        <v>40000</v>
      </c>
      <c r="J40" s="569"/>
      <c r="K40" s="569">
        <f>I40+J40</f>
        <v>40000</v>
      </c>
      <c r="L40" s="569"/>
      <c r="M40" s="569"/>
      <c r="N40" s="569"/>
      <c r="O40" s="563">
        <f t="shared" si="0"/>
        <v>40000</v>
      </c>
      <c r="P40" s="570">
        <v>40000</v>
      </c>
      <c r="Q40" s="570">
        <v>40000</v>
      </c>
      <c r="R40" s="570"/>
      <c r="S40" s="566"/>
    </row>
    <row r="41" spans="2:19" ht="48">
      <c r="B41" s="560" t="s">
        <v>578</v>
      </c>
      <c r="C41" s="560" t="s">
        <v>579</v>
      </c>
      <c r="D41" s="582" t="s">
        <v>449</v>
      </c>
      <c r="E41" s="562" t="s">
        <v>511</v>
      </c>
      <c r="F41" s="563"/>
      <c r="G41" s="568"/>
      <c r="H41" s="568"/>
      <c r="I41" s="569">
        <v>200000</v>
      </c>
      <c r="J41" s="569">
        <v>-10000</v>
      </c>
      <c r="K41" s="569">
        <f>I41+J41</f>
        <v>190000</v>
      </c>
      <c r="L41" s="569"/>
      <c r="M41" s="569"/>
      <c r="N41" s="569"/>
      <c r="O41" s="563">
        <v>190000</v>
      </c>
      <c r="P41" s="570">
        <v>190000</v>
      </c>
      <c r="Q41" s="570">
        <v>190000</v>
      </c>
      <c r="R41" s="570"/>
      <c r="S41" s="566"/>
    </row>
    <row r="42" spans="2:19" ht="18.75" customHeight="1">
      <c r="B42" s="849" t="s">
        <v>580</v>
      </c>
      <c r="C42" s="850"/>
      <c r="D42" s="850"/>
      <c r="E42" s="850"/>
      <c r="F42" s="850"/>
      <c r="G42" s="850"/>
      <c r="H42" s="850"/>
      <c r="I42" s="850"/>
      <c r="J42" s="850"/>
      <c r="K42" s="850"/>
      <c r="L42" s="850"/>
      <c r="M42" s="850"/>
      <c r="N42" s="850"/>
      <c r="O42" s="850"/>
      <c r="P42" s="850"/>
      <c r="Q42" s="850"/>
      <c r="R42" s="850"/>
      <c r="S42" s="851"/>
    </row>
    <row r="43" spans="2:19" ht="27.75" customHeight="1">
      <c r="B43" s="572" t="s">
        <v>342</v>
      </c>
      <c r="C43" s="572" t="s">
        <v>581</v>
      </c>
      <c r="D43" s="583" t="s">
        <v>582</v>
      </c>
      <c r="E43" s="584" t="s">
        <v>583</v>
      </c>
      <c r="F43" s="570"/>
      <c r="G43" s="570"/>
      <c r="H43" s="580"/>
      <c r="I43" s="575"/>
      <c r="J43" s="575"/>
      <c r="K43" s="575"/>
      <c r="L43" s="575"/>
      <c r="M43" s="575"/>
      <c r="N43" s="575"/>
      <c r="O43" s="576"/>
      <c r="P43" s="577"/>
      <c r="Q43" s="577"/>
      <c r="R43" s="577"/>
      <c r="S43" s="578"/>
    </row>
    <row r="44" spans="2:19" ht="35.25" customHeight="1">
      <c r="B44" s="560" t="s">
        <v>343</v>
      </c>
      <c r="C44" s="560" t="s">
        <v>584</v>
      </c>
      <c r="D44" s="585" t="s">
        <v>585</v>
      </c>
      <c r="E44" s="562" t="s">
        <v>511</v>
      </c>
      <c r="F44" s="570"/>
      <c r="G44" s="563">
        <v>150000</v>
      </c>
      <c r="H44" s="586"/>
      <c r="I44" s="569"/>
      <c r="J44" s="569"/>
      <c r="K44" s="569"/>
      <c r="L44" s="569"/>
      <c r="M44" s="569"/>
      <c r="N44" s="569"/>
      <c r="O44" s="563">
        <f>F44+G44+H44+I44</f>
        <v>150000</v>
      </c>
      <c r="P44" s="570">
        <v>150000</v>
      </c>
      <c r="Q44" s="570">
        <v>150000</v>
      </c>
      <c r="R44" s="570"/>
      <c r="S44" s="567"/>
    </row>
    <row r="45" spans="2:19" ht="35.25" customHeight="1">
      <c r="B45" s="560" t="s">
        <v>344</v>
      </c>
      <c r="C45" s="560" t="s">
        <v>586</v>
      </c>
      <c r="D45" s="582" t="s">
        <v>587</v>
      </c>
      <c r="E45" s="562" t="s">
        <v>511</v>
      </c>
      <c r="F45" s="570"/>
      <c r="G45" s="563"/>
      <c r="H45" s="586"/>
      <c r="I45" s="569">
        <v>120000</v>
      </c>
      <c r="J45" s="569"/>
      <c r="K45" s="569">
        <f>I45+J45</f>
        <v>120000</v>
      </c>
      <c r="L45" s="569"/>
      <c r="M45" s="569"/>
      <c r="N45" s="569"/>
      <c r="O45" s="563">
        <v>120000</v>
      </c>
      <c r="P45" s="570">
        <v>120000</v>
      </c>
      <c r="Q45" s="570">
        <v>120000</v>
      </c>
      <c r="R45" s="570"/>
      <c r="S45" s="567"/>
    </row>
    <row r="46" spans="2:19" ht="19.5" customHeight="1">
      <c r="B46" s="849" t="s">
        <v>588</v>
      </c>
      <c r="C46" s="850"/>
      <c r="D46" s="850"/>
      <c r="E46" s="850"/>
      <c r="F46" s="850"/>
      <c r="G46" s="850"/>
      <c r="H46" s="850"/>
      <c r="I46" s="850"/>
      <c r="J46" s="850"/>
      <c r="K46" s="850"/>
      <c r="L46" s="850"/>
      <c r="M46" s="850"/>
      <c r="N46" s="850"/>
      <c r="O46" s="850"/>
      <c r="P46" s="850"/>
      <c r="Q46" s="850"/>
      <c r="R46" s="850"/>
      <c r="S46" s="851"/>
    </row>
    <row r="47" spans="2:19" ht="65.25" customHeight="1">
      <c r="B47" s="560" t="s">
        <v>342</v>
      </c>
      <c r="C47" s="560" t="s">
        <v>589</v>
      </c>
      <c r="D47" s="561" t="s">
        <v>590</v>
      </c>
      <c r="E47" s="587" t="s">
        <v>591</v>
      </c>
      <c r="F47" s="563">
        <v>2500</v>
      </c>
      <c r="G47" s="563">
        <v>400000</v>
      </c>
      <c r="H47" s="568">
        <v>213600</v>
      </c>
      <c r="I47" s="565"/>
      <c r="J47" s="565"/>
      <c r="K47" s="565"/>
      <c r="L47" s="565"/>
      <c r="M47" s="565"/>
      <c r="N47" s="565"/>
      <c r="O47" s="563">
        <v>402500</v>
      </c>
      <c r="P47" s="563">
        <v>402500</v>
      </c>
      <c r="Q47" s="563">
        <v>203900</v>
      </c>
      <c r="R47" s="563">
        <v>198600</v>
      </c>
      <c r="S47" s="566" t="s">
        <v>592</v>
      </c>
    </row>
    <row r="48" spans="2:19" ht="48">
      <c r="B48" s="560" t="s">
        <v>343</v>
      </c>
      <c r="C48" s="560" t="s">
        <v>593</v>
      </c>
      <c r="D48" s="561" t="s">
        <v>465</v>
      </c>
      <c r="E48" s="587" t="s">
        <v>594</v>
      </c>
      <c r="F48" s="563"/>
      <c r="G48" s="563">
        <v>80000</v>
      </c>
      <c r="H48" s="568">
        <v>38000</v>
      </c>
      <c r="I48" s="569">
        <v>500000</v>
      </c>
      <c r="J48" s="569"/>
      <c r="K48" s="569">
        <f>I48+J48</f>
        <v>500000</v>
      </c>
      <c r="L48" s="571">
        <v>4000000</v>
      </c>
      <c r="M48" s="571"/>
      <c r="N48" s="571">
        <f>L48+M48</f>
        <v>4000000</v>
      </c>
      <c r="O48" s="563">
        <v>4618000</v>
      </c>
      <c r="P48" s="570">
        <v>4618000</v>
      </c>
      <c r="Q48" s="563">
        <v>3618000</v>
      </c>
      <c r="R48" s="563">
        <v>1000000</v>
      </c>
      <c r="S48" s="566" t="s">
        <v>595</v>
      </c>
    </row>
    <row r="49" spans="2:19" ht="37.5" customHeight="1">
      <c r="B49" s="572" t="s">
        <v>344</v>
      </c>
      <c r="C49" s="572" t="s">
        <v>596</v>
      </c>
      <c r="D49" s="573" t="s">
        <v>597</v>
      </c>
      <c r="E49" s="584" t="s">
        <v>594</v>
      </c>
      <c r="F49" s="563"/>
      <c r="G49" s="563"/>
      <c r="H49" s="568"/>
      <c r="I49" s="588"/>
      <c r="J49" s="588"/>
      <c r="K49" s="588"/>
      <c r="L49" s="588"/>
      <c r="M49" s="588"/>
      <c r="N49" s="588"/>
      <c r="O49" s="576"/>
      <c r="P49" s="576"/>
      <c r="Q49" s="576"/>
      <c r="R49" s="576"/>
      <c r="S49" s="578"/>
    </row>
    <row r="50" spans="2:19" ht="27.75" customHeight="1">
      <c r="B50" s="572" t="s">
        <v>345</v>
      </c>
      <c r="C50" s="572" t="s">
        <v>598</v>
      </c>
      <c r="D50" s="573" t="s">
        <v>599</v>
      </c>
      <c r="E50" s="584" t="s">
        <v>594</v>
      </c>
      <c r="F50" s="563"/>
      <c r="G50" s="563"/>
      <c r="H50" s="568"/>
      <c r="I50" s="588"/>
      <c r="J50" s="588"/>
      <c r="K50" s="588"/>
      <c r="L50" s="588"/>
      <c r="M50" s="588"/>
      <c r="N50" s="588"/>
      <c r="O50" s="576"/>
      <c r="P50" s="576"/>
      <c r="Q50" s="576"/>
      <c r="R50" s="576"/>
      <c r="S50" s="578"/>
    </row>
    <row r="51" spans="2:19" ht="37.5" customHeight="1">
      <c r="B51" s="560" t="s">
        <v>346</v>
      </c>
      <c r="C51" s="560" t="s">
        <v>600</v>
      </c>
      <c r="D51" s="561" t="s">
        <v>601</v>
      </c>
      <c r="E51" s="587" t="s">
        <v>602</v>
      </c>
      <c r="F51" s="563"/>
      <c r="G51" s="563">
        <v>9706</v>
      </c>
      <c r="H51" s="563"/>
      <c r="I51" s="565"/>
      <c r="J51" s="565"/>
      <c r="K51" s="565"/>
      <c r="L51" s="565"/>
      <c r="M51" s="565"/>
      <c r="N51" s="565"/>
      <c r="O51" s="563">
        <f aca="true" t="shared" si="1" ref="O51:O60">F51+G51+H51+I51</f>
        <v>9706</v>
      </c>
      <c r="P51" s="563">
        <v>9706</v>
      </c>
      <c r="Q51" s="563">
        <v>9706</v>
      </c>
      <c r="R51" s="563"/>
      <c r="S51" s="567"/>
    </row>
    <row r="52" spans="2:19" ht="38.25" customHeight="1">
      <c r="B52" s="560" t="s">
        <v>347</v>
      </c>
      <c r="C52" s="560" t="s">
        <v>603</v>
      </c>
      <c r="D52" s="561" t="s">
        <v>604</v>
      </c>
      <c r="E52" s="587" t="s">
        <v>605</v>
      </c>
      <c r="F52" s="563"/>
      <c r="G52" s="563">
        <v>51763</v>
      </c>
      <c r="H52" s="563"/>
      <c r="I52" s="565"/>
      <c r="J52" s="565"/>
      <c r="K52" s="565"/>
      <c r="L52" s="565"/>
      <c r="M52" s="565"/>
      <c r="N52" s="565"/>
      <c r="O52" s="563">
        <f t="shared" si="1"/>
        <v>51763</v>
      </c>
      <c r="P52" s="563">
        <v>51763</v>
      </c>
      <c r="Q52" s="563">
        <v>51763</v>
      </c>
      <c r="R52" s="563"/>
      <c r="S52" s="567"/>
    </row>
    <row r="53" spans="2:20" ht="76.5" customHeight="1">
      <c r="B53" s="560" t="s">
        <v>348</v>
      </c>
      <c r="C53" s="560" t="s">
        <v>606</v>
      </c>
      <c r="D53" s="561" t="s">
        <v>607</v>
      </c>
      <c r="E53" s="587" t="s">
        <v>602</v>
      </c>
      <c r="F53" s="563"/>
      <c r="G53" s="563"/>
      <c r="H53" s="568">
        <v>0</v>
      </c>
      <c r="I53" s="565">
        <v>245000</v>
      </c>
      <c r="J53" s="565"/>
      <c r="K53" s="569">
        <f>I53+J53</f>
        <v>245000</v>
      </c>
      <c r="L53" s="565"/>
      <c r="M53" s="565"/>
      <c r="N53" s="565"/>
      <c r="O53" s="563">
        <f t="shared" si="1"/>
        <v>245000</v>
      </c>
      <c r="P53" s="563">
        <v>245000</v>
      </c>
      <c r="Q53" s="563">
        <v>245000</v>
      </c>
      <c r="R53" s="563"/>
      <c r="S53" s="567"/>
      <c r="T53" s="579">
        <v>4</v>
      </c>
    </row>
    <row r="54" spans="2:19" ht="45" customHeight="1">
      <c r="B54" s="560" t="s">
        <v>349</v>
      </c>
      <c r="C54" s="560" t="s">
        <v>608</v>
      </c>
      <c r="D54" s="561" t="s">
        <v>609</v>
      </c>
      <c r="E54" s="587" t="s">
        <v>610</v>
      </c>
      <c r="F54" s="563"/>
      <c r="G54" s="563">
        <v>3485</v>
      </c>
      <c r="H54" s="580"/>
      <c r="I54" s="565"/>
      <c r="J54" s="565"/>
      <c r="K54" s="565"/>
      <c r="L54" s="565"/>
      <c r="M54" s="565"/>
      <c r="N54" s="565"/>
      <c r="O54" s="563">
        <f t="shared" si="1"/>
        <v>3485</v>
      </c>
      <c r="P54" s="563">
        <v>3485</v>
      </c>
      <c r="Q54" s="71"/>
      <c r="R54" s="563">
        <v>3485</v>
      </c>
      <c r="S54" s="566" t="s">
        <v>611</v>
      </c>
    </row>
    <row r="55" spans="2:19" ht="45" customHeight="1">
      <c r="B55" s="560" t="s">
        <v>350</v>
      </c>
      <c r="C55" s="560" t="s">
        <v>612</v>
      </c>
      <c r="D55" s="561" t="s">
        <v>609</v>
      </c>
      <c r="E55" s="587" t="s">
        <v>613</v>
      </c>
      <c r="F55" s="563"/>
      <c r="G55" s="563">
        <v>615</v>
      </c>
      <c r="H55" s="580"/>
      <c r="I55" s="565"/>
      <c r="J55" s="565"/>
      <c r="K55" s="565"/>
      <c r="L55" s="565"/>
      <c r="M55" s="565"/>
      <c r="N55" s="565"/>
      <c r="O55" s="563">
        <f t="shared" si="1"/>
        <v>615</v>
      </c>
      <c r="P55" s="563">
        <v>615</v>
      </c>
      <c r="Q55" s="589"/>
      <c r="R55" s="563">
        <v>615</v>
      </c>
      <c r="S55" s="566" t="s">
        <v>611</v>
      </c>
    </row>
    <row r="56" spans="2:19" ht="60">
      <c r="B56" s="590" t="s">
        <v>532</v>
      </c>
      <c r="C56" s="590" t="s">
        <v>614</v>
      </c>
      <c r="D56" s="561" t="s">
        <v>615</v>
      </c>
      <c r="E56" s="587" t="s">
        <v>610</v>
      </c>
      <c r="F56" s="563"/>
      <c r="G56" s="563"/>
      <c r="H56" s="568">
        <v>8925</v>
      </c>
      <c r="I56" s="565"/>
      <c r="J56" s="565"/>
      <c r="K56" s="565"/>
      <c r="L56" s="565"/>
      <c r="M56" s="565"/>
      <c r="N56" s="565"/>
      <c r="O56" s="563">
        <f t="shared" si="1"/>
        <v>8925</v>
      </c>
      <c r="P56" s="563">
        <v>8925</v>
      </c>
      <c r="Q56" s="71"/>
      <c r="R56" s="563">
        <v>8925</v>
      </c>
      <c r="S56" s="591" t="s">
        <v>611</v>
      </c>
    </row>
    <row r="57" spans="2:19" ht="60">
      <c r="B57" s="590" t="s">
        <v>535</v>
      </c>
      <c r="C57" s="590" t="s">
        <v>616</v>
      </c>
      <c r="D57" s="561" t="s">
        <v>615</v>
      </c>
      <c r="E57" s="592" t="s">
        <v>613</v>
      </c>
      <c r="F57" s="563"/>
      <c r="G57" s="563"/>
      <c r="H57" s="568">
        <v>1575</v>
      </c>
      <c r="I57" s="565"/>
      <c r="J57" s="565"/>
      <c r="K57" s="565"/>
      <c r="L57" s="565"/>
      <c r="M57" s="565"/>
      <c r="N57" s="565"/>
      <c r="O57" s="563">
        <f t="shared" si="1"/>
        <v>1575</v>
      </c>
      <c r="P57" s="563">
        <v>1575</v>
      </c>
      <c r="Q57" s="71"/>
      <c r="R57" s="563">
        <v>1575</v>
      </c>
      <c r="S57" s="591" t="s">
        <v>611</v>
      </c>
    </row>
    <row r="58" spans="2:19" ht="48">
      <c r="B58" s="590" t="s">
        <v>538</v>
      </c>
      <c r="C58" s="590" t="s">
        <v>617</v>
      </c>
      <c r="D58" s="561" t="s">
        <v>618</v>
      </c>
      <c r="E58" s="587" t="s">
        <v>610</v>
      </c>
      <c r="F58" s="563"/>
      <c r="G58" s="563"/>
      <c r="H58" s="568">
        <v>14460</v>
      </c>
      <c r="I58" s="565"/>
      <c r="J58" s="565"/>
      <c r="K58" s="565"/>
      <c r="L58" s="565"/>
      <c r="M58" s="565"/>
      <c r="N58" s="565"/>
      <c r="O58" s="563">
        <f t="shared" si="1"/>
        <v>14460</v>
      </c>
      <c r="P58" s="563">
        <v>14460</v>
      </c>
      <c r="Q58" s="71"/>
      <c r="R58" s="563">
        <v>14460</v>
      </c>
      <c r="S58" s="591" t="s">
        <v>611</v>
      </c>
    </row>
    <row r="59" spans="2:19" ht="39.75" customHeight="1">
      <c r="B59" s="590" t="s">
        <v>541</v>
      </c>
      <c r="C59" s="590" t="s">
        <v>619</v>
      </c>
      <c r="D59" s="582" t="s">
        <v>463</v>
      </c>
      <c r="E59" s="587" t="s">
        <v>594</v>
      </c>
      <c r="F59" s="563"/>
      <c r="G59" s="563"/>
      <c r="H59" s="568"/>
      <c r="I59" s="565">
        <v>260000</v>
      </c>
      <c r="J59" s="565"/>
      <c r="K59" s="569">
        <f>I59+J59</f>
        <v>260000</v>
      </c>
      <c r="L59" s="565"/>
      <c r="M59" s="565"/>
      <c r="N59" s="565"/>
      <c r="O59" s="563">
        <f t="shared" si="1"/>
        <v>260000</v>
      </c>
      <c r="P59" s="563">
        <v>260000</v>
      </c>
      <c r="Q59" s="593">
        <v>260000</v>
      </c>
      <c r="R59" s="563"/>
      <c r="S59" s="566"/>
    </row>
    <row r="60" spans="2:19" ht="36">
      <c r="B60" s="590" t="s">
        <v>544</v>
      </c>
      <c r="C60" s="590" t="s">
        <v>620</v>
      </c>
      <c r="D60" s="582" t="s">
        <v>468</v>
      </c>
      <c r="E60" s="587" t="s">
        <v>621</v>
      </c>
      <c r="F60" s="563"/>
      <c r="G60" s="563"/>
      <c r="H60" s="568"/>
      <c r="I60" s="565">
        <v>70000</v>
      </c>
      <c r="J60" s="565"/>
      <c r="K60" s="569">
        <f>I60+J60</f>
        <v>70000</v>
      </c>
      <c r="L60" s="565"/>
      <c r="M60" s="565"/>
      <c r="N60" s="565"/>
      <c r="O60" s="563">
        <f t="shared" si="1"/>
        <v>70000</v>
      </c>
      <c r="P60" s="563">
        <v>70000</v>
      </c>
      <c r="Q60" s="593">
        <v>70000</v>
      </c>
      <c r="R60" s="563"/>
      <c r="S60" s="566"/>
    </row>
    <row r="61" spans="2:19" ht="33.75">
      <c r="B61" s="590" t="s">
        <v>547</v>
      </c>
      <c r="C61" s="590" t="s">
        <v>622</v>
      </c>
      <c r="D61" s="582" t="s">
        <v>467</v>
      </c>
      <c r="E61" s="587" t="s">
        <v>623</v>
      </c>
      <c r="F61" s="563"/>
      <c r="G61" s="563"/>
      <c r="H61" s="568"/>
      <c r="I61" s="565">
        <v>10000</v>
      </c>
      <c r="J61" s="565"/>
      <c r="K61" s="569">
        <f>I61+J61</f>
        <v>10000</v>
      </c>
      <c r="L61" s="565"/>
      <c r="M61" s="565"/>
      <c r="N61" s="565"/>
      <c r="O61" s="563">
        <v>10000</v>
      </c>
      <c r="P61" s="563">
        <v>10000</v>
      </c>
      <c r="Q61" s="593">
        <v>10000</v>
      </c>
      <c r="R61" s="563"/>
      <c r="S61" s="566"/>
    </row>
    <row r="62" spans="2:19" ht="19.5" customHeight="1">
      <c r="B62" s="849" t="s">
        <v>624</v>
      </c>
      <c r="C62" s="850"/>
      <c r="D62" s="850"/>
      <c r="E62" s="850"/>
      <c r="F62" s="850"/>
      <c r="G62" s="850"/>
      <c r="H62" s="850"/>
      <c r="I62" s="850"/>
      <c r="J62" s="850"/>
      <c r="K62" s="850"/>
      <c r="L62" s="850"/>
      <c r="M62" s="850"/>
      <c r="N62" s="850"/>
      <c r="O62" s="850"/>
      <c r="P62" s="850"/>
      <c r="Q62" s="850"/>
      <c r="R62" s="850"/>
      <c r="S62" s="851"/>
    </row>
    <row r="63" spans="2:19" ht="37.5" customHeight="1">
      <c r="B63" s="560" t="s">
        <v>342</v>
      </c>
      <c r="C63" s="560" t="s">
        <v>625</v>
      </c>
      <c r="D63" s="561" t="s">
        <v>626</v>
      </c>
      <c r="E63" s="587" t="s">
        <v>627</v>
      </c>
      <c r="F63" s="563">
        <v>276000</v>
      </c>
      <c r="G63" s="563"/>
      <c r="H63" s="564"/>
      <c r="I63" s="565"/>
      <c r="J63" s="565"/>
      <c r="K63" s="565"/>
      <c r="L63" s="565"/>
      <c r="M63" s="565"/>
      <c r="N63" s="565"/>
      <c r="O63" s="563">
        <f aca="true" t="shared" si="2" ref="O63:O87">F63+G63+H63+I63</f>
        <v>276000</v>
      </c>
      <c r="P63" s="563">
        <v>276000</v>
      </c>
      <c r="Q63" s="563">
        <v>276000</v>
      </c>
      <c r="R63" s="563"/>
      <c r="S63" s="594"/>
    </row>
    <row r="64" spans="2:19" ht="60">
      <c r="B64" s="560" t="s">
        <v>343</v>
      </c>
      <c r="C64" s="560" t="s">
        <v>628</v>
      </c>
      <c r="D64" s="561" t="s">
        <v>629</v>
      </c>
      <c r="E64" s="587" t="s">
        <v>627</v>
      </c>
      <c r="F64" s="563">
        <v>944000</v>
      </c>
      <c r="G64" s="563"/>
      <c r="H64" s="564"/>
      <c r="I64" s="565"/>
      <c r="J64" s="565"/>
      <c r="K64" s="565"/>
      <c r="L64" s="565"/>
      <c r="M64" s="565"/>
      <c r="N64" s="565"/>
      <c r="O64" s="563">
        <f t="shared" si="2"/>
        <v>944000</v>
      </c>
      <c r="P64" s="563">
        <v>944000</v>
      </c>
      <c r="Q64" s="563">
        <v>944000</v>
      </c>
      <c r="R64" s="563"/>
      <c r="S64" s="594"/>
    </row>
    <row r="65" spans="2:19" ht="37.5" customHeight="1">
      <c r="B65" s="560" t="s">
        <v>344</v>
      </c>
      <c r="C65" s="560" t="s">
        <v>630</v>
      </c>
      <c r="D65" s="561" t="s">
        <v>631</v>
      </c>
      <c r="E65" s="566" t="s">
        <v>632</v>
      </c>
      <c r="F65" s="563">
        <v>50000</v>
      </c>
      <c r="G65" s="563"/>
      <c r="H65" s="564"/>
      <c r="I65" s="565">
        <v>100000</v>
      </c>
      <c r="J65" s="565"/>
      <c r="K65" s="569">
        <f>I65+J65</f>
        <v>100000</v>
      </c>
      <c r="L65" s="565"/>
      <c r="M65" s="565"/>
      <c r="N65" s="565"/>
      <c r="O65" s="563">
        <f t="shared" si="2"/>
        <v>150000</v>
      </c>
      <c r="P65" s="563">
        <v>150000</v>
      </c>
      <c r="Q65" s="563">
        <v>150000</v>
      </c>
      <c r="R65" s="563"/>
      <c r="S65" s="594"/>
    </row>
    <row r="66" spans="2:20" ht="37.5" customHeight="1">
      <c r="B66" s="560" t="s">
        <v>345</v>
      </c>
      <c r="C66" s="560" t="s">
        <v>633</v>
      </c>
      <c r="D66" s="561" t="s">
        <v>634</v>
      </c>
      <c r="E66" s="566" t="s">
        <v>632</v>
      </c>
      <c r="F66" s="563">
        <v>100000</v>
      </c>
      <c r="G66" s="563"/>
      <c r="H66" s="564"/>
      <c r="I66" s="565"/>
      <c r="J66" s="565"/>
      <c r="K66" s="565"/>
      <c r="L66" s="565"/>
      <c r="M66" s="565"/>
      <c r="N66" s="565"/>
      <c r="O66" s="563">
        <f t="shared" si="2"/>
        <v>100000</v>
      </c>
      <c r="P66" s="563">
        <v>100000</v>
      </c>
      <c r="Q66" s="563">
        <v>100000</v>
      </c>
      <c r="R66" s="563"/>
      <c r="S66" s="594"/>
      <c r="T66" s="595">
        <v>5</v>
      </c>
    </row>
    <row r="67" spans="2:19" ht="38.25" customHeight="1">
      <c r="B67" s="560" t="s">
        <v>346</v>
      </c>
      <c r="C67" s="560" t="s">
        <v>635</v>
      </c>
      <c r="D67" s="561" t="s">
        <v>636</v>
      </c>
      <c r="E67" s="566" t="s">
        <v>637</v>
      </c>
      <c r="F67" s="563">
        <v>51000</v>
      </c>
      <c r="G67" s="563"/>
      <c r="H67" s="564"/>
      <c r="I67" s="565"/>
      <c r="J67" s="565"/>
      <c r="K67" s="565"/>
      <c r="L67" s="565"/>
      <c r="M67" s="565"/>
      <c r="N67" s="565"/>
      <c r="O67" s="563">
        <f t="shared" si="2"/>
        <v>51000</v>
      </c>
      <c r="P67" s="563">
        <v>51000</v>
      </c>
      <c r="Q67" s="563">
        <v>51000</v>
      </c>
      <c r="R67" s="563"/>
      <c r="S67" s="594"/>
    </row>
    <row r="68" spans="2:19" ht="36.75" customHeight="1">
      <c r="B68" s="560" t="s">
        <v>347</v>
      </c>
      <c r="C68" s="560" t="s">
        <v>638</v>
      </c>
      <c r="D68" s="561" t="s">
        <v>639</v>
      </c>
      <c r="E68" s="566" t="s">
        <v>640</v>
      </c>
      <c r="F68" s="563">
        <v>84000</v>
      </c>
      <c r="G68" s="563"/>
      <c r="H68" s="564"/>
      <c r="I68" s="565"/>
      <c r="J68" s="565"/>
      <c r="K68" s="565"/>
      <c r="L68" s="565"/>
      <c r="M68" s="565"/>
      <c r="N68" s="565"/>
      <c r="O68" s="563">
        <f t="shared" si="2"/>
        <v>84000</v>
      </c>
      <c r="P68" s="563">
        <v>84000</v>
      </c>
      <c r="Q68" s="563">
        <v>84000</v>
      </c>
      <c r="R68" s="563"/>
      <c r="S68" s="594"/>
    </row>
    <row r="69" spans="2:19" ht="30.75" customHeight="1">
      <c r="B69" s="572" t="s">
        <v>348</v>
      </c>
      <c r="C69" s="572" t="s">
        <v>641</v>
      </c>
      <c r="D69" s="573" t="s">
        <v>642</v>
      </c>
      <c r="E69" s="584" t="s">
        <v>627</v>
      </c>
      <c r="F69" s="563"/>
      <c r="G69" s="563"/>
      <c r="H69" s="564"/>
      <c r="I69" s="588"/>
      <c r="J69" s="588"/>
      <c r="K69" s="588"/>
      <c r="L69" s="588"/>
      <c r="M69" s="588"/>
      <c r="N69" s="588"/>
      <c r="O69" s="576"/>
      <c r="P69" s="576"/>
      <c r="Q69" s="576"/>
      <c r="R69" s="576"/>
      <c r="S69" s="596"/>
    </row>
    <row r="70" spans="2:19" ht="48">
      <c r="B70" s="560" t="s">
        <v>349</v>
      </c>
      <c r="C70" s="560" t="s">
        <v>643</v>
      </c>
      <c r="D70" s="561" t="s">
        <v>644</v>
      </c>
      <c r="E70" s="587" t="s">
        <v>627</v>
      </c>
      <c r="F70" s="563"/>
      <c r="G70" s="563"/>
      <c r="H70" s="568"/>
      <c r="I70" s="565">
        <v>200000</v>
      </c>
      <c r="J70" s="565"/>
      <c r="K70" s="569">
        <f>I70+J70</f>
        <v>200000</v>
      </c>
      <c r="L70" s="565"/>
      <c r="M70" s="565"/>
      <c r="N70" s="565"/>
      <c r="O70" s="563">
        <f t="shared" si="2"/>
        <v>200000</v>
      </c>
      <c r="P70" s="563">
        <v>5000000</v>
      </c>
      <c r="Q70" s="563">
        <v>200000</v>
      </c>
      <c r="R70" s="563">
        <v>4800000</v>
      </c>
      <c r="S70" s="566" t="s">
        <v>645</v>
      </c>
    </row>
    <row r="71" spans="2:19" ht="28.5" customHeight="1">
      <c r="B71" s="572" t="s">
        <v>350</v>
      </c>
      <c r="C71" s="572" t="s">
        <v>646</v>
      </c>
      <c r="D71" s="573" t="s">
        <v>647</v>
      </c>
      <c r="E71" s="584" t="s">
        <v>627</v>
      </c>
      <c r="F71" s="563"/>
      <c r="G71" s="563"/>
      <c r="H71" s="563"/>
      <c r="I71" s="565"/>
      <c r="J71" s="565"/>
      <c r="K71" s="565"/>
      <c r="L71" s="565"/>
      <c r="M71" s="565"/>
      <c r="N71" s="565"/>
      <c r="O71" s="563"/>
      <c r="P71" s="563"/>
      <c r="Q71" s="563"/>
      <c r="R71" s="563"/>
      <c r="S71" s="566"/>
    </row>
    <row r="72" spans="2:19" ht="30" customHeight="1">
      <c r="B72" s="572" t="s">
        <v>532</v>
      </c>
      <c r="C72" s="572" t="s">
        <v>648</v>
      </c>
      <c r="D72" s="573" t="s">
        <v>649</v>
      </c>
      <c r="E72" s="584" t="s">
        <v>627</v>
      </c>
      <c r="F72" s="563"/>
      <c r="G72" s="563"/>
      <c r="H72" s="568"/>
      <c r="I72" s="565"/>
      <c r="J72" s="565"/>
      <c r="K72" s="565"/>
      <c r="L72" s="565"/>
      <c r="M72" s="565"/>
      <c r="N72" s="565"/>
      <c r="O72" s="563"/>
      <c r="P72" s="563"/>
      <c r="Q72" s="563"/>
      <c r="R72" s="563"/>
      <c r="S72" s="566"/>
    </row>
    <row r="73" spans="2:19" ht="30" customHeight="1">
      <c r="B73" s="597" t="s">
        <v>535</v>
      </c>
      <c r="C73" s="597" t="s">
        <v>650</v>
      </c>
      <c r="D73" s="598" t="s">
        <v>651</v>
      </c>
      <c r="E73" s="599" t="s">
        <v>627</v>
      </c>
      <c r="F73" s="600"/>
      <c r="G73" s="600"/>
      <c r="H73" s="568"/>
      <c r="I73" s="565"/>
      <c r="J73" s="565"/>
      <c r="K73" s="565"/>
      <c r="L73" s="565"/>
      <c r="M73" s="565"/>
      <c r="N73" s="565"/>
      <c r="O73" s="563"/>
      <c r="P73" s="563"/>
      <c r="Q73" s="563"/>
      <c r="R73" s="563"/>
      <c r="S73" s="566"/>
    </row>
    <row r="74" spans="2:19" ht="35.25" customHeight="1">
      <c r="B74" s="560" t="s">
        <v>538</v>
      </c>
      <c r="C74" s="560" t="s">
        <v>652</v>
      </c>
      <c r="D74" s="561" t="s">
        <v>653</v>
      </c>
      <c r="E74" s="587" t="s">
        <v>627</v>
      </c>
      <c r="F74" s="563"/>
      <c r="G74" s="563"/>
      <c r="H74" s="568">
        <v>1400000</v>
      </c>
      <c r="I74" s="565"/>
      <c r="J74" s="565"/>
      <c r="K74" s="565"/>
      <c r="L74" s="565"/>
      <c r="M74" s="565"/>
      <c r="N74" s="565"/>
      <c r="O74" s="563">
        <f t="shared" si="2"/>
        <v>1400000</v>
      </c>
      <c r="P74" s="563">
        <v>1400000</v>
      </c>
      <c r="Q74" s="563">
        <v>1400000</v>
      </c>
      <c r="R74" s="563"/>
      <c r="S74" s="566"/>
    </row>
    <row r="75" spans="2:19" ht="33.75">
      <c r="B75" s="560" t="s">
        <v>541</v>
      </c>
      <c r="C75" s="560" t="s">
        <v>654</v>
      </c>
      <c r="D75" s="561" t="s">
        <v>655</v>
      </c>
      <c r="E75" s="587" t="s">
        <v>656</v>
      </c>
      <c r="F75" s="563">
        <v>36000</v>
      </c>
      <c r="G75" s="563"/>
      <c r="H75" s="563"/>
      <c r="I75" s="565"/>
      <c r="J75" s="565"/>
      <c r="K75" s="565"/>
      <c r="L75" s="565"/>
      <c r="M75" s="565"/>
      <c r="N75" s="565"/>
      <c r="O75" s="563">
        <f t="shared" si="2"/>
        <v>36000</v>
      </c>
      <c r="P75" s="563">
        <v>36000</v>
      </c>
      <c r="Q75" s="563">
        <v>36000</v>
      </c>
      <c r="R75" s="601"/>
      <c r="S75" s="602"/>
    </row>
    <row r="76" spans="2:19" ht="36" customHeight="1">
      <c r="B76" s="560" t="s">
        <v>544</v>
      </c>
      <c r="C76" s="560" t="s">
        <v>657</v>
      </c>
      <c r="D76" s="561" t="s">
        <v>658</v>
      </c>
      <c r="E76" s="587" t="s">
        <v>656</v>
      </c>
      <c r="F76" s="601"/>
      <c r="G76" s="563">
        <v>40000</v>
      </c>
      <c r="H76" s="568">
        <v>18000</v>
      </c>
      <c r="I76" s="565"/>
      <c r="J76" s="565"/>
      <c r="K76" s="565"/>
      <c r="L76" s="565"/>
      <c r="M76" s="565"/>
      <c r="N76" s="565"/>
      <c r="O76" s="563">
        <v>40000</v>
      </c>
      <c r="P76" s="563">
        <v>40000</v>
      </c>
      <c r="Q76" s="563">
        <v>40000</v>
      </c>
      <c r="R76" s="563"/>
      <c r="S76" s="594"/>
    </row>
    <row r="77" spans="2:19" ht="37.5" customHeight="1">
      <c r="B77" s="560" t="s">
        <v>547</v>
      </c>
      <c r="C77" s="560" t="s">
        <v>659</v>
      </c>
      <c r="D77" s="561" t="s">
        <v>660</v>
      </c>
      <c r="E77" s="566" t="s">
        <v>640</v>
      </c>
      <c r="F77" s="601"/>
      <c r="G77" s="563">
        <v>258000</v>
      </c>
      <c r="H77" s="564"/>
      <c r="I77" s="565"/>
      <c r="J77" s="565"/>
      <c r="K77" s="565"/>
      <c r="L77" s="565"/>
      <c r="M77" s="565"/>
      <c r="N77" s="565"/>
      <c r="O77" s="563">
        <f t="shared" si="2"/>
        <v>258000</v>
      </c>
      <c r="P77" s="563">
        <v>258000</v>
      </c>
      <c r="Q77" s="563">
        <v>258000</v>
      </c>
      <c r="R77" s="563"/>
      <c r="S77" s="594"/>
    </row>
    <row r="78" spans="2:19" ht="30" customHeight="1">
      <c r="B78" s="572" t="s">
        <v>550</v>
      </c>
      <c r="C78" s="572" t="s">
        <v>661</v>
      </c>
      <c r="D78" s="573" t="s">
        <v>662</v>
      </c>
      <c r="E78" s="578" t="s">
        <v>640</v>
      </c>
      <c r="F78" s="601"/>
      <c r="G78" s="563"/>
      <c r="H78" s="564"/>
      <c r="I78" s="565"/>
      <c r="J78" s="565"/>
      <c r="K78" s="565"/>
      <c r="L78" s="565"/>
      <c r="M78" s="565"/>
      <c r="N78" s="565"/>
      <c r="O78" s="563"/>
      <c r="P78" s="563"/>
      <c r="Q78" s="563"/>
      <c r="R78" s="563"/>
      <c r="S78" s="594"/>
    </row>
    <row r="79" spans="2:19" ht="37.5" customHeight="1">
      <c r="B79" s="560" t="s">
        <v>553</v>
      </c>
      <c r="C79" s="560" t="s">
        <v>663</v>
      </c>
      <c r="D79" s="561" t="s">
        <v>664</v>
      </c>
      <c r="E79" s="566" t="s">
        <v>640</v>
      </c>
      <c r="F79" s="601"/>
      <c r="G79" s="563">
        <v>17900</v>
      </c>
      <c r="H79" s="564"/>
      <c r="I79" s="565"/>
      <c r="J79" s="565"/>
      <c r="K79" s="565"/>
      <c r="L79" s="565"/>
      <c r="M79" s="565"/>
      <c r="N79" s="565"/>
      <c r="O79" s="563">
        <f t="shared" si="2"/>
        <v>17900</v>
      </c>
      <c r="P79" s="563">
        <v>17900</v>
      </c>
      <c r="Q79" s="563">
        <v>17900</v>
      </c>
      <c r="R79" s="563"/>
      <c r="S79" s="594"/>
    </row>
    <row r="80" spans="2:19" ht="39" customHeight="1">
      <c r="B80" s="560" t="s">
        <v>556</v>
      </c>
      <c r="C80" s="560" t="s">
        <v>665</v>
      </c>
      <c r="D80" s="561" t="s">
        <v>666</v>
      </c>
      <c r="E80" s="566" t="s">
        <v>632</v>
      </c>
      <c r="F80" s="601"/>
      <c r="G80" s="563">
        <v>50000</v>
      </c>
      <c r="H80" s="564"/>
      <c r="I80" s="565"/>
      <c r="J80" s="565"/>
      <c r="K80" s="565"/>
      <c r="L80" s="565"/>
      <c r="M80" s="565"/>
      <c r="N80" s="565"/>
      <c r="O80" s="563">
        <f t="shared" si="2"/>
        <v>50000</v>
      </c>
      <c r="P80" s="563">
        <v>50000</v>
      </c>
      <c r="Q80" s="563">
        <v>50000</v>
      </c>
      <c r="R80" s="563"/>
      <c r="S80" s="594"/>
    </row>
    <row r="81" spans="2:19" ht="54" customHeight="1">
      <c r="B81" s="560" t="s">
        <v>559</v>
      </c>
      <c r="C81" s="560" t="s">
        <v>667</v>
      </c>
      <c r="D81" s="561" t="s">
        <v>668</v>
      </c>
      <c r="E81" s="587" t="s">
        <v>627</v>
      </c>
      <c r="F81" s="601"/>
      <c r="G81" s="563">
        <v>135000</v>
      </c>
      <c r="H81" s="564"/>
      <c r="I81" s="565"/>
      <c r="J81" s="565"/>
      <c r="K81" s="565"/>
      <c r="L81" s="565"/>
      <c r="M81" s="565"/>
      <c r="N81" s="565"/>
      <c r="O81" s="563">
        <f t="shared" si="2"/>
        <v>135000</v>
      </c>
      <c r="P81" s="563">
        <v>135000</v>
      </c>
      <c r="Q81" s="563">
        <v>107000</v>
      </c>
      <c r="R81" s="563">
        <v>28000</v>
      </c>
      <c r="S81" s="603" t="s">
        <v>669</v>
      </c>
    </row>
    <row r="82" spans="2:20" ht="38.25" customHeight="1">
      <c r="B82" s="560" t="s">
        <v>562</v>
      </c>
      <c r="C82" s="560" t="s">
        <v>670</v>
      </c>
      <c r="D82" s="561" t="s">
        <v>671</v>
      </c>
      <c r="E82" s="566" t="s">
        <v>640</v>
      </c>
      <c r="F82" s="601"/>
      <c r="G82" s="563"/>
      <c r="H82" s="568">
        <v>266000</v>
      </c>
      <c r="I82" s="565"/>
      <c r="J82" s="565"/>
      <c r="K82" s="565"/>
      <c r="L82" s="565"/>
      <c r="M82" s="565"/>
      <c r="N82" s="565"/>
      <c r="O82" s="563">
        <f t="shared" si="2"/>
        <v>266000</v>
      </c>
      <c r="P82" s="563">
        <v>266000</v>
      </c>
      <c r="Q82" s="563">
        <v>266000</v>
      </c>
      <c r="R82" s="563"/>
      <c r="S82" s="603"/>
      <c r="T82" s="579">
        <v>6</v>
      </c>
    </row>
    <row r="83" spans="2:19" ht="40.5" customHeight="1">
      <c r="B83" s="560" t="s">
        <v>565</v>
      </c>
      <c r="C83" s="560" t="s">
        <v>672</v>
      </c>
      <c r="D83" s="561" t="s">
        <v>673</v>
      </c>
      <c r="E83" s="587" t="s">
        <v>627</v>
      </c>
      <c r="F83" s="601"/>
      <c r="G83" s="563"/>
      <c r="H83" s="568">
        <v>35000</v>
      </c>
      <c r="I83" s="565"/>
      <c r="J83" s="565"/>
      <c r="K83" s="565"/>
      <c r="L83" s="565"/>
      <c r="M83" s="565"/>
      <c r="N83" s="565"/>
      <c r="O83" s="563">
        <f t="shared" si="2"/>
        <v>35000</v>
      </c>
      <c r="P83" s="563">
        <v>35000</v>
      </c>
      <c r="Q83" s="563">
        <v>35000</v>
      </c>
      <c r="R83" s="563"/>
      <c r="S83" s="603"/>
    </row>
    <row r="84" spans="2:19" ht="60">
      <c r="B84" s="560" t="s">
        <v>568</v>
      </c>
      <c r="C84" s="560" t="s">
        <v>674</v>
      </c>
      <c r="D84" s="561" t="s">
        <v>453</v>
      </c>
      <c r="E84" s="566" t="s">
        <v>640</v>
      </c>
      <c r="F84" s="601"/>
      <c r="G84" s="563"/>
      <c r="H84" s="568"/>
      <c r="I84" s="565">
        <v>400000</v>
      </c>
      <c r="J84" s="565"/>
      <c r="K84" s="569">
        <f>I84+J84</f>
        <v>400000</v>
      </c>
      <c r="L84" s="604">
        <v>460000</v>
      </c>
      <c r="M84" s="604"/>
      <c r="N84" s="571">
        <f>L84+M84</f>
        <v>460000</v>
      </c>
      <c r="O84" s="563">
        <v>860000</v>
      </c>
      <c r="P84" s="563">
        <v>860000</v>
      </c>
      <c r="Q84" s="563">
        <v>860000</v>
      </c>
      <c r="R84" s="563"/>
      <c r="S84" s="603"/>
    </row>
    <row r="85" spans="2:19" ht="38.25" customHeight="1">
      <c r="B85" s="560" t="s">
        <v>571</v>
      </c>
      <c r="C85" s="560" t="s">
        <v>675</v>
      </c>
      <c r="D85" s="561" t="s">
        <v>676</v>
      </c>
      <c r="E85" s="587" t="s">
        <v>627</v>
      </c>
      <c r="F85" s="601"/>
      <c r="G85" s="563"/>
      <c r="H85" s="568"/>
      <c r="I85" s="565">
        <v>40000</v>
      </c>
      <c r="J85" s="565"/>
      <c r="K85" s="569">
        <f>I85+J85</f>
        <v>40000</v>
      </c>
      <c r="L85" s="565"/>
      <c r="M85" s="565"/>
      <c r="N85" s="565"/>
      <c r="O85" s="563">
        <f t="shared" si="2"/>
        <v>40000</v>
      </c>
      <c r="P85" s="563">
        <v>40000</v>
      </c>
      <c r="Q85" s="563">
        <v>40000</v>
      </c>
      <c r="R85" s="563"/>
      <c r="S85" s="603"/>
    </row>
    <row r="86" spans="2:19" ht="38.25" customHeight="1">
      <c r="B86" s="560" t="s">
        <v>573</v>
      </c>
      <c r="C86" s="560" t="s">
        <v>677</v>
      </c>
      <c r="D86" s="561" t="s">
        <v>459</v>
      </c>
      <c r="E86" s="587" t="s">
        <v>627</v>
      </c>
      <c r="F86" s="601"/>
      <c r="G86" s="563"/>
      <c r="H86" s="568"/>
      <c r="I86" s="565">
        <v>200000</v>
      </c>
      <c r="J86" s="565">
        <v>-20000</v>
      </c>
      <c r="K86" s="569">
        <f>I86+J86</f>
        <v>180000</v>
      </c>
      <c r="L86" s="565"/>
      <c r="M86" s="565"/>
      <c r="N86" s="565"/>
      <c r="O86" s="563">
        <v>180000</v>
      </c>
      <c r="P86" s="563">
        <v>180000</v>
      </c>
      <c r="Q86" s="563">
        <v>180000</v>
      </c>
      <c r="R86" s="563"/>
      <c r="S86" s="603"/>
    </row>
    <row r="87" spans="2:19" ht="38.25" customHeight="1">
      <c r="B87" s="560" t="s">
        <v>576</v>
      </c>
      <c r="C87" s="560" t="s">
        <v>678</v>
      </c>
      <c r="D87" s="605" t="s">
        <v>471</v>
      </c>
      <c r="E87" s="587" t="s">
        <v>656</v>
      </c>
      <c r="F87" s="601"/>
      <c r="G87" s="563"/>
      <c r="H87" s="568"/>
      <c r="I87" s="565">
        <v>50000</v>
      </c>
      <c r="J87" s="565"/>
      <c r="K87" s="569">
        <f>I87+J87</f>
        <v>50000</v>
      </c>
      <c r="L87" s="565"/>
      <c r="M87" s="565"/>
      <c r="N87" s="565"/>
      <c r="O87" s="563">
        <f t="shared" si="2"/>
        <v>50000</v>
      </c>
      <c r="P87" s="563">
        <v>50000</v>
      </c>
      <c r="Q87" s="563">
        <v>50000</v>
      </c>
      <c r="R87" s="563"/>
      <c r="S87" s="603"/>
    </row>
    <row r="88" spans="2:19" ht="38.25" customHeight="1">
      <c r="B88" s="560" t="s">
        <v>578</v>
      </c>
      <c r="C88" s="560" t="s">
        <v>679</v>
      </c>
      <c r="D88" s="605" t="s">
        <v>680</v>
      </c>
      <c r="E88" s="587" t="s">
        <v>627</v>
      </c>
      <c r="F88" s="601"/>
      <c r="G88" s="563"/>
      <c r="H88" s="568"/>
      <c r="I88" s="565"/>
      <c r="J88" s="565"/>
      <c r="K88" s="569"/>
      <c r="L88" s="604">
        <v>1000000</v>
      </c>
      <c r="M88" s="604"/>
      <c r="N88" s="571">
        <f>L88+M88</f>
        <v>1000000</v>
      </c>
      <c r="O88" s="563">
        <v>1000000</v>
      </c>
      <c r="P88" s="563">
        <v>1000000</v>
      </c>
      <c r="Q88" s="563">
        <v>500000</v>
      </c>
      <c r="R88" s="563">
        <v>500000</v>
      </c>
      <c r="S88" s="603" t="s">
        <v>681</v>
      </c>
    </row>
    <row r="89" spans="2:19" ht="48">
      <c r="B89" s="560" t="s">
        <v>784</v>
      </c>
      <c r="C89" s="560" t="s">
        <v>785</v>
      </c>
      <c r="D89" s="605" t="s">
        <v>786</v>
      </c>
      <c r="E89" s="566" t="s">
        <v>640</v>
      </c>
      <c r="F89" s="601"/>
      <c r="G89" s="563"/>
      <c r="H89" s="568"/>
      <c r="I89" s="565">
        <v>0</v>
      </c>
      <c r="J89" s="565">
        <v>100000</v>
      </c>
      <c r="K89" s="569">
        <f>I89+J89</f>
        <v>100000</v>
      </c>
      <c r="L89" s="604"/>
      <c r="M89" s="604"/>
      <c r="N89" s="571"/>
      <c r="O89" s="563">
        <v>100000</v>
      </c>
      <c r="P89" s="563">
        <v>100000</v>
      </c>
      <c r="Q89" s="563">
        <v>100000</v>
      </c>
      <c r="R89" s="563"/>
      <c r="S89" s="603"/>
    </row>
    <row r="90" spans="2:19" ht="36">
      <c r="B90" s="560" t="s">
        <v>787</v>
      </c>
      <c r="C90" s="560" t="s">
        <v>788</v>
      </c>
      <c r="D90" s="186" t="s">
        <v>790</v>
      </c>
      <c r="E90" s="587" t="s">
        <v>627</v>
      </c>
      <c r="F90" s="601"/>
      <c r="G90" s="563"/>
      <c r="H90" s="568"/>
      <c r="I90" s="565">
        <v>0</v>
      </c>
      <c r="J90" s="565">
        <v>30000</v>
      </c>
      <c r="K90" s="569">
        <f>I90+J90</f>
        <v>30000</v>
      </c>
      <c r="L90" s="604"/>
      <c r="M90" s="604"/>
      <c r="N90" s="571"/>
      <c r="O90" s="563">
        <v>30000</v>
      </c>
      <c r="P90" s="563">
        <v>30000</v>
      </c>
      <c r="Q90" s="563">
        <v>30000</v>
      </c>
      <c r="R90" s="563"/>
      <c r="S90" s="603"/>
    </row>
    <row r="91" spans="2:19" ht="19.5" customHeight="1">
      <c r="B91" s="849" t="s">
        <v>682</v>
      </c>
      <c r="C91" s="850"/>
      <c r="D91" s="850"/>
      <c r="E91" s="850"/>
      <c r="F91" s="850"/>
      <c r="G91" s="850"/>
      <c r="H91" s="850"/>
      <c r="I91" s="850"/>
      <c r="J91" s="850"/>
      <c r="K91" s="850"/>
      <c r="L91" s="850"/>
      <c r="M91" s="850"/>
      <c r="N91" s="850"/>
      <c r="O91" s="850"/>
      <c r="P91" s="850"/>
      <c r="Q91" s="850"/>
      <c r="R91" s="850"/>
      <c r="S91" s="851"/>
    </row>
    <row r="92" spans="2:19" ht="30.75" customHeight="1">
      <c r="B92" s="572" t="s">
        <v>342</v>
      </c>
      <c r="C92" s="572" t="s">
        <v>683</v>
      </c>
      <c r="D92" s="573" t="s">
        <v>684</v>
      </c>
      <c r="E92" s="584" t="s">
        <v>685</v>
      </c>
      <c r="F92" s="563"/>
      <c r="G92" s="563"/>
      <c r="H92" s="568"/>
      <c r="I92" s="565"/>
      <c r="J92" s="565"/>
      <c r="K92" s="565"/>
      <c r="L92" s="565"/>
      <c r="M92" s="565"/>
      <c r="N92" s="565"/>
      <c r="O92" s="563"/>
      <c r="P92" s="563"/>
      <c r="Q92" s="563"/>
      <c r="R92" s="563"/>
      <c r="S92" s="566"/>
    </row>
    <row r="93" spans="2:19" ht="72" customHeight="1">
      <c r="B93" s="560" t="s">
        <v>343</v>
      </c>
      <c r="C93" s="560" t="s">
        <v>686</v>
      </c>
      <c r="D93" s="561" t="s">
        <v>687</v>
      </c>
      <c r="E93" s="587" t="s">
        <v>685</v>
      </c>
      <c r="F93" s="563">
        <v>10000</v>
      </c>
      <c r="G93" s="563"/>
      <c r="H93" s="563"/>
      <c r="I93" s="565"/>
      <c r="J93" s="565"/>
      <c r="K93" s="565"/>
      <c r="L93" s="565"/>
      <c r="M93" s="565"/>
      <c r="N93" s="565"/>
      <c r="O93" s="563">
        <f>F93+G93+H93+I93</f>
        <v>10000</v>
      </c>
      <c r="P93" s="563">
        <v>10000</v>
      </c>
      <c r="Q93" s="563">
        <v>10000</v>
      </c>
      <c r="R93" s="563"/>
      <c r="S93" s="594"/>
    </row>
    <row r="94" spans="2:19" ht="37.5" customHeight="1">
      <c r="B94" s="560" t="s">
        <v>344</v>
      </c>
      <c r="C94" s="560" t="s">
        <v>688</v>
      </c>
      <c r="D94" s="561" t="s">
        <v>689</v>
      </c>
      <c r="E94" s="587" t="s">
        <v>685</v>
      </c>
      <c r="F94" s="563"/>
      <c r="G94" s="563">
        <v>280000</v>
      </c>
      <c r="H94" s="563"/>
      <c r="I94" s="565"/>
      <c r="J94" s="565"/>
      <c r="K94" s="565"/>
      <c r="L94" s="565"/>
      <c r="M94" s="565"/>
      <c r="N94" s="565"/>
      <c r="O94" s="563">
        <f>F94+G94+H94+I94</f>
        <v>280000</v>
      </c>
      <c r="P94" s="563">
        <v>280000</v>
      </c>
      <c r="Q94" s="563">
        <v>280000</v>
      </c>
      <c r="R94" s="563"/>
      <c r="S94" s="594"/>
    </row>
    <row r="95" spans="2:20" ht="37.5" customHeight="1">
      <c r="B95" s="560" t="s">
        <v>345</v>
      </c>
      <c r="C95" s="560" t="s">
        <v>690</v>
      </c>
      <c r="D95" s="561" t="s">
        <v>691</v>
      </c>
      <c r="E95" s="587" t="s">
        <v>685</v>
      </c>
      <c r="F95" s="563"/>
      <c r="G95" s="563">
        <v>20000</v>
      </c>
      <c r="H95" s="568">
        <v>660000</v>
      </c>
      <c r="I95" s="565"/>
      <c r="J95" s="565"/>
      <c r="K95" s="565"/>
      <c r="L95" s="565"/>
      <c r="M95" s="565"/>
      <c r="N95" s="565"/>
      <c r="O95" s="563">
        <f>F95+G95+H95+I95</f>
        <v>680000</v>
      </c>
      <c r="P95" s="563">
        <v>680000</v>
      </c>
      <c r="Q95" s="563">
        <v>680000</v>
      </c>
      <c r="R95" s="563"/>
      <c r="S95" s="594"/>
      <c r="T95" s="579"/>
    </row>
    <row r="96" spans="2:20" ht="37.5" customHeight="1">
      <c r="B96" s="560" t="s">
        <v>346</v>
      </c>
      <c r="C96" s="560" t="s">
        <v>692</v>
      </c>
      <c r="D96" s="561" t="s">
        <v>693</v>
      </c>
      <c r="E96" s="587" t="s">
        <v>694</v>
      </c>
      <c r="F96" s="563"/>
      <c r="G96" s="563">
        <v>49000</v>
      </c>
      <c r="H96" s="564"/>
      <c r="I96" s="565"/>
      <c r="J96" s="565"/>
      <c r="K96" s="565"/>
      <c r="L96" s="565"/>
      <c r="M96" s="565"/>
      <c r="N96" s="565"/>
      <c r="O96" s="563">
        <f>F96+G96+H96+I96</f>
        <v>49000</v>
      </c>
      <c r="P96" s="563">
        <v>49000</v>
      </c>
      <c r="Q96" s="563">
        <v>49000</v>
      </c>
      <c r="R96" s="563"/>
      <c r="S96" s="594"/>
      <c r="T96" s="595">
        <v>7</v>
      </c>
    </row>
    <row r="97" spans="2:19" ht="37.5" customHeight="1">
      <c r="B97" s="560" t="s">
        <v>347</v>
      </c>
      <c r="C97" s="560" t="s">
        <v>695</v>
      </c>
      <c r="D97" s="582" t="s">
        <v>696</v>
      </c>
      <c r="E97" s="587" t="s">
        <v>697</v>
      </c>
      <c r="F97" s="563"/>
      <c r="G97" s="563"/>
      <c r="H97" s="564"/>
      <c r="I97" s="565">
        <v>100000</v>
      </c>
      <c r="J97" s="565"/>
      <c r="K97" s="569">
        <f>I97+J97</f>
        <v>100000</v>
      </c>
      <c r="L97" s="565"/>
      <c r="M97" s="565"/>
      <c r="N97" s="565"/>
      <c r="O97" s="563">
        <f>F97+G97+H97+I97</f>
        <v>100000</v>
      </c>
      <c r="P97" s="563">
        <v>100000</v>
      </c>
      <c r="Q97" s="563">
        <v>100000</v>
      </c>
      <c r="R97" s="563"/>
      <c r="S97" s="594"/>
    </row>
    <row r="98" spans="2:19" ht="19.5" customHeight="1">
      <c r="B98" s="849" t="s">
        <v>698</v>
      </c>
      <c r="C98" s="850"/>
      <c r="D98" s="850"/>
      <c r="E98" s="850"/>
      <c r="F98" s="850"/>
      <c r="G98" s="850"/>
      <c r="H98" s="850"/>
      <c r="I98" s="850"/>
      <c r="J98" s="850"/>
      <c r="K98" s="850"/>
      <c r="L98" s="850"/>
      <c r="M98" s="850"/>
      <c r="N98" s="850"/>
      <c r="O98" s="850"/>
      <c r="P98" s="850"/>
      <c r="Q98" s="850"/>
      <c r="R98" s="850"/>
      <c r="S98" s="851"/>
    </row>
    <row r="99" spans="2:19" ht="39.75" customHeight="1">
      <c r="B99" s="560" t="s">
        <v>342</v>
      </c>
      <c r="C99" s="560" t="s">
        <v>699</v>
      </c>
      <c r="D99" s="561" t="s">
        <v>700</v>
      </c>
      <c r="E99" s="587" t="s">
        <v>701</v>
      </c>
      <c r="F99" s="563">
        <v>240000</v>
      </c>
      <c r="G99" s="563"/>
      <c r="H99" s="563"/>
      <c r="I99" s="565"/>
      <c r="J99" s="565"/>
      <c r="K99" s="565"/>
      <c r="L99" s="565"/>
      <c r="M99" s="565"/>
      <c r="N99" s="565"/>
      <c r="O99" s="563">
        <f>F99+G99+H99+I99</f>
        <v>240000</v>
      </c>
      <c r="P99" s="563">
        <v>240000</v>
      </c>
      <c r="Q99" s="563">
        <v>240000</v>
      </c>
      <c r="R99" s="563"/>
      <c r="S99" s="594"/>
    </row>
    <row r="100" spans="2:19" ht="39" customHeight="1">
      <c r="B100" s="560" t="s">
        <v>343</v>
      </c>
      <c r="C100" s="560" t="s">
        <v>702</v>
      </c>
      <c r="D100" s="456" t="s">
        <v>703</v>
      </c>
      <c r="E100" s="587" t="s">
        <v>704</v>
      </c>
      <c r="F100" s="563">
        <v>30000</v>
      </c>
      <c r="G100" s="563"/>
      <c r="H100" s="563"/>
      <c r="I100" s="565"/>
      <c r="J100" s="565"/>
      <c r="K100" s="565"/>
      <c r="L100" s="565"/>
      <c r="M100" s="565"/>
      <c r="N100" s="565"/>
      <c r="O100" s="563">
        <f>F100+G100+H100+I100</f>
        <v>30000</v>
      </c>
      <c r="P100" s="563">
        <v>30000</v>
      </c>
      <c r="Q100" s="563">
        <v>30000</v>
      </c>
      <c r="R100" s="563"/>
      <c r="S100" s="594"/>
    </row>
    <row r="101" spans="2:19" ht="20.25" customHeight="1">
      <c r="B101" s="849" t="s">
        <v>705</v>
      </c>
      <c r="C101" s="850"/>
      <c r="D101" s="850"/>
      <c r="E101" s="850"/>
      <c r="F101" s="850"/>
      <c r="G101" s="850"/>
      <c r="H101" s="850"/>
      <c r="I101" s="850"/>
      <c r="J101" s="850"/>
      <c r="K101" s="850"/>
      <c r="L101" s="850"/>
      <c r="M101" s="850"/>
      <c r="N101" s="850"/>
      <c r="O101" s="850"/>
      <c r="P101" s="850"/>
      <c r="Q101" s="850"/>
      <c r="R101" s="850"/>
      <c r="S101" s="851"/>
    </row>
    <row r="102" spans="2:19" ht="49.5" customHeight="1">
      <c r="B102" s="560" t="s">
        <v>342</v>
      </c>
      <c r="C102" s="560" t="s">
        <v>706</v>
      </c>
      <c r="D102" s="561" t="s">
        <v>707</v>
      </c>
      <c r="E102" s="587" t="s">
        <v>708</v>
      </c>
      <c r="F102" s="563">
        <v>31000</v>
      </c>
      <c r="G102" s="563">
        <v>39000</v>
      </c>
      <c r="H102" s="568">
        <v>20000</v>
      </c>
      <c r="I102" s="565">
        <v>30000</v>
      </c>
      <c r="J102" s="565"/>
      <c r="K102" s="569">
        <f>I102+J102</f>
        <v>30000</v>
      </c>
      <c r="L102" s="565"/>
      <c r="M102" s="565"/>
      <c r="N102" s="565"/>
      <c r="O102" s="563">
        <f aca="true" t="shared" si="3" ref="O102:O109">F102+G102+H102+I102</f>
        <v>120000</v>
      </c>
      <c r="P102" s="563">
        <v>120000</v>
      </c>
      <c r="Q102" s="563">
        <v>120000</v>
      </c>
      <c r="R102" s="563"/>
      <c r="S102" s="594"/>
    </row>
    <row r="103" spans="2:20" ht="39" customHeight="1">
      <c r="B103" s="560" t="s">
        <v>343</v>
      </c>
      <c r="C103" s="560" t="s">
        <v>709</v>
      </c>
      <c r="D103" s="561" t="s">
        <v>710</v>
      </c>
      <c r="E103" s="587" t="s">
        <v>711</v>
      </c>
      <c r="F103" s="563">
        <v>6000</v>
      </c>
      <c r="G103" s="563"/>
      <c r="H103" s="564"/>
      <c r="I103" s="565"/>
      <c r="J103" s="565"/>
      <c r="K103" s="565"/>
      <c r="L103" s="565"/>
      <c r="M103" s="565"/>
      <c r="N103" s="565"/>
      <c r="O103" s="563">
        <f t="shared" si="3"/>
        <v>6000</v>
      </c>
      <c r="P103" s="563">
        <v>6000</v>
      </c>
      <c r="Q103" s="563">
        <v>6000</v>
      </c>
      <c r="R103" s="563"/>
      <c r="S103" s="594"/>
      <c r="T103" s="579"/>
    </row>
    <row r="104" spans="2:19" ht="39" customHeight="1">
      <c r="B104" s="560" t="s">
        <v>344</v>
      </c>
      <c r="C104" s="560" t="s">
        <v>712</v>
      </c>
      <c r="D104" s="561" t="s">
        <v>713</v>
      </c>
      <c r="E104" s="587" t="s">
        <v>711</v>
      </c>
      <c r="F104" s="563"/>
      <c r="G104" s="563">
        <v>9700</v>
      </c>
      <c r="H104" s="564"/>
      <c r="I104" s="565"/>
      <c r="J104" s="565"/>
      <c r="K104" s="565"/>
      <c r="L104" s="565"/>
      <c r="M104" s="565"/>
      <c r="N104" s="565"/>
      <c r="O104" s="563">
        <f t="shared" si="3"/>
        <v>9700</v>
      </c>
      <c r="P104" s="563">
        <v>9700</v>
      </c>
      <c r="Q104" s="563">
        <v>9700</v>
      </c>
      <c r="R104" s="563"/>
      <c r="S104" s="594"/>
    </row>
    <row r="105" spans="2:19" ht="39" customHeight="1">
      <c r="B105" s="50" t="s">
        <v>345</v>
      </c>
      <c r="C105" s="50" t="s">
        <v>714</v>
      </c>
      <c r="D105" s="46" t="s">
        <v>715</v>
      </c>
      <c r="E105" s="606" t="s">
        <v>708</v>
      </c>
      <c r="F105" s="563"/>
      <c r="G105" s="563">
        <v>56000</v>
      </c>
      <c r="H105" s="564"/>
      <c r="I105" s="565"/>
      <c r="J105" s="565"/>
      <c r="K105" s="565"/>
      <c r="L105" s="565"/>
      <c r="M105" s="565"/>
      <c r="N105" s="565"/>
      <c r="O105" s="563">
        <f t="shared" si="3"/>
        <v>56000</v>
      </c>
      <c r="P105" s="563">
        <v>56000</v>
      </c>
      <c r="Q105" s="563">
        <v>56000</v>
      </c>
      <c r="R105" s="563"/>
      <c r="S105" s="594"/>
    </row>
    <row r="106" spans="2:19" ht="39" customHeight="1">
      <c r="B106" s="50" t="s">
        <v>346</v>
      </c>
      <c r="C106" s="50" t="s">
        <v>716</v>
      </c>
      <c r="D106" s="46" t="s">
        <v>713</v>
      </c>
      <c r="E106" s="606" t="s">
        <v>717</v>
      </c>
      <c r="F106" s="563"/>
      <c r="G106" s="563">
        <v>5076</v>
      </c>
      <c r="H106" s="564"/>
      <c r="I106" s="565"/>
      <c r="J106" s="565"/>
      <c r="K106" s="565"/>
      <c r="L106" s="565"/>
      <c r="M106" s="565"/>
      <c r="N106" s="565"/>
      <c r="O106" s="563">
        <f t="shared" si="3"/>
        <v>5076</v>
      </c>
      <c r="P106" s="563">
        <v>5076</v>
      </c>
      <c r="Q106" s="563">
        <v>5076</v>
      </c>
      <c r="R106" s="563"/>
      <c r="S106" s="594"/>
    </row>
    <row r="107" spans="2:20" ht="39" customHeight="1">
      <c r="B107" s="50" t="s">
        <v>347</v>
      </c>
      <c r="C107" s="50" t="s">
        <v>718</v>
      </c>
      <c r="D107" s="46" t="s">
        <v>713</v>
      </c>
      <c r="E107" s="606" t="s">
        <v>610</v>
      </c>
      <c r="F107" s="563"/>
      <c r="G107" s="563"/>
      <c r="H107" s="568">
        <v>4744.61</v>
      </c>
      <c r="I107" s="565"/>
      <c r="J107" s="565"/>
      <c r="K107" s="565"/>
      <c r="L107" s="565"/>
      <c r="M107" s="565"/>
      <c r="N107" s="565"/>
      <c r="O107" s="563">
        <f t="shared" si="3"/>
        <v>4744.61</v>
      </c>
      <c r="P107" s="563">
        <v>4744.61</v>
      </c>
      <c r="Q107" s="563"/>
      <c r="R107" s="563">
        <v>4744.61</v>
      </c>
      <c r="S107" s="591" t="s">
        <v>611</v>
      </c>
      <c r="T107" s="579"/>
    </row>
    <row r="108" spans="2:20" ht="39" customHeight="1">
      <c r="B108" s="50" t="s">
        <v>348</v>
      </c>
      <c r="C108" s="50" t="s">
        <v>719</v>
      </c>
      <c r="D108" s="46" t="s">
        <v>713</v>
      </c>
      <c r="E108" s="606" t="s">
        <v>613</v>
      </c>
      <c r="F108" s="563"/>
      <c r="G108" s="563"/>
      <c r="H108" s="568">
        <v>251.29</v>
      </c>
      <c r="I108" s="565"/>
      <c r="J108" s="565"/>
      <c r="K108" s="565"/>
      <c r="L108" s="565"/>
      <c r="M108" s="565"/>
      <c r="N108" s="565"/>
      <c r="O108" s="563">
        <f t="shared" si="3"/>
        <v>251.29</v>
      </c>
      <c r="P108" s="563">
        <v>251.29</v>
      </c>
      <c r="Q108" s="563"/>
      <c r="R108" s="563">
        <v>251.29</v>
      </c>
      <c r="S108" s="591" t="s">
        <v>611</v>
      </c>
      <c r="T108" s="579"/>
    </row>
    <row r="109" spans="2:20" ht="39" customHeight="1">
      <c r="B109" s="50" t="s">
        <v>349</v>
      </c>
      <c r="C109" s="50" t="s">
        <v>720</v>
      </c>
      <c r="D109" s="582" t="s">
        <v>461</v>
      </c>
      <c r="E109" s="587" t="s">
        <v>708</v>
      </c>
      <c r="F109" s="563"/>
      <c r="G109" s="563"/>
      <c r="H109" s="568"/>
      <c r="I109" s="565">
        <v>25000</v>
      </c>
      <c r="J109" s="565"/>
      <c r="K109" s="569">
        <f>I109+J109</f>
        <v>25000</v>
      </c>
      <c r="L109" s="565"/>
      <c r="M109" s="565"/>
      <c r="N109" s="565"/>
      <c r="O109" s="563">
        <f t="shared" si="3"/>
        <v>25000</v>
      </c>
      <c r="P109" s="563">
        <v>25000</v>
      </c>
      <c r="Q109" s="563">
        <v>25000</v>
      </c>
      <c r="R109" s="563"/>
      <c r="S109" s="566"/>
      <c r="T109" s="579"/>
    </row>
    <row r="110" spans="2:19" ht="19.5" customHeight="1">
      <c r="B110" s="849" t="s">
        <v>721</v>
      </c>
      <c r="C110" s="850"/>
      <c r="D110" s="850"/>
      <c r="E110" s="850"/>
      <c r="F110" s="850"/>
      <c r="G110" s="850"/>
      <c r="H110" s="850"/>
      <c r="I110" s="850"/>
      <c r="J110" s="850"/>
      <c r="K110" s="850"/>
      <c r="L110" s="850"/>
      <c r="M110" s="850"/>
      <c r="N110" s="850"/>
      <c r="O110" s="850"/>
      <c r="P110" s="850"/>
      <c r="Q110" s="850"/>
      <c r="R110" s="850"/>
      <c r="S110" s="851"/>
    </row>
    <row r="111" spans="2:19" ht="37.5" customHeight="1">
      <c r="B111" s="560" t="s">
        <v>342</v>
      </c>
      <c r="C111" s="560" t="s">
        <v>690</v>
      </c>
      <c r="D111" s="561" t="s">
        <v>722</v>
      </c>
      <c r="E111" s="587" t="s">
        <v>723</v>
      </c>
      <c r="F111" s="563">
        <v>495000</v>
      </c>
      <c r="G111" s="563"/>
      <c r="H111" s="564"/>
      <c r="I111" s="565"/>
      <c r="J111" s="565"/>
      <c r="K111" s="565"/>
      <c r="L111" s="565"/>
      <c r="M111" s="565"/>
      <c r="N111" s="565"/>
      <c r="O111" s="563">
        <f aca="true" t="shared" si="4" ref="O111:O116">F111+G111+H111+I111</f>
        <v>495000</v>
      </c>
      <c r="P111" s="563">
        <v>495000</v>
      </c>
      <c r="Q111" s="563">
        <v>239226</v>
      </c>
      <c r="R111" s="563">
        <v>255774</v>
      </c>
      <c r="S111" s="566" t="s">
        <v>645</v>
      </c>
    </row>
    <row r="112" spans="2:21" ht="37.5" customHeight="1">
      <c r="B112" s="560" t="s">
        <v>343</v>
      </c>
      <c r="C112" s="560" t="s">
        <v>724</v>
      </c>
      <c r="D112" s="607" t="s">
        <v>725</v>
      </c>
      <c r="E112" s="587" t="s">
        <v>723</v>
      </c>
      <c r="F112" s="563">
        <v>395000</v>
      </c>
      <c r="G112" s="563"/>
      <c r="H112" s="564"/>
      <c r="I112" s="565"/>
      <c r="J112" s="565"/>
      <c r="K112" s="565"/>
      <c r="L112" s="565"/>
      <c r="M112" s="565"/>
      <c r="N112" s="565"/>
      <c r="O112" s="563">
        <f t="shared" si="4"/>
        <v>395000</v>
      </c>
      <c r="P112" s="563">
        <v>395000</v>
      </c>
      <c r="Q112" s="563">
        <v>111749</v>
      </c>
      <c r="R112" s="563">
        <v>283251</v>
      </c>
      <c r="S112" s="566" t="s">
        <v>645</v>
      </c>
      <c r="U112" s="537"/>
    </row>
    <row r="113" spans="2:20" ht="37.5" customHeight="1">
      <c r="B113" s="560" t="s">
        <v>344</v>
      </c>
      <c r="C113" s="560" t="s">
        <v>726</v>
      </c>
      <c r="D113" s="561" t="s">
        <v>727</v>
      </c>
      <c r="E113" s="587" t="s">
        <v>723</v>
      </c>
      <c r="F113" s="563"/>
      <c r="G113" s="563"/>
      <c r="H113" s="568">
        <v>782957</v>
      </c>
      <c r="I113" s="565"/>
      <c r="J113" s="565"/>
      <c r="K113" s="565"/>
      <c r="L113" s="565"/>
      <c r="M113" s="565"/>
      <c r="N113" s="565"/>
      <c r="O113" s="563">
        <f t="shared" si="4"/>
        <v>782957</v>
      </c>
      <c r="P113" s="563">
        <v>782957</v>
      </c>
      <c r="Q113" s="563">
        <v>436712</v>
      </c>
      <c r="R113" s="563">
        <v>346245</v>
      </c>
      <c r="S113" s="566" t="s">
        <v>645</v>
      </c>
      <c r="T113" s="608">
        <v>8</v>
      </c>
    </row>
    <row r="114" spans="2:19" ht="27.75" customHeight="1">
      <c r="B114" s="572" t="s">
        <v>345</v>
      </c>
      <c r="C114" s="572" t="s">
        <v>728</v>
      </c>
      <c r="D114" s="573" t="s">
        <v>729</v>
      </c>
      <c r="E114" s="584" t="s">
        <v>723</v>
      </c>
      <c r="F114" s="563"/>
      <c r="G114" s="563"/>
      <c r="H114" s="568"/>
      <c r="I114" s="565"/>
      <c r="J114" s="565"/>
      <c r="K114" s="565"/>
      <c r="L114" s="565"/>
      <c r="M114" s="565"/>
      <c r="N114" s="565"/>
      <c r="O114" s="563"/>
      <c r="P114" s="563"/>
      <c r="Q114" s="563"/>
      <c r="R114" s="563"/>
      <c r="S114" s="566"/>
    </row>
    <row r="115" spans="2:19" ht="37.5" customHeight="1">
      <c r="B115" s="560" t="s">
        <v>346</v>
      </c>
      <c r="C115" s="560" t="s">
        <v>730</v>
      </c>
      <c r="D115" s="607" t="s">
        <v>731</v>
      </c>
      <c r="E115" s="587" t="s">
        <v>723</v>
      </c>
      <c r="F115" s="563"/>
      <c r="G115" s="563">
        <v>0</v>
      </c>
      <c r="H115" s="568">
        <v>0</v>
      </c>
      <c r="I115" s="565">
        <v>440000</v>
      </c>
      <c r="J115" s="565"/>
      <c r="K115" s="569">
        <f>I115+J115</f>
        <v>440000</v>
      </c>
      <c r="L115" s="565"/>
      <c r="M115" s="565"/>
      <c r="N115" s="565"/>
      <c r="O115" s="563">
        <f t="shared" si="4"/>
        <v>440000</v>
      </c>
      <c r="P115" s="563">
        <v>440000</v>
      </c>
      <c r="Q115" s="563">
        <v>440000</v>
      </c>
      <c r="R115" s="563"/>
      <c r="S115" s="566"/>
    </row>
    <row r="116" spans="2:19" ht="34.5" customHeight="1">
      <c r="B116" s="590" t="s">
        <v>347</v>
      </c>
      <c r="C116" s="590" t="s">
        <v>732</v>
      </c>
      <c r="D116" s="607" t="s">
        <v>733</v>
      </c>
      <c r="E116" s="592" t="s">
        <v>723</v>
      </c>
      <c r="F116" s="563"/>
      <c r="G116" s="563">
        <v>9000</v>
      </c>
      <c r="H116" s="564"/>
      <c r="I116" s="565"/>
      <c r="J116" s="565"/>
      <c r="K116" s="565"/>
      <c r="L116" s="565"/>
      <c r="M116" s="565"/>
      <c r="N116" s="565"/>
      <c r="O116" s="563">
        <f t="shared" si="4"/>
        <v>9000</v>
      </c>
      <c r="P116" s="563">
        <v>9000</v>
      </c>
      <c r="Q116" s="563">
        <v>9000</v>
      </c>
      <c r="R116" s="563"/>
      <c r="S116" s="566"/>
    </row>
    <row r="117" spans="2:19" ht="34.5" customHeight="1">
      <c r="B117" s="590" t="s">
        <v>348</v>
      </c>
      <c r="C117" s="590" t="s">
        <v>734</v>
      </c>
      <c r="D117" s="561" t="s">
        <v>474</v>
      </c>
      <c r="E117" s="592" t="s">
        <v>723</v>
      </c>
      <c r="F117" s="563"/>
      <c r="G117" s="563"/>
      <c r="H117" s="564"/>
      <c r="I117" s="565">
        <v>350000</v>
      </c>
      <c r="J117" s="565">
        <v>-133000</v>
      </c>
      <c r="K117" s="569">
        <f aca="true" t="shared" si="5" ref="K117:K124">I117+J117</f>
        <v>217000</v>
      </c>
      <c r="L117" s="565"/>
      <c r="M117" s="565"/>
      <c r="N117" s="565"/>
      <c r="O117" s="563">
        <v>217000</v>
      </c>
      <c r="P117" s="563">
        <v>217000</v>
      </c>
      <c r="Q117" s="563">
        <v>217000</v>
      </c>
      <c r="R117" s="563"/>
      <c r="S117" s="566"/>
    </row>
    <row r="118" spans="2:19" ht="60.75" customHeight="1">
      <c r="B118" s="590" t="s">
        <v>349</v>
      </c>
      <c r="C118" s="590" t="s">
        <v>735</v>
      </c>
      <c r="D118" s="609" t="s">
        <v>476</v>
      </c>
      <c r="E118" s="592" t="s">
        <v>723</v>
      </c>
      <c r="F118" s="563"/>
      <c r="G118" s="563"/>
      <c r="H118" s="564"/>
      <c r="I118" s="565">
        <v>22978.8</v>
      </c>
      <c r="J118" s="565"/>
      <c r="K118" s="569">
        <f t="shared" si="5"/>
        <v>22978.8</v>
      </c>
      <c r="L118" s="565"/>
      <c r="M118" s="565"/>
      <c r="N118" s="565"/>
      <c r="O118" s="563">
        <v>22978.8</v>
      </c>
      <c r="P118" s="563">
        <v>22978.8</v>
      </c>
      <c r="Q118" s="563">
        <v>22978.8</v>
      </c>
      <c r="R118" s="563"/>
      <c r="S118" s="566"/>
    </row>
    <row r="119" spans="2:19" ht="34.5" customHeight="1">
      <c r="B119" s="590" t="s">
        <v>350</v>
      </c>
      <c r="C119" s="590" t="s">
        <v>736</v>
      </c>
      <c r="D119" s="610" t="s">
        <v>477</v>
      </c>
      <c r="E119" s="592" t="s">
        <v>723</v>
      </c>
      <c r="F119" s="563"/>
      <c r="G119" s="563"/>
      <c r="H119" s="564"/>
      <c r="I119" s="565">
        <v>20984</v>
      </c>
      <c r="J119" s="565"/>
      <c r="K119" s="569">
        <f t="shared" si="5"/>
        <v>20984</v>
      </c>
      <c r="L119" s="565"/>
      <c r="M119" s="565"/>
      <c r="N119" s="565"/>
      <c r="O119" s="563">
        <v>20984</v>
      </c>
      <c r="P119" s="563">
        <v>20984</v>
      </c>
      <c r="Q119" s="563">
        <v>20984</v>
      </c>
      <c r="R119" s="563"/>
      <c r="S119" s="566"/>
    </row>
    <row r="120" spans="2:19" ht="36">
      <c r="B120" s="590" t="s">
        <v>532</v>
      </c>
      <c r="C120" s="590" t="s">
        <v>737</v>
      </c>
      <c r="D120" s="610" t="s">
        <v>478</v>
      </c>
      <c r="E120" s="592" t="s">
        <v>723</v>
      </c>
      <c r="F120" s="563"/>
      <c r="G120" s="563"/>
      <c r="H120" s="564"/>
      <c r="I120" s="565">
        <v>9126.43</v>
      </c>
      <c r="J120" s="565"/>
      <c r="K120" s="569">
        <f t="shared" si="5"/>
        <v>9126.43</v>
      </c>
      <c r="L120" s="565"/>
      <c r="M120" s="565"/>
      <c r="N120" s="565"/>
      <c r="O120" s="563">
        <v>9126.43</v>
      </c>
      <c r="P120" s="563">
        <v>9126.43</v>
      </c>
      <c r="Q120" s="563">
        <v>9126.43</v>
      </c>
      <c r="R120" s="563"/>
      <c r="S120" s="566"/>
    </row>
    <row r="121" spans="2:19" ht="60">
      <c r="B121" s="590" t="s">
        <v>535</v>
      </c>
      <c r="C121" s="590" t="s">
        <v>738</v>
      </c>
      <c r="D121" s="610" t="s">
        <v>479</v>
      </c>
      <c r="E121" s="592" t="s">
        <v>723</v>
      </c>
      <c r="F121" s="563"/>
      <c r="G121" s="563"/>
      <c r="H121" s="564"/>
      <c r="I121" s="565">
        <v>8571.09</v>
      </c>
      <c r="J121" s="565"/>
      <c r="K121" s="569">
        <f t="shared" si="5"/>
        <v>8571.09</v>
      </c>
      <c r="L121" s="565"/>
      <c r="M121" s="565"/>
      <c r="N121" s="565"/>
      <c r="O121" s="563">
        <v>8571.09</v>
      </c>
      <c r="P121" s="563">
        <v>8571.09</v>
      </c>
      <c r="Q121" s="563">
        <v>8571.03</v>
      </c>
      <c r="R121" s="563"/>
      <c r="S121" s="566"/>
    </row>
    <row r="122" spans="2:19" ht="48">
      <c r="B122" s="590" t="s">
        <v>538</v>
      </c>
      <c r="C122" s="590" t="s">
        <v>739</v>
      </c>
      <c r="D122" s="610" t="s">
        <v>480</v>
      </c>
      <c r="E122" s="592" t="s">
        <v>723</v>
      </c>
      <c r="F122" s="563"/>
      <c r="G122" s="563"/>
      <c r="H122" s="564"/>
      <c r="I122" s="565">
        <v>20000</v>
      </c>
      <c r="J122" s="565"/>
      <c r="K122" s="569">
        <f t="shared" si="5"/>
        <v>20000</v>
      </c>
      <c r="L122" s="565"/>
      <c r="M122" s="565"/>
      <c r="N122" s="565"/>
      <c r="O122" s="563">
        <v>20000</v>
      </c>
      <c r="P122" s="563">
        <v>20000</v>
      </c>
      <c r="Q122" s="563">
        <v>20000</v>
      </c>
      <c r="R122" s="563"/>
      <c r="S122" s="566"/>
    </row>
    <row r="123" spans="2:19" ht="36">
      <c r="B123" s="590" t="s">
        <v>541</v>
      </c>
      <c r="C123" s="590" t="s">
        <v>740</v>
      </c>
      <c r="D123" s="611" t="s">
        <v>481</v>
      </c>
      <c r="E123" s="592" t="s">
        <v>723</v>
      </c>
      <c r="F123" s="612"/>
      <c r="G123" s="612"/>
      <c r="H123" s="613"/>
      <c r="I123" s="614">
        <v>3251.3</v>
      </c>
      <c r="J123" s="614"/>
      <c r="K123" s="615">
        <f t="shared" si="5"/>
        <v>3251.3</v>
      </c>
      <c r="L123" s="614"/>
      <c r="M123" s="614"/>
      <c r="N123" s="614"/>
      <c r="O123" s="612">
        <v>3251.3</v>
      </c>
      <c r="P123" s="612">
        <v>3251.3</v>
      </c>
      <c r="Q123" s="612">
        <v>3251.3</v>
      </c>
      <c r="R123" s="612"/>
      <c r="S123" s="566"/>
    </row>
    <row r="124" spans="2:19" ht="33.75">
      <c r="B124" s="560" t="s">
        <v>544</v>
      </c>
      <c r="C124" s="560" t="s">
        <v>741</v>
      </c>
      <c r="D124" s="616" t="s">
        <v>742</v>
      </c>
      <c r="E124" s="587" t="s">
        <v>723</v>
      </c>
      <c r="F124" s="563"/>
      <c r="G124" s="563"/>
      <c r="H124" s="564"/>
      <c r="I124" s="565">
        <v>400000</v>
      </c>
      <c r="J124" s="565"/>
      <c r="K124" s="569">
        <f t="shared" si="5"/>
        <v>400000</v>
      </c>
      <c r="L124" s="565"/>
      <c r="M124" s="565"/>
      <c r="N124" s="565"/>
      <c r="O124" s="563">
        <v>400000</v>
      </c>
      <c r="P124" s="563">
        <v>400000</v>
      </c>
      <c r="Q124" s="563">
        <v>400000</v>
      </c>
      <c r="R124" s="563"/>
      <c r="S124" s="617"/>
    </row>
    <row r="125" spans="2:19" ht="19.5" customHeight="1">
      <c r="B125" s="858" t="s">
        <v>743</v>
      </c>
      <c r="C125" s="859"/>
      <c r="D125" s="859"/>
      <c r="E125" s="859"/>
      <c r="F125" s="859"/>
      <c r="G125" s="859"/>
      <c r="H125" s="859"/>
      <c r="I125" s="859"/>
      <c r="J125" s="859"/>
      <c r="K125" s="859"/>
      <c r="L125" s="859"/>
      <c r="M125" s="859"/>
      <c r="N125" s="859"/>
      <c r="O125" s="859"/>
      <c r="P125" s="859"/>
      <c r="Q125" s="859"/>
      <c r="R125" s="859"/>
      <c r="S125" s="851"/>
    </row>
    <row r="126" spans="2:19" ht="38.25" customHeight="1">
      <c r="B126" s="560" t="s">
        <v>342</v>
      </c>
      <c r="C126" s="560" t="s">
        <v>744</v>
      </c>
      <c r="D126" s="561" t="s">
        <v>745</v>
      </c>
      <c r="E126" s="587" t="s">
        <v>746</v>
      </c>
      <c r="F126" s="618"/>
      <c r="G126" s="563">
        <v>100000</v>
      </c>
      <c r="H126" s="564"/>
      <c r="I126" s="565"/>
      <c r="J126" s="565"/>
      <c r="K126" s="565"/>
      <c r="L126" s="565"/>
      <c r="M126" s="565"/>
      <c r="N126" s="565"/>
      <c r="O126" s="563">
        <f>F126+G126+H126+I126</f>
        <v>100000</v>
      </c>
      <c r="P126" s="563">
        <v>150000</v>
      </c>
      <c r="Q126" s="563">
        <v>100000</v>
      </c>
      <c r="R126" s="563">
        <v>50000</v>
      </c>
      <c r="S126" s="578" t="s">
        <v>747</v>
      </c>
    </row>
    <row r="127" spans="2:19" ht="37.5" customHeight="1">
      <c r="B127" s="560" t="s">
        <v>343</v>
      </c>
      <c r="C127" s="560" t="s">
        <v>748</v>
      </c>
      <c r="D127" s="561" t="s">
        <v>749</v>
      </c>
      <c r="E127" s="587" t="s">
        <v>750</v>
      </c>
      <c r="F127" s="618"/>
      <c r="G127" s="563">
        <v>50000</v>
      </c>
      <c r="H127" s="564"/>
      <c r="I127" s="565"/>
      <c r="J127" s="565"/>
      <c r="K127" s="565"/>
      <c r="L127" s="565"/>
      <c r="M127" s="565"/>
      <c r="N127" s="565"/>
      <c r="O127" s="563">
        <f>F127+G127+H127+I127</f>
        <v>50000</v>
      </c>
      <c r="P127" s="563">
        <v>50000</v>
      </c>
      <c r="Q127" s="563">
        <v>50000</v>
      </c>
      <c r="R127" s="563"/>
      <c r="S127" s="563"/>
    </row>
    <row r="128" spans="2:20" ht="48.75" customHeight="1">
      <c r="B128" s="560" t="s">
        <v>344</v>
      </c>
      <c r="C128" s="560" t="s">
        <v>751</v>
      </c>
      <c r="D128" s="561" t="s">
        <v>752</v>
      </c>
      <c r="E128" s="587" t="s">
        <v>750</v>
      </c>
      <c r="F128" s="618"/>
      <c r="G128" s="563"/>
      <c r="H128" s="568">
        <v>30000</v>
      </c>
      <c r="I128" s="565"/>
      <c r="J128" s="565"/>
      <c r="K128" s="565"/>
      <c r="L128" s="565"/>
      <c r="M128" s="565"/>
      <c r="N128" s="565"/>
      <c r="O128" s="563">
        <f>F128+G128+H128+I128</f>
        <v>30000</v>
      </c>
      <c r="P128" s="563">
        <v>30000</v>
      </c>
      <c r="Q128" s="563">
        <v>30000</v>
      </c>
      <c r="R128" s="563"/>
      <c r="S128" s="563"/>
      <c r="T128" s="579">
        <v>9</v>
      </c>
    </row>
    <row r="129" spans="2:19" ht="37.5" customHeight="1">
      <c r="B129" s="560" t="s">
        <v>345</v>
      </c>
      <c r="C129" s="560" t="s">
        <v>753</v>
      </c>
      <c r="D129" s="561" t="s">
        <v>754</v>
      </c>
      <c r="E129" s="587" t="s">
        <v>723</v>
      </c>
      <c r="F129" s="618"/>
      <c r="G129" s="563"/>
      <c r="H129" s="568">
        <v>35200</v>
      </c>
      <c r="I129" s="565"/>
      <c r="J129" s="565"/>
      <c r="K129" s="565"/>
      <c r="L129" s="565"/>
      <c r="M129" s="565"/>
      <c r="N129" s="565"/>
      <c r="O129" s="563">
        <f>F129+G129+H129+I129</f>
        <v>35200</v>
      </c>
      <c r="P129" s="563">
        <v>35200</v>
      </c>
      <c r="Q129" s="563">
        <v>35200</v>
      </c>
      <c r="R129" s="563"/>
      <c r="S129" s="563"/>
    </row>
    <row r="130" spans="2:19" ht="37.5" customHeight="1">
      <c r="B130" s="560" t="s">
        <v>346</v>
      </c>
      <c r="C130" s="560" t="s">
        <v>755</v>
      </c>
      <c r="D130" s="561" t="s">
        <v>462</v>
      </c>
      <c r="E130" s="587" t="s">
        <v>750</v>
      </c>
      <c r="F130" s="618"/>
      <c r="G130" s="563"/>
      <c r="H130" s="568"/>
      <c r="I130" s="565">
        <v>10000</v>
      </c>
      <c r="J130" s="565"/>
      <c r="K130" s="569">
        <f>I130+J130</f>
        <v>10000</v>
      </c>
      <c r="L130" s="565"/>
      <c r="M130" s="565"/>
      <c r="N130" s="565"/>
      <c r="O130" s="563">
        <v>10000</v>
      </c>
      <c r="P130" s="563">
        <v>10000</v>
      </c>
      <c r="Q130" s="563">
        <v>10000</v>
      </c>
      <c r="R130" s="563"/>
      <c r="S130" s="563"/>
    </row>
    <row r="131" spans="2:19" ht="19.5" customHeight="1">
      <c r="B131" s="849" t="s">
        <v>756</v>
      </c>
      <c r="C131" s="850"/>
      <c r="D131" s="850"/>
      <c r="E131" s="850"/>
      <c r="F131" s="850"/>
      <c r="G131" s="850"/>
      <c r="H131" s="850"/>
      <c r="I131" s="850"/>
      <c r="J131" s="850"/>
      <c r="K131" s="850"/>
      <c r="L131" s="850"/>
      <c r="M131" s="850"/>
      <c r="N131" s="850"/>
      <c r="O131" s="850"/>
      <c r="P131" s="850"/>
      <c r="Q131" s="850"/>
      <c r="R131" s="850"/>
      <c r="S131" s="851"/>
    </row>
    <row r="132" spans="2:19" ht="42.75" customHeight="1">
      <c r="B132" s="560" t="s">
        <v>342</v>
      </c>
      <c r="C132" s="560" t="s">
        <v>757</v>
      </c>
      <c r="D132" s="561" t="s">
        <v>758</v>
      </c>
      <c r="E132" s="587" t="s">
        <v>759</v>
      </c>
      <c r="F132" s="618"/>
      <c r="G132" s="563">
        <v>40000</v>
      </c>
      <c r="H132" s="563"/>
      <c r="I132" s="565"/>
      <c r="J132" s="565"/>
      <c r="K132" s="565"/>
      <c r="L132" s="565"/>
      <c r="M132" s="565"/>
      <c r="N132" s="565"/>
      <c r="O132" s="563">
        <f>F132+G132+H132+I132</f>
        <v>40000</v>
      </c>
      <c r="P132" s="563">
        <v>40000</v>
      </c>
      <c r="Q132" s="563">
        <v>40000</v>
      </c>
      <c r="R132" s="563"/>
      <c r="S132" s="563"/>
    </row>
    <row r="133" spans="2:19" ht="72">
      <c r="B133" s="560" t="s">
        <v>343</v>
      </c>
      <c r="C133" s="560" t="s">
        <v>760</v>
      </c>
      <c r="D133" s="561" t="s">
        <v>470</v>
      </c>
      <c r="E133" s="587" t="s">
        <v>761</v>
      </c>
      <c r="F133" s="618"/>
      <c r="G133" s="563"/>
      <c r="H133" s="563">
        <v>30000</v>
      </c>
      <c r="I133" s="565">
        <v>15000</v>
      </c>
      <c r="J133" s="565"/>
      <c r="K133" s="569">
        <f>I133+J133</f>
        <v>15000</v>
      </c>
      <c r="L133" s="565"/>
      <c r="M133" s="565"/>
      <c r="N133" s="565"/>
      <c r="O133" s="563">
        <v>45000</v>
      </c>
      <c r="P133" s="563">
        <v>45000</v>
      </c>
      <c r="Q133" s="563">
        <v>45000</v>
      </c>
      <c r="R133" s="563"/>
      <c r="S133" s="563"/>
    </row>
    <row r="134" spans="2:19" ht="19.5" customHeight="1">
      <c r="B134" s="849" t="s">
        <v>762</v>
      </c>
      <c r="C134" s="850"/>
      <c r="D134" s="850"/>
      <c r="E134" s="850"/>
      <c r="F134" s="850"/>
      <c r="G134" s="850"/>
      <c r="H134" s="850"/>
      <c r="I134" s="850"/>
      <c r="J134" s="850"/>
      <c r="K134" s="850"/>
      <c r="L134" s="850"/>
      <c r="M134" s="850"/>
      <c r="N134" s="850"/>
      <c r="O134" s="850"/>
      <c r="P134" s="850"/>
      <c r="Q134" s="850"/>
      <c r="R134" s="850"/>
      <c r="S134" s="851"/>
    </row>
    <row r="135" spans="2:19" ht="60">
      <c r="B135" s="619" t="s">
        <v>342</v>
      </c>
      <c r="C135" s="619" t="s">
        <v>763</v>
      </c>
      <c r="D135" s="210" t="s">
        <v>764</v>
      </c>
      <c r="E135" s="620" t="s">
        <v>765</v>
      </c>
      <c r="F135" s="621"/>
      <c r="G135" s="622">
        <v>80000</v>
      </c>
      <c r="H135" s="623">
        <v>300000</v>
      </c>
      <c r="I135" s="624"/>
      <c r="J135" s="624"/>
      <c r="K135" s="624"/>
      <c r="L135" s="624"/>
      <c r="M135" s="624"/>
      <c r="N135" s="624"/>
      <c r="O135" s="563">
        <v>330000</v>
      </c>
      <c r="P135" s="625">
        <v>330000</v>
      </c>
      <c r="Q135" s="625">
        <v>330000</v>
      </c>
      <c r="R135" s="621"/>
      <c r="S135" s="621"/>
    </row>
    <row r="136" spans="2:19" ht="15.75" customHeight="1">
      <c r="B136" s="849" t="s">
        <v>766</v>
      </c>
      <c r="C136" s="850"/>
      <c r="D136" s="850"/>
      <c r="E136" s="850"/>
      <c r="F136" s="850"/>
      <c r="G136" s="850"/>
      <c r="H136" s="850"/>
      <c r="I136" s="850"/>
      <c r="J136" s="850"/>
      <c r="K136" s="850"/>
      <c r="L136" s="850"/>
      <c r="M136" s="850"/>
      <c r="N136" s="850"/>
      <c r="O136" s="850"/>
      <c r="P136" s="850"/>
      <c r="Q136" s="850"/>
      <c r="R136" s="850"/>
      <c r="S136" s="851"/>
    </row>
    <row r="137" spans="2:19" ht="63.75" customHeight="1">
      <c r="B137" s="626" t="s">
        <v>342</v>
      </c>
      <c r="C137" s="626" t="s">
        <v>767</v>
      </c>
      <c r="D137" s="616" t="s">
        <v>768</v>
      </c>
      <c r="E137" s="627" t="s">
        <v>769</v>
      </c>
      <c r="F137" s="628"/>
      <c r="G137" s="629"/>
      <c r="H137" s="630">
        <v>50000</v>
      </c>
      <c r="I137" s="631"/>
      <c r="J137" s="631"/>
      <c r="K137" s="631"/>
      <c r="L137" s="631"/>
      <c r="M137" s="631"/>
      <c r="N137" s="631"/>
      <c r="O137" s="563">
        <f>F137+G137+H137+I137</f>
        <v>50000</v>
      </c>
      <c r="P137" s="632">
        <v>50000</v>
      </c>
      <c r="Q137" s="632">
        <v>50000</v>
      </c>
      <c r="R137" s="633"/>
      <c r="S137" s="633"/>
    </row>
    <row r="138" spans="2:19" ht="62.25" customHeight="1">
      <c r="B138" s="852" t="s">
        <v>770</v>
      </c>
      <c r="C138" s="853"/>
      <c r="D138" s="853"/>
      <c r="E138" s="854"/>
      <c r="F138" s="634">
        <v>2007</v>
      </c>
      <c r="G138" s="552">
        <v>2008</v>
      </c>
      <c r="H138" s="552">
        <v>2009</v>
      </c>
      <c r="I138" s="635">
        <v>2010</v>
      </c>
      <c r="J138" s="553" t="s">
        <v>489</v>
      </c>
      <c r="K138" s="554" t="s">
        <v>490</v>
      </c>
      <c r="L138" s="555">
        <v>2011</v>
      </c>
      <c r="M138" s="555" t="s">
        <v>489</v>
      </c>
      <c r="N138" s="556" t="s">
        <v>491</v>
      </c>
      <c r="O138" s="636" t="s">
        <v>771</v>
      </c>
      <c r="P138" s="636" t="s">
        <v>772</v>
      </c>
      <c r="Q138" s="636" t="s">
        <v>773</v>
      </c>
      <c r="R138" s="637" t="s">
        <v>774</v>
      </c>
      <c r="S138" s="636"/>
    </row>
    <row r="139" spans="2:19" ht="19.5" customHeight="1">
      <c r="B139" s="855"/>
      <c r="C139" s="856"/>
      <c r="D139" s="856"/>
      <c r="E139" s="857"/>
      <c r="F139" s="638">
        <f>SUM(F16:F38)+SUM(F43:F44)+SUM(F47:F57)+SUM(F63:F83)+SUM(F92:F96)+SUM(F99+F100)+SUM(F102:F108)+SUM(F111:F116)+SUM(F126:F129)+F132+F135+F137</f>
        <v>8135139</v>
      </c>
      <c r="G139" s="638">
        <f>SUM(G16:G38)+SUM(G43:G44)+SUM(G47:G57)+SUM(G63:G83)+SUM(G92:G96)+SUM(G99+G100)+SUM(G102:G108)+SUM(G111:G116)+SUM(G126:G129)+G132+G135+G137</f>
        <v>4741345</v>
      </c>
      <c r="H139" s="638">
        <f>SUM(H16:H41)+SUM(H43:H45)+SUM(H47:H61)+SUM(H63:H88)+SUM(H92:H97)+SUM(H99+H100)+SUM(H102:H109)+SUM(H111:H124)+SUM(H126:H130)+H132+H133+H135+H137</f>
        <v>6481512.9</v>
      </c>
      <c r="I139" s="639">
        <f aca="true" t="shared" si="6" ref="I139:R139">SUM(I16:I41)+SUM(I43:I45)+SUM(I47:I61)+SUM(I63:I90)+SUM(I92:I97)+SUM(I99+I100)+SUM(I102:I109)+SUM(I111:I124)+SUM(I126:I130)+I132+I133+I135+I137</f>
        <v>4839911.62</v>
      </c>
      <c r="J139" s="639">
        <f t="shared" si="6"/>
        <v>-33000</v>
      </c>
      <c r="K139" s="639">
        <f t="shared" si="6"/>
        <v>4806911.62</v>
      </c>
      <c r="L139" s="640">
        <f t="shared" si="6"/>
        <v>9460000</v>
      </c>
      <c r="M139" s="640">
        <f t="shared" si="6"/>
        <v>0</v>
      </c>
      <c r="N139" s="640">
        <f t="shared" si="6"/>
        <v>9460000</v>
      </c>
      <c r="O139" s="640">
        <f t="shared" si="6"/>
        <v>33283308.52</v>
      </c>
      <c r="P139" s="640">
        <f t="shared" si="6"/>
        <v>38133308.519999996</v>
      </c>
      <c r="Q139" s="640">
        <f t="shared" si="6"/>
        <v>23547382.56</v>
      </c>
      <c r="R139" s="640">
        <f t="shared" si="6"/>
        <v>14585925.9</v>
      </c>
      <c r="S139" s="641"/>
    </row>
    <row r="140" spans="2:3" ht="14.25">
      <c r="B140" s="546"/>
      <c r="C140" s="546"/>
    </row>
    <row r="141" spans="2:3" ht="14.25">
      <c r="B141" s="546"/>
      <c r="C141" s="546"/>
    </row>
    <row r="142" spans="2:3" ht="14.25">
      <c r="B142" s="546"/>
      <c r="C142" s="546"/>
    </row>
    <row r="143" ht="14.25">
      <c r="B143" s="546"/>
    </row>
    <row r="144" ht="14.25">
      <c r="B144" s="546"/>
    </row>
    <row r="145" ht="14.25">
      <c r="B145" s="546"/>
    </row>
  </sheetData>
  <sheetProtection/>
  <mergeCells count="26">
    <mergeCell ref="D5:R5"/>
    <mergeCell ref="C8:E9"/>
    <mergeCell ref="F8:S9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  <mergeCell ref="N10:N13"/>
    <mergeCell ref="B15:S15"/>
    <mergeCell ref="B42:S42"/>
    <mergeCell ref="B46:S46"/>
    <mergeCell ref="B131:S131"/>
    <mergeCell ref="B134:S134"/>
    <mergeCell ref="B136:S136"/>
    <mergeCell ref="B138:E139"/>
    <mergeCell ref="B62:S62"/>
    <mergeCell ref="B91:S91"/>
    <mergeCell ref="B98:S98"/>
    <mergeCell ref="B101:S101"/>
    <mergeCell ref="B110:S110"/>
    <mergeCell ref="B125:S125"/>
  </mergeCells>
  <printOptions/>
  <pageMargins left="0" right="0" top="0.35433070866141736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Mirosława Szwedek</cp:lastModifiedBy>
  <cp:lastPrinted>2010-05-27T08:52:28Z</cp:lastPrinted>
  <dcterms:created xsi:type="dcterms:W3CDTF">2009-10-19T14:38:27Z</dcterms:created>
  <dcterms:modified xsi:type="dcterms:W3CDTF">2010-05-27T08:52:32Z</dcterms:modified>
  <cp:category/>
  <cp:version/>
  <cp:contentType/>
  <cp:contentStatus/>
</cp:coreProperties>
</file>