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<sst xmlns="http://schemas.openxmlformats.org/spreadsheetml/2006/main" count="949" uniqueCount="388">
  <si>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</si>
  <si>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</si>
  <si>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</si>
  <si>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</si>
  <si>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</si>
  <si>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</si>
  <si>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</si>
  <si>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</si>
  <si>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</si>
  <si>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</si>
  <si>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</si>
  <si>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</si>
  <si>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</si>
  <si>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</si>
  <si>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</si>
  <si>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</si>
  <si>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</si>
  <si>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</si>
  <si>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</si>
  <si>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</si>
  <si>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</si>
  <si>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</si>
  <si>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</si>
  <si>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</si>
  <si>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</si>
  <si>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</si>
  <si>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</si>
  <si>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</si>
  <si>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</si>
  <si>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</si>
  <si>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</si>
  <si>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</si>
  <si>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</si>
  <si>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</si>
  <si>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</si>
  <si>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</si>
  <si>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</si>
  <si>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</si>
  <si>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</si>
  <si>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</si>
  <si>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</si>
  <si>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</si>
  <si>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</si>
  <si>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</si>
  <si>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</si>
  <si>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</si>
  <si>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</si>
  <si>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</si>
  <si>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</si>
  <si>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</si>
  <si>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</si>
  <si>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</si>
  <si>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</si>
  <si>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</si>
  <si>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</si>
  <si>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</si>
  <si>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</si>
  <si>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</si>
  <si>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</si>
  <si>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</si>
  <si>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</si>
  <si>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</si>
  <si>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</si>
  <si>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</si>
  <si>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</si>
  <si>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</si>
  <si>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</si>
  <si>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</si>
  <si>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</si>
  <si>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</si>
  <si>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</si>
  <si>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</si>
  <si>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</si>
  <si>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</si>
  <si>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</si>
  <si>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</si>
  <si>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</si>
  <si>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</si>
  <si>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</si>
  <si>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</si>
  <si>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</si>
  <si>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</si>
  <si>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</si>
  <si>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</si>
  <si>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</si>
  <si>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</si>
  <si>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</si>
  <si>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</si>
  <si>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</si>
  <si>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</si>
  <si>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</si>
  <si>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</si>
  <si>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</si>
  <si>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</si>
  <si>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</si>
  <si>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</si>
  <si>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</si>
  <si>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</si>
  <si>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</si>
  <si>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</si>
  <si>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</si>
  <si>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</si>
  <si>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</si>
  <si>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</si>
  <si>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</si>
  <si>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</si>
  <si>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</si>
  <si>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</si>
  <si>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</si>
  <si>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</si>
  <si>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</si>
  <si>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</si>
  <si>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</si>
  <si>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</si>
  <si>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</si>
  <si>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</si>
  <si>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</si>
  <si>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</si>
  <si>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</si>
  <si>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</si>
  <si>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</si>
  <si>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</si>
  <si>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</si>
  <si>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</si>
  <si>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</si>
  <si>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</si>
  <si>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</si>
  <si>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</si>
  <si>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</si>
  <si>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</si>
  <si>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</si>
  <si>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</si>
  <si>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</si>
  <si>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</si>
  <si>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</si>
  <si>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</si>
  <si>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</si>
  <si>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</si>
  <si>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</si>
  <si>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</si>
  <si>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</si>
  <si>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</si>
  <si>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</si>
  <si>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</si>
  <si>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</si>
  <si>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</si>
  <si>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</si>
  <si>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</si>
  <si>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</si>
  <si>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</si>
  <si>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</si>
  <si>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</si>
  <si>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</si>
  <si>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</si>
  <si>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</si>
  <si>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</si>
  <si>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</si>
  <si>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</si>
  <si>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</si>
  <si>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</si>
  <si>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</si>
  <si>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</si>
  <si>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</si>
  <si>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</si>
  <si>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</si>
  <si>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</si>
  <si>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</si>
  <si>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</si>
  <si>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</si>
  <si>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</si>
  <si>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</si>
  <si>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</si>
  <si>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</si>
  <si>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</si>
  <si>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</si>
  <si>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</si>
  <si>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</si>
  <si>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</si>
  <si>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</si>
  <si>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</si>
  <si>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</si>
  <si>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</si>
  <si>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</si>
  <si>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</si>
  <si>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</si>
  <si>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</si>
  <si>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</si>
  <si>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</si>
  <si>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</si>
  <si>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</si>
  <si>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</si>
  <si>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</si>
  <si>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</si>
  <si>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</si>
  <si>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</si>
  <si>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</si>
  <si>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</si>
  <si>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</si>
  <si>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</si>
  <si>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</si>
  <si>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</si>
  <si>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</si>
  <si>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</si>
  <si>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</si>
  <si>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</si>
  <si>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</si>
  <si>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</si>
  <si>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</si>
  <si>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</si>
  <si>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</si>
  <si>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</si>
  <si>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</si>
  <si>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</si>
  <si>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</si>
  <si>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</si>
  <si>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</si>
  <si>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</si>
  <si>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</si>
  <si>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</si>
  <si>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</si>
  <si>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</si>
  <si>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</si>
  <si>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</si>
  <si>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</si>
  <si>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</si>
  <si>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</si>
  <si>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</si>
  <si>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</si>
  <si>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</si>
  <si>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</si>
  <si>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</si>
  <si>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</si>
  <si>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</si>
  <si>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Plan po zmianach</t>
  </si>
  <si>
    <t>Zasiłki stałe</t>
  </si>
  <si>
    <t>Udział gminy w podatku doch.od osób fizycznych</t>
  </si>
  <si>
    <t xml:space="preserve">Subwencja oświatowa 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</si>
  <si>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</si>
  <si>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</si>
  <si>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</si>
  <si>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</si>
  <si>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</si>
  <si>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</si>
  <si>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</si>
  <si>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</si>
  <si>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</si>
  <si>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</si>
  <si>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</si>
  <si>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</si>
  <si>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</si>
  <si>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</si>
  <si>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</si>
  <si>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</si>
  <si>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</si>
  <si>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</si>
  <si>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</si>
  <si>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</si>
  <si>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</si>
  <si>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</si>
  <si>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</si>
  <si>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</si>
  <si>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</si>
  <si>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</si>
  <si>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</si>
  <si>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</si>
  <si>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</si>
  <si>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</si>
  <si>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</si>
  <si>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</si>
  <si>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</si>
  <si>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</si>
  <si>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</si>
  <si>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</si>
  <si>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</si>
  <si>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</si>
  <si>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</si>
  <si>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</si>
  <si>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</si>
  <si>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</si>
  <si>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</si>
  <si>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</si>
  <si>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</si>
  <si>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</si>
  <si>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</si>
  <si>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</si>
  <si>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</si>
  <si>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</si>
  <si>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</si>
  <si>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</si>
  <si>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</si>
  <si>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</si>
  <si>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</si>
  <si>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</si>
  <si>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</si>
  <si>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</si>
  <si>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</si>
  <si>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</si>
  <si>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</si>
  <si>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</si>
  <si>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</si>
  <si>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</si>
  <si>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</si>
  <si>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</si>
  <si>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</si>
  <si>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3240</t>
  </si>
  <si>
    <t>stypendia dla uczniów</t>
  </si>
  <si>
    <t>zakup usług obejmujących wykonan.ekspertyz, analiz</t>
  </si>
  <si>
    <t>4247</t>
  </si>
  <si>
    <t>01095</t>
  </si>
  <si>
    <t>Dotacje celowe otrzymane z bp na realizację zadań bieżących z zakresu administracji rządowej oraz innych zadań zleconych gminie ustawami (podatek akcyzowy)</t>
  </si>
  <si>
    <t>8110</t>
  </si>
  <si>
    <t>odsetki od samorządowych papierów wartościowych lub zaciągniętych przez jst kredytów i pożyczek</t>
  </si>
  <si>
    <t>Spis powszechny i inne</t>
  </si>
  <si>
    <t>3260</t>
  </si>
  <si>
    <t>Jednostki terenowe policji</t>
  </si>
  <si>
    <t>inne formy pomocy dla uczniów</t>
  </si>
  <si>
    <t>Dotacje otrzymane z funduszy celowych na finansowanie lub dofinansowanie kosztów realizacji inwestycji jednostek sektora finansów publicznych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</si>
  <si>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</si>
  <si>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</si>
  <si>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</si>
  <si>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</si>
  <si>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</si>
  <si>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</si>
  <si>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</si>
  <si>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</si>
  <si>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</si>
  <si>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</si>
  <si>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Zakup sprzętu komputerowego z oprogramowaniem dla Urzędu Gminy</t>
  </si>
  <si>
    <t>Zakup kserokopiarki dla Urzędu Gminy</t>
  </si>
  <si>
    <t>Modernizacja i adaptacja pomieszczeń SP w Grzebienisku</t>
  </si>
  <si>
    <t>GZO Duszniki</t>
  </si>
  <si>
    <t>Budowa sali gimnastycznej przy SP i Gimnazjum             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</si>
  <si>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</si>
  <si>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Odnowa wsi oraz zachowanie i ochrona dziedzictwa kulturowego WIEŚ MŁYNKOWO</t>
  </si>
  <si>
    <t>OGÓŁEM</t>
  </si>
  <si>
    <t>Załącznik Nr 3 do</t>
  </si>
  <si>
    <t>Plan
2011r.</t>
  </si>
  <si>
    <t>Plan 2011r.</t>
  </si>
  <si>
    <t>Plan wydatków majątkowych na 2011r.</t>
  </si>
  <si>
    <t>Plan wydatków majątkowych na 2011r. po zmianach</t>
  </si>
  <si>
    <t>Dotacje otrzymane z państwowych funduszy celowych na realizację zadań bieżących jednostek sektora finansów publicznych</t>
  </si>
  <si>
    <t>Dotacja celowa na realizację programu "Pomoc państwa w zakresie dożywiania" - pismo Wojewody Wielkopolskiego z dn. 14.01.2011r. Nr FB.I-3.3010-18/10/11</t>
  </si>
  <si>
    <t>85195</t>
  </si>
  <si>
    <t>85205</t>
  </si>
  <si>
    <t>Zadania w zakresie przeciwdziałania przemocy w rodzinie</t>
  </si>
  <si>
    <r>
      <t xml:space="preserve">zakup materiałów i wyposażenia </t>
    </r>
    <r>
      <rPr>
        <b/>
        <sz val="9"/>
        <rFont val="Arial CE"/>
        <family val="0"/>
      </rPr>
      <t>(w tym fundusz sołecki - 180.690,42 zł)</t>
    </r>
  </si>
  <si>
    <r>
      <t xml:space="preserve">zakup usług pozostałych </t>
    </r>
    <r>
      <rPr>
        <b/>
        <sz val="9"/>
        <rFont val="Arial CE"/>
        <family val="0"/>
      </rPr>
      <t>(w tym fundusz sołecki - 1.000,00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</si>
  <si>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- 50.895,46 zł)</t>
    </r>
  </si>
  <si>
    <t>Oddziały przedszkolne</t>
  </si>
  <si>
    <t xml:space="preserve">Budowa kanalizacji sanitarnej Sędziny-Wierzeja oraz przyzagrodowych oczyszczalni ścieków na terenach zabudowy rozproszonej </t>
  </si>
  <si>
    <t>Pomoc finansowa na dofinansowanie przebudowy dróg powiatowych (Chełmno-Duszniki) - zjazdy</t>
  </si>
  <si>
    <t xml:space="preserve">Pomoc finansowa na dofinansowanie przebudowy dróg powiatowych (ul.Lipowa Grzebienisko, droga Młynkowo-Sarbia) </t>
  </si>
  <si>
    <t>Utwardzenie drogi gminnej ul.Kasztanowa Niewierz</t>
  </si>
  <si>
    <t>Projekty modernizacji ul. Kolejowej w Dusznikach</t>
  </si>
  <si>
    <t xml:space="preserve">Modernizacja Oddziału Przedszkolnego w Grzebienisku </t>
  </si>
  <si>
    <t>Częściowa wymiana instalacji centralnego ogrzewania w Gimnazjum w Dusznikach</t>
  </si>
  <si>
    <t>Budowa boiska do piłki siatkowej Chełminko</t>
  </si>
  <si>
    <t>Budowa pieca grillowego, modernizacja zewnętrznego wc Grzebienisko</t>
  </si>
  <si>
    <t>Budowa oświetlenia parkowego, modernizacja "miejsca spotkań" Sękowo</t>
  </si>
  <si>
    <t>Wykonanie bramy przed świetlicą i ogrodzenia Wierzeja</t>
  </si>
  <si>
    <t>Dostawa placów zabaw - II etap, tj. dostawa i montaż urządzeń zabawowych na terenie miejscowości Grzebienisko i Podrzewie</t>
  </si>
  <si>
    <t>2010</t>
  </si>
  <si>
    <t>Dotacja celowa na przygotowanie i przeprowadzenie wyborów do Senatu -pismo KBW z dnia 17.01.2011r. Nr DPL 3101-1/11</t>
  </si>
  <si>
    <t>Wybory do Sejmu i Senatu</t>
  </si>
  <si>
    <t>KULTURA FIZYCZNA</t>
  </si>
  <si>
    <t>Zadania w zakresie kultury fizycznej</t>
  </si>
  <si>
    <t>Dochody jst związane z realizacją zadań z zakresu administracji rządowej oraz innych zadań zleconych ustawami</t>
  </si>
  <si>
    <t>opłaty czynszowe za pomieszczenia mieszkalne</t>
  </si>
  <si>
    <t>75095</t>
  </si>
  <si>
    <t>2360</t>
  </si>
  <si>
    <t xml:space="preserve">dotacja celowa z budżetu jst na finansowanie lub dofinansowanie zadań zleconych do realizacji organizacjom prowadzącym działalność pożytku publicznego </t>
  </si>
  <si>
    <t>Modernizacja nawierzchni ul.Szkolnej Sękowo</t>
  </si>
  <si>
    <t>Modernizacja świetlicy i plac zabaw Mieściska, modernizacja budynku OSP Sarbia</t>
  </si>
  <si>
    <t>Dotacja celowa na przygotowanie i przeprowadzenie narodowego spisu powszechnego ludności i mieszkań w 2011r. -pismo Prezesa GUS z dnia 2.03.2011r. Nr CBS-PK-OL-45-NSP/130/2011</t>
  </si>
  <si>
    <t>Środki na dofinansowanie własnych inwestycji gmin, powiatów, samorządów województw, pozyskane z innych źródeł</t>
  </si>
  <si>
    <t>Umowa o przyznanie pomocy i zlecenie płatności nr 001/001/6921-UM1500112/09/01 - pismo z Urzędu Marszałkowskiego w Poznaniu z dnia 21.02.2011r.</t>
  </si>
  <si>
    <t>2710</t>
  </si>
  <si>
    <t>dotacja celowa na pomoc finansową  udzielaną między jednostkami samorządu terytorialnego na dofinansowanie własnych zadań bieżących</t>
  </si>
  <si>
    <t>dotacja cekowa na pomoc finansową  udzielaną między jednostkami samorządu terytorialnego na dofinansowanie własnych zadań inwestycyjnych i zakupów inwestycyjnych</t>
  </si>
  <si>
    <t>z dnia 26 kwietnia 2011r.</t>
  </si>
  <si>
    <t>Dochody budżetu gminy na 2011r. - IV zmiana</t>
  </si>
  <si>
    <t>Wydatki budżetu gminy na 2011r. - IV zmiana</t>
  </si>
  <si>
    <t xml:space="preserve">                      Zadania inwestycyjne w 2011r. - IV zmiana</t>
  </si>
  <si>
    <t>przesunięcie</t>
  </si>
  <si>
    <t>zwiększenie</t>
  </si>
  <si>
    <t xml:space="preserve">Uchwały Rady Gminy Duszniki Nr VIII/35/11 </t>
  </si>
  <si>
    <t>Dotacja celowa na dofinansowanie świadczeń pomocy materialnej dla uczniów o charakterze socjalnym - pismo Wojewody Wielkopolskiego z dn. 4.04.2011r. Nr FB.I-2.3111-63/11</t>
  </si>
  <si>
    <r>
      <t xml:space="preserve">projekt realizowany przez Ps Duszniki  </t>
    </r>
    <r>
      <rPr>
        <i/>
        <sz val="7"/>
        <rFont val="Arial CE"/>
        <family val="2"/>
      </rPr>
      <t>"Czego się Jaś…"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</si>
</sst>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0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i/>
      <sz val="10"/>
      <color indexed="1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Czcionka tekstu podstawowego"/>
      <family val="2"/>
    </font>
    <font>
      <i/>
      <sz val="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8000"/>
      <name val="Arial CE"/>
      <family val="0"/>
    </font>
    <font>
      <sz val="8"/>
      <color theme="1"/>
      <name val="Czcionka tekstu podstawowego"/>
      <family val="2"/>
    </font>
    <font>
      <b/>
      <sz val="10"/>
      <color rgb="FF0000FF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29" borderId="4" applyNumberFormat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7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164" fontId="16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14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49" fontId="14" fillId="0" borderId="45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14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7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14" fillId="0" borderId="18" xfId="0" applyNumberFormat="1" applyFont="1" applyFill="1" applyBorder="1" applyAlignment="1">
      <alignment vertical="center" wrapText="1"/>
    </xf>
    <xf numFmtId="7" fontId="16" fillId="0" borderId="24" xfId="0" applyNumberFormat="1" applyFont="1" applyFill="1" applyBorder="1" applyAlignment="1">
      <alignment horizontal="right" vertical="center"/>
    </xf>
    <xf numFmtId="164" fontId="2" fillId="0" borderId="18" xfId="0" applyNumberFormat="1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39" fillId="0" borderId="24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164" fontId="2" fillId="0" borderId="50" xfId="0" applyNumberFormat="1" applyFont="1" applyBorder="1" applyAlignment="1">
      <alignment vertical="center"/>
    </xf>
    <xf numFmtId="164" fontId="19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horizontal="right" vertical="center"/>
    </xf>
    <xf numFmtId="0" fontId="15" fillId="0" borderId="51" xfId="0" applyFont="1" applyFill="1" applyBorder="1" applyAlignment="1">
      <alignment wrapText="1"/>
    </xf>
    <xf numFmtId="49" fontId="28" fillId="0" borderId="33" xfId="0" applyNumberFormat="1" applyFont="1" applyBorder="1" applyAlignment="1">
      <alignment horizontal="center" vertical="center"/>
    </xf>
    <xf numFmtId="7" fontId="14" fillId="0" borderId="35" xfId="0" applyNumberFormat="1" applyFont="1" applyFill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13" fillId="0" borderId="33" xfId="0" applyFont="1" applyBorder="1" applyAlignment="1" quotePrefix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 vertical="center"/>
    </xf>
    <xf numFmtId="164" fontId="100" fillId="0" borderId="18" xfId="0" applyNumberFormat="1" applyFont="1" applyBorder="1" applyAlignment="1">
      <alignment horizontal="right" vertical="center"/>
    </xf>
    <xf numFmtId="164" fontId="100" fillId="0" borderId="35" xfId="0" applyNumberFormat="1" applyFont="1" applyBorder="1" applyAlignment="1">
      <alignment horizontal="right" vertical="center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7" fontId="100" fillId="0" borderId="18" xfId="0" applyNumberFormat="1" applyFont="1" applyFill="1" applyBorder="1" applyAlignment="1">
      <alignment horizontal="right" vertical="center"/>
    </xf>
    <xf numFmtId="7" fontId="100" fillId="0" borderId="14" xfId="0" applyNumberFormat="1" applyFont="1" applyFill="1" applyBorder="1" applyAlignment="1">
      <alignment vertical="center" wrapText="1"/>
    </xf>
    <xf numFmtId="7" fontId="2" fillId="0" borderId="15" xfId="0" applyNumberFormat="1" applyFont="1" applyFill="1" applyBorder="1" applyAlignment="1">
      <alignment vertical="center" wrapText="1"/>
    </xf>
    <xf numFmtId="0" fontId="101" fillId="0" borderId="25" xfId="0" applyFont="1" applyBorder="1" applyAlignment="1">
      <alignment vertical="center"/>
    </xf>
    <xf numFmtId="164" fontId="100" fillId="0" borderId="24" xfId="0" applyNumberFormat="1" applyFont="1" applyBorder="1" applyAlignment="1">
      <alignment vertical="center"/>
    </xf>
    <xf numFmtId="164" fontId="100" fillId="0" borderId="18" xfId="0" applyNumberFormat="1" applyFont="1" applyBorder="1" applyAlignment="1">
      <alignment vertical="center"/>
    </xf>
    <xf numFmtId="0" fontId="7" fillId="0" borderId="26" xfId="0" applyFont="1" applyBorder="1" applyAlignment="1" quotePrefix="1">
      <alignment horizontal="center" vertical="center"/>
    </xf>
    <xf numFmtId="164" fontId="102" fillId="0" borderId="12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2" fillId="0" borderId="32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wrapText="1"/>
    </xf>
    <xf numFmtId="0" fontId="101" fillId="0" borderId="2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/>
    </xf>
    <xf numFmtId="0" fontId="42" fillId="0" borderId="23" xfId="0" applyFont="1" applyFill="1" applyBorder="1" applyAlignment="1" quotePrefix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/>
    </xf>
    <xf numFmtId="4" fontId="43" fillId="0" borderId="15" xfId="0" applyNumberFormat="1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 quotePrefix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4" fontId="45" fillId="0" borderId="15" xfId="0" applyNumberFormat="1" applyFont="1" applyFill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left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4" fontId="43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right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48" fillId="0" borderId="15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4" fontId="42" fillId="0" borderId="15" xfId="0" applyNumberFormat="1" applyFont="1" applyFill="1" applyBorder="1" applyAlignment="1">
      <alignment horizontal="righ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right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4" fontId="45" fillId="0" borderId="43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vertical="center" wrapText="1"/>
    </xf>
    <xf numFmtId="4" fontId="57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7" fontId="20" fillId="0" borderId="12" xfId="0" applyNumberFormat="1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8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7" fontId="2" fillId="0" borderId="50" xfId="0" applyNumberFormat="1" applyFont="1" applyFill="1" applyBorder="1" applyAlignment="1">
      <alignment horizontal="right" vertical="center"/>
    </xf>
    <xf numFmtId="49" fontId="14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0" fillId="0" borderId="15" xfId="0" applyFont="1" applyBorder="1" applyAlignment="1">
      <alignment horizontal="left" vertical="center" wrapText="1"/>
    </xf>
    <xf numFmtId="7" fontId="100" fillId="0" borderId="24" xfId="0" applyNumberFormat="1" applyFont="1" applyFill="1" applyBorder="1" applyAlignment="1">
      <alignment horizontal="right" vertical="center"/>
    </xf>
    <xf numFmtId="7" fontId="2" fillId="0" borderId="18" xfId="0" applyNumberFormat="1" applyFont="1" applyFill="1" applyBorder="1" applyAlignment="1">
      <alignment vertical="center" wrapText="1"/>
    </xf>
    <xf numFmtId="7" fontId="100" fillId="0" borderId="35" xfId="0" applyNumberFormat="1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/>
    </xf>
    <xf numFmtId="4" fontId="45" fillId="0" borderId="2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" fontId="2" fillId="0" borderId="3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8" fillId="0" borderId="31" xfId="0" applyNumberFormat="1" applyFont="1" applyBorder="1" applyAlignment="1">
      <alignment horizontal="center" vertical="center"/>
    </xf>
    <xf numFmtId="8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7" fontId="14" fillId="0" borderId="32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7" fontId="100" fillId="0" borderId="15" xfId="0" applyNumberFormat="1" applyFont="1" applyFill="1" applyBorder="1" applyAlignment="1">
      <alignment horizontal="right" vertical="center" wrapText="1"/>
    </xf>
    <xf numFmtId="0" fontId="101" fillId="0" borderId="15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49" fontId="100" fillId="0" borderId="15" xfId="0" applyNumberFormat="1" applyFont="1" applyBorder="1" applyAlignment="1">
      <alignment horizontal="center" vertical="center"/>
    </xf>
    <xf numFmtId="165" fontId="100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19" fillId="0" borderId="50" xfId="0" applyNumberFormat="1" applyFont="1" applyFill="1" applyBorder="1" applyAlignment="1">
      <alignment vertical="center"/>
    </xf>
    <xf numFmtId="0" fontId="30" fillId="0" borderId="51" xfId="0" applyFont="1" applyBorder="1" applyAlignment="1">
      <alignment vertical="center"/>
    </xf>
    <xf numFmtId="164" fontId="19" fillId="0" borderId="21" xfId="0" applyNumberFormat="1" applyFont="1" applyBorder="1" applyAlignment="1">
      <alignment vertical="center"/>
    </xf>
    <xf numFmtId="8" fontId="32" fillId="0" borderId="34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 wrapText="1"/>
    </xf>
    <xf numFmtId="7" fontId="2" fillId="0" borderId="24" xfId="0" applyNumberFormat="1" applyFont="1" applyBorder="1" applyAlignment="1">
      <alignment vertical="center" wrapText="1"/>
    </xf>
    <xf numFmtId="0" fontId="62" fillId="0" borderId="19" xfId="0" applyFont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64" fontId="19" fillId="0" borderId="49" xfId="0" applyNumberFormat="1" applyFont="1" applyBorder="1" applyAlignment="1">
      <alignment vertical="center"/>
    </xf>
    <xf numFmtId="0" fontId="101" fillId="0" borderId="51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4"/>
  <sheetViews>
    <sheetView tabSelected="1" zoomScalePageLayoutView="0" workbookViewId="0" topLeftCell="A1">
      <selection activeCell="I88" sqref="I88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385</v>
      </c>
    </row>
    <row r="3" spans="2:8" ht="14.25">
      <c r="B3" s="2"/>
      <c r="H3" t="s">
        <v>379</v>
      </c>
    </row>
    <row r="4" ht="13.5" customHeight="1">
      <c r="E4" s="3"/>
    </row>
    <row r="5" spans="3:6" ht="18.75" customHeight="1">
      <c r="C5" s="4"/>
      <c r="D5" s="5"/>
      <c r="E5" s="532" t="s">
        <v>380</v>
      </c>
      <c r="F5" s="532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33" t="s">
        <v>2</v>
      </c>
      <c r="C7" s="535" t="s">
        <v>3</v>
      </c>
      <c r="D7" s="537" t="s">
        <v>4</v>
      </c>
      <c r="E7" s="539" t="s">
        <v>5</v>
      </c>
      <c r="F7" s="541" t="s">
        <v>336</v>
      </c>
      <c r="G7" s="528" t="s">
        <v>6</v>
      </c>
      <c r="H7" s="542" t="s">
        <v>233</v>
      </c>
      <c r="I7" s="530" t="s">
        <v>7</v>
      </c>
    </row>
    <row r="8" spans="2:9" s="9" customFormat="1" ht="15" customHeight="1" thickBot="1">
      <c r="B8" s="534"/>
      <c r="C8" s="536"/>
      <c r="D8" s="538"/>
      <c r="E8" s="540"/>
      <c r="F8" s="531"/>
      <c r="G8" s="529"/>
      <c r="H8" s="543"/>
      <c r="I8" s="531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326" t="s">
        <v>9</v>
      </c>
      <c r="F10" s="332">
        <f>F11+F14</f>
        <v>380853</v>
      </c>
      <c r="G10" s="332">
        <f>G11+G14</f>
        <v>0</v>
      </c>
      <c r="H10" s="332">
        <f>H11+H14</f>
        <v>380853</v>
      </c>
      <c r="I10" s="13"/>
    </row>
    <row r="11" spans="2:9" s="14" customFormat="1" ht="14.25" customHeight="1">
      <c r="B11" s="357"/>
      <c r="C11" s="165" t="s">
        <v>10</v>
      </c>
      <c r="D11" s="166"/>
      <c r="E11" s="18" t="s">
        <v>267</v>
      </c>
      <c r="F11" s="364">
        <f>F12+F13</f>
        <v>380853</v>
      </c>
      <c r="G11" s="364">
        <f>G12+G13</f>
        <v>0</v>
      </c>
      <c r="H11" s="364">
        <f>H12+H13</f>
        <v>380853</v>
      </c>
      <c r="I11" s="358"/>
    </row>
    <row r="12" spans="2:9" s="14" customFormat="1" ht="36">
      <c r="B12" s="359"/>
      <c r="C12" s="304"/>
      <c r="D12" s="361">
        <v>6260</v>
      </c>
      <c r="E12" s="97" t="s">
        <v>316</v>
      </c>
      <c r="F12" s="362">
        <v>0</v>
      </c>
      <c r="G12" s="362"/>
      <c r="H12" s="20">
        <f>F12+G12</f>
        <v>0</v>
      </c>
      <c r="I12" s="360"/>
    </row>
    <row r="13" spans="2:9" s="14" customFormat="1" ht="36">
      <c r="B13" s="516"/>
      <c r="C13" s="517"/>
      <c r="D13" s="518">
        <v>6297</v>
      </c>
      <c r="E13" s="202" t="s">
        <v>374</v>
      </c>
      <c r="F13" s="519">
        <v>380853</v>
      </c>
      <c r="G13" s="519"/>
      <c r="H13" s="20">
        <f>F13+G13</f>
        <v>380853</v>
      </c>
      <c r="I13" s="520" t="s">
        <v>375</v>
      </c>
    </row>
    <row r="14" spans="2:9" s="14" customFormat="1" ht="14.25" customHeight="1">
      <c r="B14" s="327"/>
      <c r="C14" s="17" t="s">
        <v>308</v>
      </c>
      <c r="D14" s="21"/>
      <c r="E14" s="328" t="s">
        <v>11</v>
      </c>
      <c r="F14" s="363">
        <f>F15</f>
        <v>0</v>
      </c>
      <c r="G14" s="331">
        <f>G15</f>
        <v>0</v>
      </c>
      <c r="H14" s="331">
        <f>H15</f>
        <v>0</v>
      </c>
      <c r="I14" s="329"/>
    </row>
    <row r="15" spans="2:9" s="14" customFormat="1" ht="36.75" thickBot="1">
      <c r="B15" s="324"/>
      <c r="C15" s="325"/>
      <c r="D15" s="22">
        <v>2010</v>
      </c>
      <c r="E15" s="23" t="s">
        <v>309</v>
      </c>
      <c r="F15" s="330">
        <v>0</v>
      </c>
      <c r="G15" s="330"/>
      <c r="H15" s="24">
        <f>F15+G15</f>
        <v>0</v>
      </c>
      <c r="I15" s="333"/>
    </row>
    <row r="16" spans="2:9" s="14" customFormat="1" ht="14.25" customHeight="1" thickBot="1">
      <c r="B16" s="15" t="s">
        <v>12</v>
      </c>
      <c r="C16" s="16"/>
      <c r="D16" s="16"/>
      <c r="E16" s="25" t="s">
        <v>13</v>
      </c>
      <c r="F16" s="374">
        <f aca="true" t="shared" si="0" ref="F16:H17">F17</f>
        <v>6000</v>
      </c>
      <c r="G16" s="26">
        <f t="shared" si="0"/>
        <v>0</v>
      </c>
      <c r="H16" s="26">
        <f t="shared" si="0"/>
        <v>6000</v>
      </c>
      <c r="I16" s="27"/>
    </row>
    <row r="17" spans="2:11" s="14" customFormat="1" ht="15" customHeight="1">
      <c r="B17" s="28"/>
      <c r="C17" s="17" t="s">
        <v>14</v>
      </c>
      <c r="D17" s="29"/>
      <c r="E17" s="30" t="s">
        <v>15</v>
      </c>
      <c r="F17" s="31">
        <f t="shared" si="0"/>
        <v>6000</v>
      </c>
      <c r="G17" s="31">
        <f t="shared" si="0"/>
        <v>0</v>
      </c>
      <c r="H17" s="31">
        <f t="shared" si="0"/>
        <v>6000</v>
      </c>
      <c r="I17" s="32"/>
      <c r="K17" s="33"/>
    </row>
    <row r="18" spans="2:11" s="14" customFormat="1" ht="24.75" customHeight="1" thickBot="1">
      <c r="B18" s="34"/>
      <c r="C18" s="35"/>
      <c r="D18" s="36" t="s">
        <v>16</v>
      </c>
      <c r="E18" s="37" t="s">
        <v>17</v>
      </c>
      <c r="F18" s="38">
        <v>6000</v>
      </c>
      <c r="G18" s="39"/>
      <c r="H18" s="24">
        <f>F18+G18</f>
        <v>6000</v>
      </c>
      <c r="I18" s="40"/>
      <c r="K18" s="41"/>
    </row>
    <row r="19" spans="2:11" s="14" customFormat="1" ht="15" customHeight="1" thickBot="1">
      <c r="B19" s="115" t="s">
        <v>115</v>
      </c>
      <c r="C19" s="116"/>
      <c r="D19" s="116"/>
      <c r="E19" s="117" t="s">
        <v>116</v>
      </c>
      <c r="F19" s="374">
        <f aca="true" t="shared" si="1" ref="F19:H20">F20</f>
        <v>0</v>
      </c>
      <c r="G19" s="374">
        <f t="shared" si="1"/>
        <v>0</v>
      </c>
      <c r="H19" s="374">
        <f t="shared" si="1"/>
        <v>0</v>
      </c>
      <c r="I19" s="27"/>
      <c r="K19" s="41"/>
    </row>
    <row r="20" spans="2:11" s="14" customFormat="1" ht="16.5" customHeight="1">
      <c r="B20" s="28"/>
      <c r="C20" s="119" t="s">
        <v>120</v>
      </c>
      <c r="D20" s="118"/>
      <c r="E20" s="109" t="s">
        <v>271</v>
      </c>
      <c r="F20" s="372">
        <f t="shared" si="1"/>
        <v>0</v>
      </c>
      <c r="G20" s="372">
        <f t="shared" si="1"/>
        <v>0</v>
      </c>
      <c r="H20" s="372">
        <f t="shared" si="1"/>
        <v>0</v>
      </c>
      <c r="I20" s="32"/>
      <c r="K20" s="41"/>
    </row>
    <row r="21" spans="2:14" s="14" customFormat="1" ht="36.75" thickBot="1">
      <c r="B21" s="339"/>
      <c r="C21" s="373"/>
      <c r="D21" s="361">
        <v>6260</v>
      </c>
      <c r="E21" s="97" t="s">
        <v>316</v>
      </c>
      <c r="F21" s="298">
        <v>0</v>
      </c>
      <c r="G21" s="341"/>
      <c r="H21" s="20">
        <f>F21+G21</f>
        <v>0</v>
      </c>
      <c r="I21" s="333"/>
      <c r="K21" s="41"/>
      <c r="N21" s="378"/>
    </row>
    <row r="22" spans="2:11" s="14" customFormat="1" ht="15" customHeight="1" thickBot="1">
      <c r="B22" s="42">
        <v>700</v>
      </c>
      <c r="C22" s="16"/>
      <c r="D22" s="16"/>
      <c r="E22" s="25" t="s">
        <v>18</v>
      </c>
      <c r="F22" s="26">
        <f>F23</f>
        <v>380000</v>
      </c>
      <c r="G22" s="26">
        <f>G23</f>
        <v>0</v>
      </c>
      <c r="H22" s="26">
        <f>H23</f>
        <v>380000</v>
      </c>
      <c r="I22" s="27"/>
      <c r="K22" s="33"/>
    </row>
    <row r="23" spans="2:11" s="14" customFormat="1" ht="15" customHeight="1">
      <c r="B23" s="28"/>
      <c r="C23" s="21">
        <v>70005</v>
      </c>
      <c r="D23" s="29"/>
      <c r="E23" s="30" t="s">
        <v>19</v>
      </c>
      <c r="F23" s="315">
        <f>F24+F25+F26</f>
        <v>380000</v>
      </c>
      <c r="G23" s="31">
        <f>G24+G25+G26</f>
        <v>0</v>
      </c>
      <c r="H23" s="31">
        <f>H24+H25+H26</f>
        <v>380000</v>
      </c>
      <c r="I23" s="32"/>
      <c r="K23" s="33"/>
    </row>
    <row r="24" spans="2:11" s="14" customFormat="1" ht="23.25" customHeight="1">
      <c r="B24" s="43"/>
      <c r="C24" s="44"/>
      <c r="D24" s="45" t="s">
        <v>20</v>
      </c>
      <c r="E24" s="46" t="s">
        <v>21</v>
      </c>
      <c r="F24" s="47">
        <v>10000</v>
      </c>
      <c r="G24" s="44"/>
      <c r="H24" s="24">
        <f>F24+G24</f>
        <v>10000</v>
      </c>
      <c r="I24" s="48"/>
      <c r="K24" s="33"/>
    </row>
    <row r="25" spans="2:11" s="14" customFormat="1" ht="36" customHeight="1">
      <c r="B25" s="43"/>
      <c r="C25" s="44"/>
      <c r="D25" s="45" t="s">
        <v>16</v>
      </c>
      <c r="E25" s="49" t="s">
        <v>22</v>
      </c>
      <c r="F25" s="47">
        <v>20000</v>
      </c>
      <c r="G25" s="44"/>
      <c r="H25" s="24">
        <f>F25+G25</f>
        <v>20000</v>
      </c>
      <c r="I25" s="48"/>
      <c r="K25" s="33"/>
    </row>
    <row r="26" spans="2:11" s="14" customFormat="1" ht="15" customHeight="1" thickBot="1">
      <c r="B26" s="34"/>
      <c r="C26" s="39"/>
      <c r="D26" s="36" t="s">
        <v>23</v>
      </c>
      <c r="E26" s="37" t="s">
        <v>24</v>
      </c>
      <c r="F26" s="38">
        <v>350000</v>
      </c>
      <c r="G26" s="39"/>
      <c r="H26" s="24">
        <f>F26+G26</f>
        <v>350000</v>
      </c>
      <c r="I26" s="40"/>
      <c r="K26" s="33"/>
    </row>
    <row r="27" spans="2:11" s="14" customFormat="1" ht="15" customHeight="1" thickBot="1">
      <c r="B27" s="42">
        <v>750</v>
      </c>
      <c r="C27" s="16"/>
      <c r="D27" s="16"/>
      <c r="E27" s="25" t="s">
        <v>25</v>
      </c>
      <c r="F27" s="26">
        <f>F28+F30+F34</f>
        <v>107808</v>
      </c>
      <c r="G27" s="26">
        <f>G28+G30+G34</f>
        <v>0</v>
      </c>
      <c r="H27" s="26">
        <f>H28+H30+H34</f>
        <v>107808</v>
      </c>
      <c r="I27" s="27"/>
      <c r="K27" s="33"/>
    </row>
    <row r="28" spans="2:11" s="14" customFormat="1" ht="15" customHeight="1">
      <c r="B28" s="28"/>
      <c r="C28" s="21">
        <v>75011</v>
      </c>
      <c r="D28" s="29"/>
      <c r="E28" s="30" t="s">
        <v>26</v>
      </c>
      <c r="F28" s="31">
        <f>F29</f>
        <v>66200</v>
      </c>
      <c r="G28" s="31">
        <f>G29</f>
        <v>0</v>
      </c>
      <c r="H28" s="31">
        <f>H29</f>
        <v>66200</v>
      </c>
      <c r="I28" s="32"/>
      <c r="K28" s="33"/>
    </row>
    <row r="29" spans="2:11" s="14" customFormat="1" ht="37.5" customHeight="1">
      <c r="B29" s="43"/>
      <c r="C29" s="44"/>
      <c r="D29" s="50">
        <v>2010</v>
      </c>
      <c r="E29" s="23" t="s">
        <v>27</v>
      </c>
      <c r="F29" s="47">
        <v>66200</v>
      </c>
      <c r="G29" s="44"/>
      <c r="H29" s="24">
        <f>F29+G29</f>
        <v>66200</v>
      </c>
      <c r="I29" s="48"/>
      <c r="K29" s="51"/>
    </row>
    <row r="30" spans="2:9" s="14" customFormat="1" ht="15" customHeight="1">
      <c r="B30" s="43"/>
      <c r="C30" s="52">
        <v>75023</v>
      </c>
      <c r="D30" s="53"/>
      <c r="E30" s="54" t="s">
        <v>28</v>
      </c>
      <c r="F30" s="300">
        <f>F31+F32+F33</f>
        <v>31000</v>
      </c>
      <c r="G30" s="300">
        <f>G31+G32+G33</f>
        <v>0</v>
      </c>
      <c r="H30" s="300">
        <f>H31+H32+H33</f>
        <v>31000</v>
      </c>
      <c r="I30" s="48"/>
    </row>
    <row r="31" spans="2:9" s="14" customFormat="1" ht="24" customHeight="1">
      <c r="B31" s="43"/>
      <c r="C31" s="44"/>
      <c r="D31" s="45" t="s">
        <v>29</v>
      </c>
      <c r="E31" s="46" t="s">
        <v>30</v>
      </c>
      <c r="F31" s="47">
        <v>6000</v>
      </c>
      <c r="G31" s="44"/>
      <c r="H31" s="20">
        <f>F31+G31</f>
        <v>6000</v>
      </c>
      <c r="I31" s="48"/>
    </row>
    <row r="32" spans="2:9" s="14" customFormat="1" ht="24" customHeight="1">
      <c r="B32" s="43"/>
      <c r="C32" s="44"/>
      <c r="D32" s="45" t="s">
        <v>31</v>
      </c>
      <c r="E32" s="46" t="s">
        <v>32</v>
      </c>
      <c r="F32" s="47">
        <v>5000</v>
      </c>
      <c r="G32" s="44"/>
      <c r="H32" s="20">
        <f>F32+G32</f>
        <v>5000</v>
      </c>
      <c r="I32" s="48"/>
    </row>
    <row r="33" spans="2:9" s="14" customFormat="1" ht="24" customHeight="1">
      <c r="B33" s="34"/>
      <c r="C33" s="39"/>
      <c r="D33" s="36" t="s">
        <v>33</v>
      </c>
      <c r="E33" s="37" t="s">
        <v>34</v>
      </c>
      <c r="F33" s="38">
        <v>20000</v>
      </c>
      <c r="G33" s="39"/>
      <c r="H33" s="24">
        <f>F33+G33</f>
        <v>20000</v>
      </c>
      <c r="I33" s="40"/>
    </row>
    <row r="34" spans="2:9" s="14" customFormat="1" ht="12.75">
      <c r="B34" s="43"/>
      <c r="C34" s="52">
        <v>75056</v>
      </c>
      <c r="D34" s="45"/>
      <c r="E34" s="352" t="s">
        <v>312</v>
      </c>
      <c r="F34" s="300">
        <f>F35</f>
        <v>10608</v>
      </c>
      <c r="G34" s="300">
        <f>G35</f>
        <v>0</v>
      </c>
      <c r="H34" s="300">
        <f>H35</f>
        <v>10608</v>
      </c>
      <c r="I34" s="48"/>
    </row>
    <row r="35" spans="2:9" s="14" customFormat="1" ht="45.75" thickBot="1">
      <c r="B35" s="339"/>
      <c r="C35" s="340"/>
      <c r="D35" s="58">
        <v>2010</v>
      </c>
      <c r="E35" s="59" t="s">
        <v>37</v>
      </c>
      <c r="F35" s="298">
        <v>10608</v>
      </c>
      <c r="G35" s="341"/>
      <c r="H35" s="24">
        <f>F35+G35</f>
        <v>10608</v>
      </c>
      <c r="I35" s="493" t="s">
        <v>373</v>
      </c>
    </row>
    <row r="36" spans="2:9" s="14" customFormat="1" ht="26.25" thickBot="1">
      <c r="B36" s="42">
        <v>751</v>
      </c>
      <c r="C36" s="16"/>
      <c r="D36" s="16"/>
      <c r="E36" s="56" t="s">
        <v>35</v>
      </c>
      <c r="F36" s="26">
        <f>F37+F39</f>
        <v>12295</v>
      </c>
      <c r="G36" s="26">
        <f>G37+G39</f>
        <v>0</v>
      </c>
      <c r="H36" s="26">
        <f>H37+H39</f>
        <v>12295</v>
      </c>
      <c r="I36" s="27"/>
    </row>
    <row r="37" spans="2:11" s="14" customFormat="1" ht="25.5">
      <c r="B37" s="28"/>
      <c r="C37" s="21">
        <v>75101</v>
      </c>
      <c r="D37" s="29"/>
      <c r="E37" s="306" t="s">
        <v>36</v>
      </c>
      <c r="F37" s="372">
        <f>F38</f>
        <v>1370</v>
      </c>
      <c r="G37" s="31">
        <f>G38</f>
        <v>0</v>
      </c>
      <c r="H37" s="31">
        <f>H38</f>
        <v>1370</v>
      </c>
      <c r="I37" s="32"/>
      <c r="K37" s="33"/>
    </row>
    <row r="38" spans="2:11" s="14" customFormat="1" ht="38.25" customHeight="1">
      <c r="B38" s="43"/>
      <c r="C38" s="44"/>
      <c r="D38" s="50">
        <v>2010</v>
      </c>
      <c r="E38" s="97" t="s">
        <v>37</v>
      </c>
      <c r="F38" s="47">
        <v>1370</v>
      </c>
      <c r="G38" s="44"/>
      <c r="H38" s="20">
        <f>F38+G38</f>
        <v>1370</v>
      </c>
      <c r="I38" s="48"/>
      <c r="K38" s="41"/>
    </row>
    <row r="39" spans="2:11" s="14" customFormat="1" ht="18.75" customHeight="1">
      <c r="B39" s="43"/>
      <c r="C39" s="21">
        <v>75108</v>
      </c>
      <c r="D39" s="50"/>
      <c r="E39" s="18" t="s">
        <v>363</v>
      </c>
      <c r="F39" s="371">
        <f>F40</f>
        <v>10925</v>
      </c>
      <c r="G39" s="371">
        <f>G40</f>
        <v>0</v>
      </c>
      <c r="H39" s="371">
        <f>H40</f>
        <v>10925</v>
      </c>
      <c r="I39" s="48"/>
      <c r="K39" s="41"/>
    </row>
    <row r="40" spans="2:11" s="14" customFormat="1" ht="38.25" customHeight="1" thickBot="1">
      <c r="B40" s="339"/>
      <c r="C40" s="490"/>
      <c r="D40" s="490" t="s">
        <v>361</v>
      </c>
      <c r="E40" s="296" t="s">
        <v>87</v>
      </c>
      <c r="F40" s="298">
        <v>10925</v>
      </c>
      <c r="G40" s="492"/>
      <c r="H40" s="20">
        <f>F40+G40</f>
        <v>10925</v>
      </c>
      <c r="I40" s="493" t="s">
        <v>362</v>
      </c>
      <c r="K40" s="41"/>
    </row>
    <row r="41" spans="2:9" ht="42.75" customHeight="1" thickBot="1">
      <c r="B41" s="42">
        <v>756</v>
      </c>
      <c r="C41" s="16"/>
      <c r="D41" s="16"/>
      <c r="E41" s="56" t="s">
        <v>38</v>
      </c>
      <c r="F41" s="26">
        <f>F42+F48+F56+F62</f>
        <v>9232108</v>
      </c>
      <c r="G41" s="26">
        <f>G42+G48+G56+G62</f>
        <v>0</v>
      </c>
      <c r="H41" s="26">
        <f>H42+H48+H56+H62</f>
        <v>9232108</v>
      </c>
      <c r="I41" s="60"/>
    </row>
    <row r="42" spans="2:9" s="63" customFormat="1" ht="41.25" customHeight="1">
      <c r="B42" s="61"/>
      <c r="C42" s="21">
        <v>75615</v>
      </c>
      <c r="D42" s="29"/>
      <c r="E42" s="57" t="s">
        <v>39</v>
      </c>
      <c r="F42" s="31">
        <f>F43+F44+F45+F46+F47</f>
        <v>2814000</v>
      </c>
      <c r="G42" s="31">
        <f>G43+G44+G45+G46+G47</f>
        <v>0</v>
      </c>
      <c r="H42" s="31">
        <f>H43+H44+H45+H46+H47</f>
        <v>2814000</v>
      </c>
      <c r="I42" s="62"/>
    </row>
    <row r="43" spans="2:9" s="63" customFormat="1" ht="15" customHeight="1">
      <c r="B43" s="64"/>
      <c r="C43" s="65"/>
      <c r="D43" s="45" t="s">
        <v>40</v>
      </c>
      <c r="E43" s="46" t="s">
        <v>41</v>
      </c>
      <c r="F43" s="47">
        <v>2650000</v>
      </c>
      <c r="G43" s="66"/>
      <c r="H43" s="20">
        <f>F43+G43</f>
        <v>2650000</v>
      </c>
      <c r="I43" s="67"/>
    </row>
    <row r="44" spans="2:9" ht="15" customHeight="1">
      <c r="B44" s="68"/>
      <c r="C44" s="69"/>
      <c r="D44" s="45" t="s">
        <v>42</v>
      </c>
      <c r="E44" s="70" t="s">
        <v>43</v>
      </c>
      <c r="F44" s="47">
        <v>80000</v>
      </c>
      <c r="G44" s="71"/>
      <c r="H44" s="24">
        <f>F44+G44</f>
        <v>80000</v>
      </c>
      <c r="I44" s="72"/>
    </row>
    <row r="45" spans="2:9" ht="15" customHeight="1">
      <c r="B45" s="68"/>
      <c r="C45" s="69"/>
      <c r="D45" s="45" t="s">
        <v>44</v>
      </c>
      <c r="E45" s="70" t="s">
        <v>45</v>
      </c>
      <c r="F45" s="47">
        <v>19000</v>
      </c>
      <c r="G45" s="71"/>
      <c r="H45" s="24">
        <f>F45+G45</f>
        <v>19000</v>
      </c>
      <c r="I45" s="72"/>
    </row>
    <row r="46" spans="2:9" ht="15" customHeight="1">
      <c r="B46" s="68"/>
      <c r="C46" s="69"/>
      <c r="D46" s="45" t="s">
        <v>46</v>
      </c>
      <c r="E46" s="70" t="s">
        <v>47</v>
      </c>
      <c r="F46" s="47">
        <v>45000</v>
      </c>
      <c r="G46" s="71"/>
      <c r="H46" s="24">
        <f>F46+G46</f>
        <v>45000</v>
      </c>
      <c r="I46" s="72"/>
    </row>
    <row r="47" spans="2:9" ht="36">
      <c r="B47" s="68"/>
      <c r="C47" s="69"/>
      <c r="D47" s="45">
        <v>2440</v>
      </c>
      <c r="E47" s="483" t="s">
        <v>340</v>
      </c>
      <c r="F47" s="47">
        <v>20000</v>
      </c>
      <c r="G47" s="482"/>
      <c r="H47" s="313">
        <f>F47+G47</f>
        <v>20000</v>
      </c>
      <c r="I47" s="72"/>
    </row>
    <row r="48" spans="2:9" s="63" customFormat="1" ht="27" customHeight="1">
      <c r="B48" s="73"/>
      <c r="C48" s="52">
        <v>75616</v>
      </c>
      <c r="D48" s="53"/>
      <c r="E48" s="74" t="s">
        <v>48</v>
      </c>
      <c r="F48" s="55">
        <f>F49+F50+F51+F52+F53+F54+F55</f>
        <v>2191500</v>
      </c>
      <c r="G48" s="55">
        <f>G49+G50+G51+G52+G53+G54+G55</f>
        <v>0</v>
      </c>
      <c r="H48" s="55">
        <f>H49+H50+H51+H52+H53+H54+H55</f>
        <v>2191500</v>
      </c>
      <c r="I48" s="67"/>
    </row>
    <row r="49" spans="2:10" s="63" customFormat="1" ht="15" customHeight="1">
      <c r="B49" s="64"/>
      <c r="C49" s="65"/>
      <c r="D49" s="45" t="s">
        <v>40</v>
      </c>
      <c r="E49" s="70" t="s">
        <v>41</v>
      </c>
      <c r="F49" s="47">
        <v>850000</v>
      </c>
      <c r="G49" s="66"/>
      <c r="H49" s="20">
        <f aca="true" t="shared" si="2" ref="H49:H55">F49+G49</f>
        <v>850000</v>
      </c>
      <c r="I49" s="67"/>
      <c r="J49" s="75"/>
    </row>
    <row r="50" spans="2:9" ht="15" customHeight="1">
      <c r="B50" s="68"/>
      <c r="C50" s="69"/>
      <c r="D50" s="45" t="s">
        <v>42</v>
      </c>
      <c r="E50" s="70" t="s">
        <v>49</v>
      </c>
      <c r="F50" s="47">
        <v>900000</v>
      </c>
      <c r="G50" s="71"/>
      <c r="H50" s="24">
        <f t="shared" si="2"/>
        <v>900000</v>
      </c>
      <c r="I50" s="72"/>
    </row>
    <row r="51" spans="2:9" ht="15" customHeight="1">
      <c r="B51" s="68"/>
      <c r="C51" s="69"/>
      <c r="D51" s="45" t="s">
        <v>44</v>
      </c>
      <c r="E51" s="70" t="s">
        <v>45</v>
      </c>
      <c r="F51" s="47">
        <v>1500</v>
      </c>
      <c r="G51" s="71"/>
      <c r="H51" s="24">
        <f t="shared" si="2"/>
        <v>1500</v>
      </c>
      <c r="I51" s="72"/>
    </row>
    <row r="52" spans="2:9" s="63" customFormat="1" ht="15" customHeight="1">
      <c r="B52" s="73"/>
      <c r="C52" s="65"/>
      <c r="D52" s="45" t="s">
        <v>46</v>
      </c>
      <c r="E52" s="70" t="s">
        <v>50</v>
      </c>
      <c r="F52" s="47">
        <v>220000</v>
      </c>
      <c r="G52" s="66"/>
      <c r="H52" s="24">
        <f t="shared" si="2"/>
        <v>220000</v>
      </c>
      <c r="I52" s="67"/>
    </row>
    <row r="53" spans="2:9" ht="24" customHeight="1">
      <c r="B53" s="68"/>
      <c r="C53" s="69"/>
      <c r="D53" s="45" t="s">
        <v>51</v>
      </c>
      <c r="E53" s="46" t="s">
        <v>52</v>
      </c>
      <c r="F53" s="47">
        <v>10000</v>
      </c>
      <c r="G53" s="71"/>
      <c r="H53" s="24">
        <f t="shared" si="2"/>
        <v>10000</v>
      </c>
      <c r="I53" s="72"/>
    </row>
    <row r="54" spans="2:9" ht="15" customHeight="1">
      <c r="B54" s="68"/>
      <c r="C54" s="69"/>
      <c r="D54" s="45" t="s">
        <v>53</v>
      </c>
      <c r="E54" s="70" t="s">
        <v>54</v>
      </c>
      <c r="F54" s="47">
        <v>10000</v>
      </c>
      <c r="G54" s="71"/>
      <c r="H54" s="20">
        <f t="shared" si="2"/>
        <v>10000</v>
      </c>
      <c r="I54" s="72"/>
    </row>
    <row r="55" spans="2:9" ht="15" customHeight="1">
      <c r="B55" s="68"/>
      <c r="C55" s="69"/>
      <c r="D55" s="45" t="s">
        <v>55</v>
      </c>
      <c r="E55" s="70" t="s">
        <v>56</v>
      </c>
      <c r="F55" s="47">
        <v>200000</v>
      </c>
      <c r="G55" s="71"/>
      <c r="H55" s="20">
        <f t="shared" si="2"/>
        <v>200000</v>
      </c>
      <c r="I55" s="72"/>
    </row>
    <row r="56" spans="2:9" s="63" customFormat="1" ht="25.5" customHeight="1">
      <c r="B56" s="73"/>
      <c r="C56" s="52">
        <v>75618</v>
      </c>
      <c r="D56" s="53"/>
      <c r="E56" s="74" t="s">
        <v>57</v>
      </c>
      <c r="F56" s="55">
        <f>F57+F58+F59+F60+F61</f>
        <v>590000</v>
      </c>
      <c r="G56" s="55">
        <f>G57+G58+G59+G60+G61</f>
        <v>0</v>
      </c>
      <c r="H56" s="55">
        <f>H57+H58+H59+H60+H61</f>
        <v>590000</v>
      </c>
      <c r="I56" s="67"/>
    </row>
    <row r="57" spans="2:9" s="63" customFormat="1" ht="16.5" customHeight="1">
      <c r="B57" s="64"/>
      <c r="C57" s="65"/>
      <c r="D57" s="45" t="s">
        <v>58</v>
      </c>
      <c r="E57" s="70" t="s">
        <v>59</v>
      </c>
      <c r="F57" s="47">
        <v>30000</v>
      </c>
      <c r="G57" s="66"/>
      <c r="H57" s="20">
        <f>F57+G57</f>
        <v>30000</v>
      </c>
      <c r="I57" s="67"/>
    </row>
    <row r="58" spans="2:9" s="63" customFormat="1" ht="16.5" customHeight="1">
      <c r="B58" s="64"/>
      <c r="C58" s="65"/>
      <c r="D58" s="45" t="s">
        <v>60</v>
      </c>
      <c r="E58" s="70" t="s">
        <v>61</v>
      </c>
      <c r="F58" s="47">
        <v>1000</v>
      </c>
      <c r="G58" s="66"/>
      <c r="H58" s="20">
        <f>F58+G58</f>
        <v>1000</v>
      </c>
      <c r="I58" s="67"/>
    </row>
    <row r="59" spans="2:9" ht="16.5" customHeight="1">
      <c r="B59" s="68"/>
      <c r="C59" s="69"/>
      <c r="D59" s="45" t="s">
        <v>62</v>
      </c>
      <c r="E59" s="70" t="s">
        <v>63</v>
      </c>
      <c r="F59" s="47">
        <v>125000</v>
      </c>
      <c r="G59" s="71"/>
      <c r="H59" s="24">
        <f>F59+G59</f>
        <v>125000</v>
      </c>
      <c r="I59" s="72"/>
    </row>
    <row r="60" spans="2:9" s="63" customFormat="1" ht="24" customHeight="1">
      <c r="B60" s="73"/>
      <c r="C60" s="65"/>
      <c r="D60" s="45" t="s">
        <v>64</v>
      </c>
      <c r="E60" s="46" t="s">
        <v>65</v>
      </c>
      <c r="F60" s="47">
        <v>164000</v>
      </c>
      <c r="G60" s="66"/>
      <c r="H60" s="24">
        <f>F60+G60</f>
        <v>164000</v>
      </c>
      <c r="I60" s="76"/>
    </row>
    <row r="61" spans="2:9" s="63" customFormat="1" ht="33" customHeight="1">
      <c r="B61" s="64"/>
      <c r="C61" s="65"/>
      <c r="D61" s="45" t="s">
        <v>66</v>
      </c>
      <c r="E61" s="46" t="s">
        <v>67</v>
      </c>
      <c r="F61" s="47">
        <v>270000</v>
      </c>
      <c r="G61" s="66"/>
      <c r="H61" s="20">
        <f>F61+G61</f>
        <v>270000</v>
      </c>
      <c r="I61" s="76"/>
    </row>
    <row r="62" spans="2:9" s="63" customFormat="1" ht="25.5" customHeight="1">
      <c r="B62" s="64"/>
      <c r="C62" s="52">
        <v>75621</v>
      </c>
      <c r="D62" s="53"/>
      <c r="E62" s="74" t="s">
        <v>68</v>
      </c>
      <c r="F62" s="55">
        <f>F63+F64</f>
        <v>3636608</v>
      </c>
      <c r="G62" s="55">
        <f>G63+G64</f>
        <v>0</v>
      </c>
      <c r="H62" s="55">
        <f>H63+H64</f>
        <v>3636608</v>
      </c>
      <c r="I62" s="76"/>
    </row>
    <row r="63" spans="2:9" ht="15.75" customHeight="1">
      <c r="B63" s="68"/>
      <c r="C63" s="69"/>
      <c r="D63" s="45" t="s">
        <v>69</v>
      </c>
      <c r="E63" s="70" t="s">
        <v>70</v>
      </c>
      <c r="F63" s="47">
        <v>2636608</v>
      </c>
      <c r="G63" s="77"/>
      <c r="H63" s="20">
        <f>F63+G63</f>
        <v>2636608</v>
      </c>
      <c r="I63" s="99" t="s">
        <v>235</v>
      </c>
    </row>
    <row r="64" spans="2:9" ht="16.5" customHeight="1" thickBot="1">
      <c r="B64" s="79"/>
      <c r="C64" s="80"/>
      <c r="D64" s="36" t="s">
        <v>71</v>
      </c>
      <c r="E64" s="81" t="s">
        <v>72</v>
      </c>
      <c r="F64" s="38">
        <v>1000000</v>
      </c>
      <c r="G64" s="289"/>
      <c r="H64" s="24">
        <f>F64+G64</f>
        <v>1000000</v>
      </c>
      <c r="I64" s="288"/>
    </row>
    <row r="65" spans="2:9" ht="15" customHeight="1" thickBot="1">
      <c r="B65" s="42">
        <v>758</v>
      </c>
      <c r="C65" s="16"/>
      <c r="D65" s="16"/>
      <c r="E65" s="25" t="s">
        <v>73</v>
      </c>
      <c r="F65" s="26">
        <f>F66+F68</f>
        <v>7095500</v>
      </c>
      <c r="G65" s="26">
        <f>G66+G68</f>
        <v>0</v>
      </c>
      <c r="H65" s="26">
        <f>H66+H68</f>
        <v>7095500</v>
      </c>
      <c r="I65" s="83"/>
    </row>
    <row r="66" spans="2:9" ht="15" customHeight="1">
      <c r="B66" s="84"/>
      <c r="C66" s="21">
        <v>75801</v>
      </c>
      <c r="D66" s="29"/>
      <c r="E66" s="30" t="s">
        <v>74</v>
      </c>
      <c r="F66" s="31">
        <f>F67</f>
        <v>6152700</v>
      </c>
      <c r="G66" s="31">
        <f>G67</f>
        <v>0</v>
      </c>
      <c r="H66" s="31">
        <f>H67</f>
        <v>6152700</v>
      </c>
      <c r="I66" s="85"/>
    </row>
    <row r="67" spans="2:9" s="63" customFormat="1" ht="15" customHeight="1">
      <c r="B67" s="73"/>
      <c r="C67" s="65"/>
      <c r="D67" s="50">
        <v>2920</v>
      </c>
      <c r="E67" s="70" t="s">
        <v>75</v>
      </c>
      <c r="F67" s="47">
        <v>6152700</v>
      </c>
      <c r="G67" s="86"/>
      <c r="H67" s="24">
        <f>F67+G67</f>
        <v>6152700</v>
      </c>
      <c r="I67" s="99" t="s">
        <v>236</v>
      </c>
    </row>
    <row r="68" spans="2:9" ht="15" customHeight="1">
      <c r="B68" s="68"/>
      <c r="C68" s="52">
        <v>75807</v>
      </c>
      <c r="D68" s="87"/>
      <c r="E68" s="54" t="s">
        <v>76</v>
      </c>
      <c r="F68" s="55">
        <f>F69</f>
        <v>942800</v>
      </c>
      <c r="G68" s="55">
        <f>G69</f>
        <v>0</v>
      </c>
      <c r="H68" s="55">
        <f>H69</f>
        <v>942800</v>
      </c>
      <c r="I68" s="88"/>
    </row>
    <row r="69" spans="2:9" ht="15" customHeight="1" thickBot="1">
      <c r="B69" s="79"/>
      <c r="C69" s="80"/>
      <c r="D69" s="58">
        <v>2920</v>
      </c>
      <c r="E69" s="81" t="s">
        <v>77</v>
      </c>
      <c r="F69" s="38">
        <v>942800</v>
      </c>
      <c r="G69" s="89"/>
      <c r="H69" s="24">
        <f>F69+G69</f>
        <v>942800</v>
      </c>
      <c r="I69" s="82"/>
    </row>
    <row r="70" spans="2:9" ht="15" customHeight="1" thickBot="1">
      <c r="B70" s="90">
        <v>801</v>
      </c>
      <c r="C70" s="16"/>
      <c r="D70" s="16"/>
      <c r="E70" s="25" t="s">
        <v>78</v>
      </c>
      <c r="F70" s="26">
        <f>F71+F73+F75+F77</f>
        <v>40000</v>
      </c>
      <c r="G70" s="26">
        <f>G71+G73+G75+G77</f>
        <v>0</v>
      </c>
      <c r="H70" s="26">
        <f>H71+H73+H75+H77</f>
        <v>40000</v>
      </c>
      <c r="I70" s="83"/>
    </row>
    <row r="71" spans="2:9" ht="15" customHeight="1">
      <c r="B71" s="84"/>
      <c r="C71" s="21">
        <v>80101</v>
      </c>
      <c r="D71" s="29"/>
      <c r="E71" s="30" t="s">
        <v>79</v>
      </c>
      <c r="F71" s="31">
        <f>F72</f>
        <v>16000</v>
      </c>
      <c r="G71" s="31">
        <f>G72</f>
        <v>0</v>
      </c>
      <c r="H71" s="31">
        <f>H72</f>
        <v>16000</v>
      </c>
      <c r="I71" s="85"/>
    </row>
    <row r="72" spans="2:9" ht="24" customHeight="1">
      <c r="B72" s="68"/>
      <c r="C72" s="69"/>
      <c r="D72" s="45" t="s">
        <v>16</v>
      </c>
      <c r="E72" s="46" t="s">
        <v>80</v>
      </c>
      <c r="F72" s="47">
        <v>16000</v>
      </c>
      <c r="G72" s="91"/>
      <c r="H72" s="24">
        <f>F72+G72</f>
        <v>16000</v>
      </c>
      <c r="I72" s="88"/>
    </row>
    <row r="73" spans="2:9" ht="15" customHeight="1">
      <c r="B73" s="68"/>
      <c r="C73" s="52">
        <v>80104</v>
      </c>
      <c r="D73" s="53"/>
      <c r="E73" s="54" t="s">
        <v>81</v>
      </c>
      <c r="F73" s="55">
        <f>F74</f>
        <v>23000</v>
      </c>
      <c r="G73" s="55">
        <f>G74</f>
        <v>0</v>
      </c>
      <c r="H73" s="55">
        <f>H74</f>
        <v>23000</v>
      </c>
      <c r="I73" s="88"/>
    </row>
    <row r="74" spans="2:9" ht="15" customHeight="1">
      <c r="B74" s="79"/>
      <c r="C74" s="80"/>
      <c r="D74" s="92" t="s">
        <v>82</v>
      </c>
      <c r="E74" s="93" t="s">
        <v>83</v>
      </c>
      <c r="F74" s="38">
        <v>23000</v>
      </c>
      <c r="G74" s="91"/>
      <c r="H74" s="24">
        <f>F74+G74</f>
        <v>23000</v>
      </c>
      <c r="I74" s="88"/>
    </row>
    <row r="75" spans="2:9" ht="16.5" customHeight="1">
      <c r="B75" s="68"/>
      <c r="C75" s="52">
        <v>80113</v>
      </c>
      <c r="D75" s="45"/>
      <c r="E75" s="18" t="s">
        <v>284</v>
      </c>
      <c r="F75" s="94">
        <f>F76</f>
        <v>1000</v>
      </c>
      <c r="G75" s="94">
        <f>G76</f>
        <v>0</v>
      </c>
      <c r="H75" s="94">
        <f>H76</f>
        <v>1000</v>
      </c>
      <c r="I75" s="88"/>
    </row>
    <row r="76" spans="2:9" ht="14.25" customHeight="1">
      <c r="B76" s="68"/>
      <c r="C76" s="69"/>
      <c r="D76" s="45" t="s">
        <v>82</v>
      </c>
      <c r="E76" s="70" t="s">
        <v>83</v>
      </c>
      <c r="F76" s="47">
        <v>1000</v>
      </c>
      <c r="G76" s="91"/>
      <c r="H76" s="20">
        <f>F76+G76</f>
        <v>1000</v>
      </c>
      <c r="I76" s="88"/>
    </row>
    <row r="77" spans="2:9" ht="16.5" customHeight="1">
      <c r="B77" s="68"/>
      <c r="C77" s="52">
        <v>80195</v>
      </c>
      <c r="D77" s="45"/>
      <c r="E77" s="18" t="s">
        <v>11</v>
      </c>
      <c r="F77" s="371">
        <f>F78</f>
        <v>0</v>
      </c>
      <c r="G77" s="371">
        <f>G78</f>
        <v>0</v>
      </c>
      <c r="H77" s="371">
        <f>H78</f>
        <v>0</v>
      </c>
      <c r="I77" s="88"/>
    </row>
    <row r="78" spans="2:9" ht="24.75" thickBot="1">
      <c r="B78" s="375"/>
      <c r="C78" s="376"/>
      <c r="D78" s="50">
        <v>2030</v>
      </c>
      <c r="E78" s="46" t="s">
        <v>84</v>
      </c>
      <c r="F78" s="298">
        <v>0</v>
      </c>
      <c r="G78" s="377"/>
      <c r="H78" s="20">
        <f>F78+G78</f>
        <v>0</v>
      </c>
      <c r="I78" s="379"/>
    </row>
    <row r="79" spans="2:9" s="63" customFormat="1" ht="15" customHeight="1" thickBot="1">
      <c r="B79" s="90">
        <v>852</v>
      </c>
      <c r="C79" s="16"/>
      <c r="D79" s="16"/>
      <c r="E79" s="25" t="s">
        <v>85</v>
      </c>
      <c r="F79" s="26">
        <f>F80+F84+F87+F89+F91+F94</f>
        <v>2394585</v>
      </c>
      <c r="G79" s="26">
        <f>G80+G84+G87+G89+G91+G94</f>
        <v>0</v>
      </c>
      <c r="H79" s="26">
        <f>H80+H84+H87+H89+H91+H94</f>
        <v>2394585</v>
      </c>
      <c r="I79" s="96"/>
    </row>
    <row r="80" spans="2:9" ht="25.5" customHeight="1">
      <c r="B80" s="290"/>
      <c r="C80" s="291">
        <v>85212</v>
      </c>
      <c r="D80" s="292"/>
      <c r="E80" s="293" t="s">
        <v>86</v>
      </c>
      <c r="F80" s="294">
        <f>F82+F81+F83</f>
        <v>2203093</v>
      </c>
      <c r="G80" s="294">
        <f>G82+G81+G83</f>
        <v>0</v>
      </c>
      <c r="H80" s="294">
        <f>H82+H81+H83</f>
        <v>2203093</v>
      </c>
      <c r="I80" s="295"/>
    </row>
    <row r="81" spans="2:9" ht="15" customHeight="1">
      <c r="B81" s="84"/>
      <c r="C81" s="21"/>
      <c r="D81" s="19" t="s">
        <v>258</v>
      </c>
      <c r="E81" s="287" t="s">
        <v>260</v>
      </c>
      <c r="F81" s="323">
        <v>0</v>
      </c>
      <c r="G81" s="323"/>
      <c r="H81" s="267">
        <f>F81+G81</f>
        <v>0</v>
      </c>
      <c r="I81" s="85"/>
    </row>
    <row r="82" spans="2:9" ht="36.75" customHeight="1">
      <c r="B82" s="68"/>
      <c r="C82" s="69"/>
      <c r="D82" s="50">
        <v>2010</v>
      </c>
      <c r="E82" s="296" t="s">
        <v>87</v>
      </c>
      <c r="F82" s="268">
        <v>2199093</v>
      </c>
      <c r="G82" s="269"/>
      <c r="H82" s="267">
        <f>F82+G82</f>
        <v>2199093</v>
      </c>
      <c r="I82" s="102"/>
    </row>
    <row r="83" spans="2:9" ht="37.5" customHeight="1">
      <c r="B83" s="68"/>
      <c r="C83" s="69"/>
      <c r="D83" s="50">
        <v>2360</v>
      </c>
      <c r="E83" s="504" t="s">
        <v>366</v>
      </c>
      <c r="F83" s="268">
        <v>4000</v>
      </c>
      <c r="G83" s="111"/>
      <c r="H83" s="509">
        <f>F83+G83</f>
        <v>4000</v>
      </c>
      <c r="I83" s="102"/>
    </row>
    <row r="84" spans="2:9" ht="25.5" customHeight="1">
      <c r="B84" s="68"/>
      <c r="C84" s="52">
        <v>85213</v>
      </c>
      <c r="D84" s="53"/>
      <c r="E84" s="74" t="s">
        <v>88</v>
      </c>
      <c r="F84" s="55">
        <f>F85+F86</f>
        <v>7418</v>
      </c>
      <c r="G84" s="55">
        <f>G85+G86</f>
        <v>0</v>
      </c>
      <c r="H84" s="55">
        <f>H85+H86</f>
        <v>7418</v>
      </c>
      <c r="I84" s="88"/>
    </row>
    <row r="85" spans="2:9" ht="37.5" customHeight="1">
      <c r="B85" s="68"/>
      <c r="C85" s="69"/>
      <c r="D85" s="50">
        <v>2010</v>
      </c>
      <c r="E85" s="97" t="s">
        <v>87</v>
      </c>
      <c r="F85" s="47">
        <v>2930</v>
      </c>
      <c r="G85" s="77"/>
      <c r="H85" s="24">
        <f>F85+G85</f>
        <v>2930</v>
      </c>
      <c r="I85" s="102"/>
    </row>
    <row r="86" spans="2:9" ht="24">
      <c r="B86" s="68"/>
      <c r="C86" s="69"/>
      <c r="D86" s="50">
        <v>2030</v>
      </c>
      <c r="E86" s="46" t="s">
        <v>84</v>
      </c>
      <c r="F86" s="47">
        <v>4488</v>
      </c>
      <c r="G86" s="98"/>
      <c r="H86" s="20">
        <f>F86+G86</f>
        <v>4488</v>
      </c>
      <c r="I86" s="99"/>
    </row>
    <row r="87" spans="2:9" ht="25.5" customHeight="1">
      <c r="B87" s="68"/>
      <c r="C87" s="52">
        <v>85214</v>
      </c>
      <c r="D87" s="53"/>
      <c r="E87" s="74" t="s">
        <v>89</v>
      </c>
      <c r="F87" s="55">
        <f>F88</f>
        <v>23193</v>
      </c>
      <c r="G87" s="55">
        <f>G88</f>
        <v>0</v>
      </c>
      <c r="H87" s="55">
        <f>H88</f>
        <v>23193</v>
      </c>
      <c r="I87" s="88"/>
    </row>
    <row r="88" spans="2:9" s="63" customFormat="1" ht="24">
      <c r="B88" s="73"/>
      <c r="C88" s="65"/>
      <c r="D88" s="50">
        <v>2030</v>
      </c>
      <c r="E88" s="46" t="s">
        <v>84</v>
      </c>
      <c r="F88" s="47">
        <v>23193</v>
      </c>
      <c r="G88" s="77"/>
      <c r="H88" s="20">
        <f>F88+G88</f>
        <v>23193</v>
      </c>
      <c r="I88" s="102"/>
    </row>
    <row r="89" spans="2:9" s="63" customFormat="1" ht="16.5" customHeight="1">
      <c r="B89" s="73"/>
      <c r="C89" s="52">
        <v>85216</v>
      </c>
      <c r="D89" s="50"/>
      <c r="E89" s="275" t="s">
        <v>234</v>
      </c>
      <c r="F89" s="276">
        <f>F90</f>
        <v>54844</v>
      </c>
      <c r="G89" s="276">
        <f>G90</f>
        <v>0</v>
      </c>
      <c r="H89" s="276">
        <f>H90</f>
        <v>54844</v>
      </c>
      <c r="I89" s="78"/>
    </row>
    <row r="90" spans="2:9" s="63" customFormat="1" ht="22.5" customHeight="1">
      <c r="B90" s="73"/>
      <c r="C90" s="65"/>
      <c r="D90" s="50">
        <v>2030</v>
      </c>
      <c r="E90" s="46" t="s">
        <v>84</v>
      </c>
      <c r="F90" s="47">
        <v>54844</v>
      </c>
      <c r="G90" s="98"/>
      <c r="H90" s="20">
        <f>F90+G90</f>
        <v>54844</v>
      </c>
      <c r="I90" s="102"/>
    </row>
    <row r="91" spans="2:9" ht="15" customHeight="1">
      <c r="B91" s="68"/>
      <c r="C91" s="52">
        <v>85219</v>
      </c>
      <c r="D91" s="53"/>
      <c r="E91" s="54" t="s">
        <v>90</v>
      </c>
      <c r="F91" s="55">
        <f>F92+F93</f>
        <v>80637</v>
      </c>
      <c r="G91" s="55">
        <f>G92+G93</f>
        <v>0</v>
      </c>
      <c r="H91" s="55">
        <f>H92+H93</f>
        <v>80637</v>
      </c>
      <c r="I91" s="88"/>
    </row>
    <row r="92" spans="2:9" ht="24">
      <c r="B92" s="68"/>
      <c r="C92" s="52"/>
      <c r="D92" s="45" t="s">
        <v>33</v>
      </c>
      <c r="E92" s="46" t="s">
        <v>34</v>
      </c>
      <c r="F92" s="47">
        <v>3500</v>
      </c>
      <c r="G92" s="100"/>
      <c r="H92" s="20">
        <f>F92+G92</f>
        <v>3500</v>
      </c>
      <c r="I92" s="88"/>
    </row>
    <row r="93" spans="2:9" ht="24" customHeight="1">
      <c r="B93" s="68"/>
      <c r="C93" s="69"/>
      <c r="D93" s="50">
        <v>2030</v>
      </c>
      <c r="E93" s="46" t="s">
        <v>84</v>
      </c>
      <c r="F93" s="47">
        <v>77137</v>
      </c>
      <c r="G93" s="101"/>
      <c r="H93" s="20">
        <f>F93+G93</f>
        <v>77137</v>
      </c>
      <c r="I93" s="102"/>
    </row>
    <row r="94" spans="2:9" ht="15" customHeight="1">
      <c r="B94" s="68"/>
      <c r="C94" s="52">
        <v>85295</v>
      </c>
      <c r="D94" s="53"/>
      <c r="E94" s="54" t="s">
        <v>11</v>
      </c>
      <c r="F94" s="300">
        <f>F95</f>
        <v>25400</v>
      </c>
      <c r="G94" s="300">
        <f>G95</f>
        <v>0</v>
      </c>
      <c r="H94" s="300">
        <f>H95</f>
        <v>25400</v>
      </c>
      <c r="I94" s="102"/>
    </row>
    <row r="95" spans="2:9" ht="37.5" customHeight="1" thickBot="1">
      <c r="B95" s="342"/>
      <c r="C95" s="343"/>
      <c r="D95" s="344">
        <v>2030</v>
      </c>
      <c r="E95" s="345" t="s">
        <v>256</v>
      </c>
      <c r="F95" s="346">
        <v>25400</v>
      </c>
      <c r="G95" s="347"/>
      <c r="H95" s="348">
        <f>F95+G95</f>
        <v>25400</v>
      </c>
      <c r="I95" s="349" t="s">
        <v>341</v>
      </c>
    </row>
    <row r="96" spans="2:9" s="63" customFormat="1" ht="26.25" customHeight="1" thickBot="1">
      <c r="B96" s="42">
        <v>853</v>
      </c>
      <c r="C96" s="104"/>
      <c r="D96" s="105"/>
      <c r="E96" s="106" t="s">
        <v>91</v>
      </c>
      <c r="F96" s="107">
        <f>F97</f>
        <v>298250.6</v>
      </c>
      <c r="G96" s="107">
        <f>G97</f>
        <v>0</v>
      </c>
      <c r="H96" s="107">
        <f>H97</f>
        <v>298250.6</v>
      </c>
      <c r="I96" s="96"/>
    </row>
    <row r="97" spans="2:9" s="63" customFormat="1" ht="14.25" customHeight="1">
      <c r="B97" s="108"/>
      <c r="C97" s="21">
        <v>85395</v>
      </c>
      <c r="D97" s="22"/>
      <c r="E97" s="109" t="s">
        <v>11</v>
      </c>
      <c r="F97" s="95">
        <f>SUM(F98:F100)</f>
        <v>298250.6</v>
      </c>
      <c r="G97" s="95">
        <f>SUM(G98:G100)</f>
        <v>0</v>
      </c>
      <c r="H97" s="95">
        <f>SUM(H98:H100)</f>
        <v>298250.6</v>
      </c>
      <c r="I97" s="110"/>
    </row>
    <row r="98" spans="2:9" s="63" customFormat="1" ht="15.75" customHeight="1">
      <c r="B98" s="64"/>
      <c r="C98" s="65"/>
      <c r="D98" s="50">
        <v>2007</v>
      </c>
      <c r="E98" s="46" t="s">
        <v>93</v>
      </c>
      <c r="F98" s="47">
        <v>0</v>
      </c>
      <c r="G98" s="111"/>
      <c r="H98" s="20">
        <f>F98+G98</f>
        <v>0</v>
      </c>
      <c r="I98" s="103" t="s">
        <v>94</v>
      </c>
    </row>
    <row r="99" spans="2:9" s="63" customFormat="1" ht="15.75" customHeight="1">
      <c r="B99" s="64"/>
      <c r="C99" s="65"/>
      <c r="D99" s="50">
        <v>2009</v>
      </c>
      <c r="E99" s="46" t="s">
        <v>93</v>
      </c>
      <c r="F99" s="47">
        <v>0</v>
      </c>
      <c r="G99" s="111"/>
      <c r="H99" s="20">
        <f>F99+G99</f>
        <v>0</v>
      </c>
      <c r="I99" s="103" t="s">
        <v>94</v>
      </c>
    </row>
    <row r="100" spans="2:9" s="63" customFormat="1" ht="15.75" customHeight="1" thickBot="1">
      <c r="B100" s="311"/>
      <c r="C100" s="299"/>
      <c r="D100" s="50">
        <v>2007</v>
      </c>
      <c r="E100" s="37" t="s">
        <v>232</v>
      </c>
      <c r="F100" s="38">
        <v>298250.6</v>
      </c>
      <c r="G100" s="312"/>
      <c r="H100" s="313">
        <f>F100+G100</f>
        <v>298250.6</v>
      </c>
      <c r="I100" s="314" t="s">
        <v>92</v>
      </c>
    </row>
    <row r="101" spans="2:9" s="63" customFormat="1" ht="15.75" customHeight="1" thickBot="1">
      <c r="B101" s="112" t="s">
        <v>95</v>
      </c>
      <c r="C101" s="113"/>
      <c r="D101" s="113"/>
      <c r="E101" s="114" t="s">
        <v>96</v>
      </c>
      <c r="F101" s="310">
        <f aca="true" t="shared" si="3" ref="F101:H102">F102</f>
        <v>0</v>
      </c>
      <c r="G101" s="310">
        <f t="shared" si="3"/>
        <v>14958</v>
      </c>
      <c r="H101" s="310">
        <f t="shared" si="3"/>
        <v>14958</v>
      </c>
      <c r="I101" s="317"/>
    </row>
    <row r="102" spans="2:9" s="63" customFormat="1" ht="15.75" customHeight="1">
      <c r="B102" s="108"/>
      <c r="C102" s="309" t="s">
        <v>262</v>
      </c>
      <c r="D102" s="22"/>
      <c r="E102" s="109" t="s">
        <v>263</v>
      </c>
      <c r="F102" s="315">
        <f t="shared" si="3"/>
        <v>0</v>
      </c>
      <c r="G102" s="315">
        <f t="shared" si="3"/>
        <v>14958</v>
      </c>
      <c r="H102" s="315">
        <f t="shared" si="3"/>
        <v>14958</v>
      </c>
      <c r="I102" s="316"/>
    </row>
    <row r="103" spans="2:9" s="63" customFormat="1" ht="45.75" thickBot="1">
      <c r="B103" s="311"/>
      <c r="C103" s="299"/>
      <c r="D103" s="58">
        <v>2030</v>
      </c>
      <c r="E103" s="37" t="s">
        <v>264</v>
      </c>
      <c r="F103" s="38">
        <v>0</v>
      </c>
      <c r="G103" s="312">
        <v>14958</v>
      </c>
      <c r="H103" s="313">
        <f>F103+G103</f>
        <v>14958</v>
      </c>
      <c r="I103" s="349" t="s">
        <v>386</v>
      </c>
    </row>
    <row r="104" spans="2:9" ht="27" customHeight="1" thickBot="1">
      <c r="B104" s="42">
        <v>900</v>
      </c>
      <c r="C104" s="16"/>
      <c r="D104" s="16"/>
      <c r="E104" s="56" t="s">
        <v>97</v>
      </c>
      <c r="F104" s="310">
        <f>F105+F107</f>
        <v>202000</v>
      </c>
      <c r="G104" s="26">
        <f>G105+G107</f>
        <v>0</v>
      </c>
      <c r="H104" s="26">
        <f>H105+H107</f>
        <v>202000</v>
      </c>
      <c r="I104" s="83"/>
    </row>
    <row r="105" spans="2:9" ht="38.25">
      <c r="B105" s="301"/>
      <c r="C105" s="21">
        <v>90019</v>
      </c>
      <c r="D105" s="302"/>
      <c r="E105" s="306" t="s">
        <v>259</v>
      </c>
      <c r="F105" s="307">
        <f>F106</f>
        <v>200000</v>
      </c>
      <c r="G105" s="307">
        <f>G106</f>
        <v>0</v>
      </c>
      <c r="H105" s="307">
        <f>H106</f>
        <v>200000</v>
      </c>
      <c r="I105" s="295"/>
    </row>
    <row r="106" spans="2:9" ht="14.25">
      <c r="B106" s="303"/>
      <c r="C106" s="304"/>
      <c r="D106" s="45" t="s">
        <v>31</v>
      </c>
      <c r="E106" s="46" t="s">
        <v>257</v>
      </c>
      <c r="F106" s="98">
        <v>200000</v>
      </c>
      <c r="G106" s="98"/>
      <c r="H106" s="20">
        <f>F106+G106</f>
        <v>200000</v>
      </c>
      <c r="I106" s="308"/>
    </row>
    <row r="107" spans="2:9" s="63" customFormat="1" ht="24" customHeight="1">
      <c r="B107" s="73"/>
      <c r="C107" s="52">
        <v>90020</v>
      </c>
      <c r="D107" s="53"/>
      <c r="E107" s="74" t="s">
        <v>98</v>
      </c>
      <c r="F107" s="55">
        <f>F108</f>
        <v>2000</v>
      </c>
      <c r="G107" s="55">
        <f>G108</f>
        <v>0</v>
      </c>
      <c r="H107" s="55">
        <f>H108</f>
        <v>2000</v>
      </c>
      <c r="I107" s="76"/>
    </row>
    <row r="108" spans="2:9" ht="14.25" customHeight="1">
      <c r="B108" s="79"/>
      <c r="C108" s="80"/>
      <c r="D108" s="19" t="s">
        <v>99</v>
      </c>
      <c r="E108" s="305" t="s">
        <v>100</v>
      </c>
      <c r="F108" s="279">
        <v>2000</v>
      </c>
      <c r="G108" s="280"/>
      <c r="H108" s="20">
        <f>F108+G108</f>
        <v>2000</v>
      </c>
      <c r="I108" s="88"/>
    </row>
    <row r="109" spans="2:9" s="63" customFormat="1" ht="4.5" customHeight="1" thickBot="1">
      <c r="B109" s="120"/>
      <c r="C109" s="121"/>
      <c r="D109" s="122"/>
      <c r="E109" s="122"/>
      <c r="F109" s="277"/>
      <c r="G109" s="278"/>
      <c r="H109" s="278"/>
      <c r="I109" s="123"/>
    </row>
    <row r="110" spans="2:9" s="63" customFormat="1" ht="19.5" customHeight="1" thickBot="1">
      <c r="B110" s="124" t="s">
        <v>102</v>
      </c>
      <c r="C110" s="125"/>
      <c r="D110" s="126"/>
      <c r="E110" s="127"/>
      <c r="F110" s="128">
        <f>F10+F16+F19+F22+F27+F36+F41+F65+F70+F79+F96+F101+F104</f>
        <v>20149399.6</v>
      </c>
      <c r="G110" s="26">
        <f>G10+G16+G19+G22+G27+G36+G41+G65+G70+G79+G96+G101+G104</f>
        <v>14958</v>
      </c>
      <c r="H110" s="128">
        <f>H10+H16+H19+H22+H27+H36+H41+H65+H70+H79+H96+H101+H104</f>
        <v>20164357.6</v>
      </c>
      <c r="I110" s="96"/>
    </row>
    <row r="111" spans="3:6" ht="14.25">
      <c r="C111" s="129"/>
      <c r="D111" s="130"/>
      <c r="E111" s="129"/>
      <c r="F111" s="129"/>
    </row>
    <row r="112" spans="2:6" ht="14.25">
      <c r="B112" s="131"/>
      <c r="C112" s="129"/>
      <c r="D112" s="130"/>
      <c r="E112" s="129"/>
      <c r="F112" s="129"/>
    </row>
    <row r="113" spans="3:6" ht="14.25">
      <c r="C113" s="132"/>
      <c r="D113" s="130"/>
      <c r="E113" s="129"/>
      <c r="F113" s="129"/>
    </row>
    <row r="114" spans="3:6" ht="14.25">
      <c r="C114" s="129"/>
      <c r="D114" s="130"/>
      <c r="E114" s="129"/>
      <c r="F114" s="129"/>
    </row>
    <row r="115" spans="3:6" ht="14.25">
      <c r="C115" s="129"/>
      <c r="D115" s="130"/>
      <c r="E115" s="129"/>
      <c r="F115" s="129"/>
    </row>
    <row r="116" spans="3:6" ht="14.25">
      <c r="C116" s="129"/>
      <c r="D116" s="130"/>
      <c r="E116" s="129"/>
      <c r="F116" s="129"/>
    </row>
    <row r="117" spans="3:6" ht="14.25">
      <c r="C117" s="129"/>
      <c r="D117" s="130"/>
      <c r="E117" s="129"/>
      <c r="F117" s="129"/>
    </row>
    <row r="118" spans="3:6" ht="14.25">
      <c r="C118" s="129"/>
      <c r="D118" s="130"/>
      <c r="E118" s="129"/>
      <c r="F118" s="129"/>
    </row>
    <row r="119" spans="3:6" ht="14.25">
      <c r="C119" s="129"/>
      <c r="D119" s="130"/>
      <c r="E119" s="129"/>
      <c r="F119" s="129"/>
    </row>
    <row r="120" spans="3:6" ht="14.25">
      <c r="C120" s="129"/>
      <c r="D120" s="130"/>
      <c r="E120" s="129"/>
      <c r="F120" s="129"/>
    </row>
    <row r="121" spans="3:6" ht="14.25">
      <c r="C121" s="129"/>
      <c r="D121" s="130"/>
      <c r="E121" s="129"/>
      <c r="F121" s="129"/>
    </row>
    <row r="122" spans="3:6" ht="14.25">
      <c r="C122" s="129"/>
      <c r="D122" s="130"/>
      <c r="E122" s="129"/>
      <c r="F122" s="129"/>
    </row>
    <row r="123" spans="3:6" ht="14.25">
      <c r="C123" s="129"/>
      <c r="D123" s="130"/>
      <c r="E123" s="129"/>
      <c r="F123" s="129"/>
    </row>
    <row r="124" spans="3:6" ht="14.25">
      <c r="C124" s="129"/>
      <c r="D124" s="130"/>
      <c r="E124" s="129"/>
      <c r="F124" s="129"/>
    </row>
    <row r="125" spans="3:6" ht="14.25">
      <c r="C125" s="129"/>
      <c r="D125" s="130"/>
      <c r="E125" s="129"/>
      <c r="F125" s="129"/>
    </row>
    <row r="126" spans="3:6" ht="14.25">
      <c r="C126" s="129"/>
      <c r="D126" s="130"/>
      <c r="E126" s="129"/>
      <c r="F126" s="129"/>
    </row>
    <row r="127" spans="3:6" ht="14.25">
      <c r="C127" s="129"/>
      <c r="D127" s="130"/>
      <c r="E127" s="129"/>
      <c r="F127" s="129"/>
    </row>
    <row r="128" spans="3:6" ht="14.25">
      <c r="C128" s="129"/>
      <c r="D128" s="130"/>
      <c r="E128" s="129"/>
      <c r="F128" s="129"/>
    </row>
    <row r="129" spans="3:6" ht="14.25">
      <c r="C129" s="129"/>
      <c r="D129" s="130"/>
      <c r="E129" s="129"/>
      <c r="F129" s="129"/>
    </row>
    <row r="130" spans="3:6" ht="14.25">
      <c r="C130" s="129"/>
      <c r="D130" s="130"/>
      <c r="E130" s="129"/>
      <c r="F130" s="129"/>
    </row>
    <row r="131" spans="3:6" ht="14.25">
      <c r="C131" s="129"/>
      <c r="D131" s="130"/>
      <c r="E131" s="129"/>
      <c r="F131" s="129"/>
    </row>
    <row r="132" spans="3:6" ht="14.25">
      <c r="C132" s="129"/>
      <c r="D132" s="130"/>
      <c r="E132" s="129"/>
      <c r="F132" s="129"/>
    </row>
    <row r="133" spans="3:6" ht="14.25">
      <c r="C133" s="129"/>
      <c r="D133" s="130"/>
      <c r="E133" s="129"/>
      <c r="F133" s="129"/>
    </row>
    <row r="134" spans="3:6" ht="14.25">
      <c r="C134" s="129"/>
      <c r="D134" s="130"/>
      <c r="E134" s="129"/>
      <c r="F134" s="129"/>
    </row>
    <row r="135" spans="3:6" ht="14.25">
      <c r="C135" s="129"/>
      <c r="D135" s="130"/>
      <c r="E135" s="129"/>
      <c r="F135" s="129"/>
    </row>
    <row r="136" spans="3:6" ht="14.25">
      <c r="C136" s="129"/>
      <c r="D136" s="130"/>
      <c r="E136" s="129"/>
      <c r="F136" s="129"/>
    </row>
    <row r="137" spans="3:6" ht="14.25">
      <c r="C137" s="129"/>
      <c r="D137" s="130"/>
      <c r="E137" s="129"/>
      <c r="F137" s="129"/>
    </row>
    <row r="138" spans="3:6" ht="14.25">
      <c r="C138" s="129"/>
      <c r="D138" s="130"/>
      <c r="E138" s="129"/>
      <c r="F138" s="129"/>
    </row>
    <row r="139" spans="3:6" ht="14.25">
      <c r="C139" s="129"/>
      <c r="D139" s="130"/>
      <c r="E139" s="129"/>
      <c r="F139" s="129"/>
    </row>
    <row r="140" spans="3:6" ht="14.25">
      <c r="C140" s="129"/>
      <c r="D140" s="130"/>
      <c r="E140" s="129"/>
      <c r="F140" s="129"/>
    </row>
    <row r="141" spans="3:6" ht="14.25">
      <c r="C141" s="129"/>
      <c r="D141" s="130"/>
      <c r="E141" s="129"/>
      <c r="F141" s="129"/>
    </row>
    <row r="142" spans="3:6" ht="14.25">
      <c r="C142" s="129"/>
      <c r="D142" s="130"/>
      <c r="E142" s="129"/>
      <c r="F142" s="129"/>
    </row>
    <row r="143" spans="3:6" ht="14.25">
      <c r="C143" s="129"/>
      <c r="D143" s="130"/>
      <c r="E143" s="129"/>
      <c r="F143" s="129"/>
    </row>
    <row r="144" spans="3:6" ht="14.25">
      <c r="C144" s="129"/>
      <c r="D144" s="130"/>
      <c r="E144" s="129"/>
      <c r="F144" s="129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1"/>
  <sheetViews>
    <sheetView zoomScalePageLayoutView="0" workbookViewId="0" topLeftCell="A367">
      <selection activeCell="A323" sqref="A323:IV333"/>
    </sheetView>
  </sheetViews>
  <sheetFormatPr defaultColWidth="8.796875" defaultRowHeight="14.25"/>
  <cols>
    <col min="1" max="2" width="4.3984375" style="129" customWidth="1"/>
    <col min="3" max="3" width="6.19921875" style="129" customWidth="1"/>
    <col min="4" max="4" width="5.3984375" style="129" customWidth="1"/>
    <col min="5" max="5" width="37.5" style="129" customWidth="1"/>
    <col min="6" max="6" width="16.19921875" style="129" customWidth="1"/>
    <col min="7" max="7" width="13.09765625" style="129" customWidth="1"/>
    <col min="8" max="8" width="16.19921875" style="129" customWidth="1"/>
    <col min="9" max="9" width="32.3984375" style="129" customWidth="1"/>
    <col min="10" max="10" width="0.59375" style="129" customWidth="1"/>
    <col min="11" max="16384" width="9" style="129" customWidth="1"/>
  </cols>
  <sheetData>
    <row r="1" ht="14.25">
      <c r="H1" t="s">
        <v>103</v>
      </c>
    </row>
    <row r="2" spans="3:8" ht="14.25">
      <c r="C2" s="133"/>
      <c r="H2" t="s">
        <v>385</v>
      </c>
    </row>
    <row r="3" spans="3:8" ht="14.25">
      <c r="C3" s="133"/>
      <c r="H3" t="s">
        <v>379</v>
      </c>
    </row>
    <row r="4" ht="18.75">
      <c r="E4" s="3"/>
    </row>
    <row r="5" ht="13.5" customHeight="1">
      <c r="E5" s="3"/>
    </row>
    <row r="6" spans="5:6" ht="18">
      <c r="E6" s="532" t="s">
        <v>381</v>
      </c>
      <c r="F6" s="532"/>
    </row>
    <row r="7" ht="10.5" customHeight="1" thickBot="1">
      <c r="H7" s="7" t="s">
        <v>1</v>
      </c>
    </row>
    <row r="8" spans="2:12" ht="25.5" customHeight="1" thickBot="1">
      <c r="B8" s="134" t="s">
        <v>2</v>
      </c>
      <c r="C8" s="135" t="s">
        <v>3</v>
      </c>
      <c r="D8" s="136" t="s">
        <v>4</v>
      </c>
      <c r="E8" s="137" t="s">
        <v>104</v>
      </c>
      <c r="F8" s="138" t="s">
        <v>337</v>
      </c>
      <c r="G8" s="272" t="s">
        <v>6</v>
      </c>
      <c r="H8" s="297" t="s">
        <v>233</v>
      </c>
      <c r="I8" s="273" t="s">
        <v>7</v>
      </c>
      <c r="J8" s="139"/>
      <c r="K8" s="139"/>
      <c r="L8" s="139"/>
    </row>
    <row r="9" spans="2:12" ht="8.25" customHeight="1" thickBot="1">
      <c r="B9" s="140">
        <v>1</v>
      </c>
      <c r="C9" s="141">
        <v>2</v>
      </c>
      <c r="D9" s="142">
        <v>3</v>
      </c>
      <c r="E9" s="143">
        <v>4</v>
      </c>
      <c r="F9" s="144">
        <v>5</v>
      </c>
      <c r="G9" s="145">
        <v>6</v>
      </c>
      <c r="H9" s="274">
        <v>7</v>
      </c>
      <c r="I9" s="146">
        <v>8</v>
      </c>
      <c r="J9" s="139"/>
      <c r="K9" s="139"/>
      <c r="L9" s="139"/>
    </row>
    <row r="10" spans="2:12" ht="15.75" customHeight="1" thickBot="1">
      <c r="B10" s="115" t="s">
        <v>8</v>
      </c>
      <c r="C10" s="116"/>
      <c r="D10" s="116"/>
      <c r="E10" s="117" t="s">
        <v>9</v>
      </c>
      <c r="F10" s="147">
        <f>F11+F14+F16+F18+F20</f>
        <v>4103400</v>
      </c>
      <c r="G10" s="147">
        <f>G11+G14+G16+G18+G20</f>
        <v>0</v>
      </c>
      <c r="H10" s="147">
        <f>H11+H14+H16+H18+H20</f>
        <v>4103400</v>
      </c>
      <c r="I10" s="148"/>
      <c r="J10" s="139"/>
      <c r="K10" s="139"/>
      <c r="L10" s="139"/>
    </row>
    <row r="11" spans="2:12" ht="14.25" customHeight="1">
      <c r="B11" s="149"/>
      <c r="C11" s="150" t="s">
        <v>105</v>
      </c>
      <c r="D11" s="118"/>
      <c r="E11" s="109" t="s">
        <v>265</v>
      </c>
      <c r="F11" s="151">
        <f>F12+F13</f>
        <v>15000</v>
      </c>
      <c r="G11" s="151">
        <f>G12+G13</f>
        <v>15000</v>
      </c>
      <c r="H11" s="151">
        <f>H12+H13</f>
        <v>30000</v>
      </c>
      <c r="I11" s="152"/>
      <c r="J11" s="139"/>
      <c r="K11" s="139"/>
      <c r="L11" s="139"/>
    </row>
    <row r="12" spans="2:12" ht="36">
      <c r="B12" s="149"/>
      <c r="C12" s="150"/>
      <c r="D12" s="200" t="s">
        <v>376</v>
      </c>
      <c r="E12" s="184" t="s">
        <v>377</v>
      </c>
      <c r="F12" s="521">
        <v>0</v>
      </c>
      <c r="G12" s="521">
        <v>15000</v>
      </c>
      <c r="H12" s="101">
        <f>F12+G12</f>
        <v>15000</v>
      </c>
      <c r="I12" s="522" t="s">
        <v>383</v>
      </c>
      <c r="J12" s="139"/>
      <c r="K12" s="139"/>
      <c r="L12" s="139"/>
    </row>
    <row r="13" spans="2:12" ht="14.25" customHeight="1">
      <c r="B13" s="153"/>
      <c r="C13" s="154"/>
      <c r="D13" s="155" t="s">
        <v>106</v>
      </c>
      <c r="E13" s="97" t="s">
        <v>107</v>
      </c>
      <c r="F13" s="156">
        <v>15000</v>
      </c>
      <c r="G13" s="101"/>
      <c r="H13" s="101">
        <f>F13+G13</f>
        <v>15000</v>
      </c>
      <c r="I13" s="370"/>
      <c r="J13" s="139"/>
      <c r="K13" s="139"/>
      <c r="L13" s="139"/>
    </row>
    <row r="14" spans="2:12" ht="14.25" customHeight="1">
      <c r="B14" s="158"/>
      <c r="C14" s="119" t="s">
        <v>108</v>
      </c>
      <c r="D14" s="159"/>
      <c r="E14" s="109" t="s">
        <v>266</v>
      </c>
      <c r="F14" s="160">
        <f>F15</f>
        <v>15000</v>
      </c>
      <c r="G14" s="160">
        <f>G15</f>
        <v>0</v>
      </c>
      <c r="H14" s="160">
        <f>H15</f>
        <v>15000</v>
      </c>
      <c r="I14" s="370"/>
      <c r="J14" s="139"/>
      <c r="K14" s="139"/>
      <c r="L14" s="139"/>
    </row>
    <row r="15" spans="2:12" ht="14.25" customHeight="1">
      <c r="B15" s="161"/>
      <c r="C15" s="162"/>
      <c r="D15" s="155" t="s">
        <v>106</v>
      </c>
      <c r="E15" s="97" t="s">
        <v>107</v>
      </c>
      <c r="F15" s="163">
        <v>15000</v>
      </c>
      <c r="G15" s="101"/>
      <c r="H15" s="101">
        <f>F15+G15</f>
        <v>15000</v>
      </c>
      <c r="I15" s="370"/>
      <c r="J15" s="139"/>
      <c r="K15" s="139"/>
      <c r="L15" s="139"/>
    </row>
    <row r="16" spans="2:12" ht="14.25" customHeight="1">
      <c r="B16" s="164"/>
      <c r="C16" s="165" t="s">
        <v>10</v>
      </c>
      <c r="D16" s="166"/>
      <c r="E16" s="18" t="s">
        <v>267</v>
      </c>
      <c r="F16" s="167">
        <f>F17</f>
        <v>4055400</v>
      </c>
      <c r="G16" s="167">
        <f>G17</f>
        <v>-15000</v>
      </c>
      <c r="H16" s="167">
        <f>H17</f>
        <v>4040400</v>
      </c>
      <c r="I16" s="370"/>
      <c r="J16" s="139"/>
      <c r="K16" s="139"/>
      <c r="L16" s="139"/>
    </row>
    <row r="17" spans="2:12" ht="14.25" customHeight="1">
      <c r="B17" s="161"/>
      <c r="C17" s="162"/>
      <c r="D17" s="155" t="s">
        <v>109</v>
      </c>
      <c r="E17" s="97" t="s">
        <v>110</v>
      </c>
      <c r="F17" s="168">
        <v>4055400</v>
      </c>
      <c r="G17" s="169">
        <v>-15000</v>
      </c>
      <c r="H17" s="101">
        <f>F17+G17</f>
        <v>4040400</v>
      </c>
      <c r="I17" s="522" t="s">
        <v>383</v>
      </c>
      <c r="J17" s="139"/>
      <c r="K17" s="139"/>
      <c r="L17" s="139"/>
    </row>
    <row r="18" spans="2:12" ht="14.25" customHeight="1">
      <c r="B18" s="164"/>
      <c r="C18" s="166" t="s">
        <v>111</v>
      </c>
      <c r="D18" s="166"/>
      <c r="E18" s="18" t="s">
        <v>268</v>
      </c>
      <c r="F18" s="281">
        <f>F19</f>
        <v>18000</v>
      </c>
      <c r="G18" s="171">
        <f>G19</f>
        <v>0</v>
      </c>
      <c r="H18" s="171">
        <f>H19</f>
        <v>18000</v>
      </c>
      <c r="I18" s="157"/>
      <c r="J18" s="139"/>
      <c r="K18" s="139"/>
      <c r="L18" s="139"/>
    </row>
    <row r="19" spans="2:12" ht="24.75" customHeight="1">
      <c r="B19" s="172"/>
      <c r="C19" s="183"/>
      <c r="D19" s="183">
        <v>2850</v>
      </c>
      <c r="E19" s="59" t="s">
        <v>112</v>
      </c>
      <c r="F19" s="173">
        <v>18000</v>
      </c>
      <c r="G19" s="174"/>
      <c r="H19" s="174">
        <f>F19+G19</f>
        <v>18000</v>
      </c>
      <c r="I19" s="175"/>
      <c r="J19" s="139"/>
      <c r="K19" s="139"/>
      <c r="L19" s="139"/>
    </row>
    <row r="20" spans="2:12" ht="14.25" customHeight="1">
      <c r="B20" s="161"/>
      <c r="C20" s="336" t="s">
        <v>308</v>
      </c>
      <c r="D20" s="52"/>
      <c r="E20" s="337" t="s">
        <v>11</v>
      </c>
      <c r="F20" s="281">
        <f>F21+F22+F23</f>
        <v>0</v>
      </c>
      <c r="G20" s="338">
        <f>G21+G22+G23</f>
        <v>0</v>
      </c>
      <c r="H20" s="281">
        <f>H21+H22+H23</f>
        <v>0</v>
      </c>
      <c r="I20" s="157"/>
      <c r="J20" s="139"/>
      <c r="K20" s="139"/>
      <c r="L20" s="139"/>
    </row>
    <row r="21" spans="2:12" ht="14.25" customHeight="1">
      <c r="B21" s="161"/>
      <c r="C21" s="162"/>
      <c r="D21" s="162">
        <v>4170</v>
      </c>
      <c r="E21" s="97" t="s">
        <v>147</v>
      </c>
      <c r="F21" s="168">
        <v>0</v>
      </c>
      <c r="G21" s="176"/>
      <c r="H21" s="101">
        <f>F21+G21</f>
        <v>0</v>
      </c>
      <c r="I21" s="199"/>
      <c r="J21" s="139"/>
      <c r="K21" s="139"/>
      <c r="L21" s="139"/>
    </row>
    <row r="22" spans="2:12" ht="14.25" customHeight="1">
      <c r="B22" s="161"/>
      <c r="C22" s="162"/>
      <c r="D22" s="155" t="s">
        <v>106</v>
      </c>
      <c r="E22" s="97" t="s">
        <v>107</v>
      </c>
      <c r="F22" s="168">
        <v>0</v>
      </c>
      <c r="G22" s="176"/>
      <c r="H22" s="101">
        <f>F22+G22</f>
        <v>0</v>
      </c>
      <c r="I22" s="199"/>
      <c r="J22" s="139"/>
      <c r="K22" s="139"/>
      <c r="L22" s="139"/>
    </row>
    <row r="23" spans="2:12" ht="14.25" customHeight="1" thickBot="1">
      <c r="B23" s="177"/>
      <c r="C23" s="178"/>
      <c r="D23" s="335" t="s">
        <v>113</v>
      </c>
      <c r="E23" s="202" t="s">
        <v>114</v>
      </c>
      <c r="F23" s="179">
        <v>0</v>
      </c>
      <c r="G23" s="180"/>
      <c r="H23" s="334">
        <f>F23+G23</f>
        <v>0</v>
      </c>
      <c r="I23" s="199"/>
      <c r="J23" s="139"/>
      <c r="K23" s="139"/>
      <c r="L23" s="139"/>
    </row>
    <row r="24" spans="2:12" ht="15.75" customHeight="1" thickBot="1">
      <c r="B24" s="115" t="s">
        <v>115</v>
      </c>
      <c r="C24" s="116"/>
      <c r="D24" s="116"/>
      <c r="E24" s="117" t="s">
        <v>116</v>
      </c>
      <c r="F24" s="181">
        <f>F25+F27+F29+F34</f>
        <v>1965886</v>
      </c>
      <c r="G24" s="181">
        <f>G25+G27+G29+G34</f>
        <v>0</v>
      </c>
      <c r="H24" s="181">
        <f>H25+H27+H29+H34</f>
        <v>1965886</v>
      </c>
      <c r="I24" s="148"/>
      <c r="J24" s="139"/>
      <c r="K24" s="139"/>
      <c r="L24" s="139"/>
    </row>
    <row r="25" spans="2:12" ht="14.25" customHeight="1">
      <c r="B25" s="158"/>
      <c r="C25" s="119" t="s">
        <v>117</v>
      </c>
      <c r="D25" s="118"/>
      <c r="E25" s="109" t="s">
        <v>269</v>
      </c>
      <c r="F25" s="182">
        <f>F26</f>
        <v>278000</v>
      </c>
      <c r="G25" s="182">
        <f>G26</f>
        <v>0</v>
      </c>
      <c r="H25" s="182">
        <f>H26</f>
        <v>278000</v>
      </c>
      <c r="I25" s="152"/>
      <c r="J25" s="139"/>
      <c r="K25" s="139"/>
      <c r="L25" s="139"/>
    </row>
    <row r="26" spans="2:12" ht="14.25" customHeight="1">
      <c r="B26" s="164"/>
      <c r="C26" s="162"/>
      <c r="D26" s="155" t="s">
        <v>106</v>
      </c>
      <c r="E26" s="97" t="s">
        <v>107</v>
      </c>
      <c r="F26" s="168">
        <v>278000</v>
      </c>
      <c r="G26" s="101"/>
      <c r="H26" s="101">
        <f>F26+G26</f>
        <v>278000</v>
      </c>
      <c r="I26" s="370"/>
      <c r="J26" s="139"/>
      <c r="K26" s="139"/>
      <c r="L26" s="139"/>
    </row>
    <row r="27" spans="2:12" ht="14.25" customHeight="1">
      <c r="B27" s="164"/>
      <c r="C27" s="166" t="s">
        <v>118</v>
      </c>
      <c r="D27" s="165"/>
      <c r="E27" s="18" t="s">
        <v>270</v>
      </c>
      <c r="F27" s="171">
        <f>F28</f>
        <v>715886</v>
      </c>
      <c r="G27" s="171">
        <f>G28</f>
        <v>0</v>
      </c>
      <c r="H27" s="171">
        <f>H28</f>
        <v>715886</v>
      </c>
      <c r="I27" s="157"/>
      <c r="J27" s="139"/>
      <c r="K27" s="139"/>
      <c r="L27" s="139"/>
    </row>
    <row r="28" spans="2:12" ht="48">
      <c r="B28" s="164"/>
      <c r="C28" s="162"/>
      <c r="D28" s="183" t="s">
        <v>119</v>
      </c>
      <c r="E28" s="184" t="s">
        <v>378</v>
      </c>
      <c r="F28" s="168">
        <v>715886</v>
      </c>
      <c r="G28" s="101"/>
      <c r="H28" s="101">
        <f>F28+G28</f>
        <v>715886</v>
      </c>
      <c r="I28" s="199"/>
      <c r="J28" s="139"/>
      <c r="K28" s="139"/>
      <c r="L28" s="139"/>
    </row>
    <row r="29" spans="2:12" ht="17.25" customHeight="1">
      <c r="B29" s="164"/>
      <c r="C29" s="165" t="s">
        <v>120</v>
      </c>
      <c r="D29" s="166"/>
      <c r="E29" s="18" t="s">
        <v>271</v>
      </c>
      <c r="F29" s="485">
        <f>F30+F31+F32+F33</f>
        <v>970000</v>
      </c>
      <c r="G29" s="171">
        <f>G30+G31+G32+G33</f>
        <v>0</v>
      </c>
      <c r="H29" s="171">
        <f>H30+H31+H32+H33</f>
        <v>970000</v>
      </c>
      <c r="I29" s="157"/>
      <c r="J29" s="139"/>
      <c r="K29" s="139"/>
      <c r="L29" s="139"/>
    </row>
    <row r="30" spans="2:12" ht="15" customHeight="1">
      <c r="B30" s="164"/>
      <c r="C30" s="185"/>
      <c r="D30" s="155" t="s">
        <v>121</v>
      </c>
      <c r="E30" s="97" t="s">
        <v>122</v>
      </c>
      <c r="F30" s="186">
        <v>200000</v>
      </c>
      <c r="G30" s="101"/>
      <c r="H30" s="101">
        <f>F30+G30</f>
        <v>200000</v>
      </c>
      <c r="I30" s="370"/>
      <c r="J30" s="139"/>
      <c r="K30" s="139"/>
      <c r="L30" s="139"/>
    </row>
    <row r="31" spans="2:12" ht="15" customHeight="1">
      <c r="B31" s="164"/>
      <c r="C31" s="185"/>
      <c r="D31" s="155" t="s">
        <v>106</v>
      </c>
      <c r="E31" s="97" t="s">
        <v>107</v>
      </c>
      <c r="F31" s="186">
        <v>80000</v>
      </c>
      <c r="G31" s="101"/>
      <c r="H31" s="101">
        <f>F31+G31</f>
        <v>80000</v>
      </c>
      <c r="I31" s="370"/>
      <c r="J31" s="139"/>
      <c r="K31" s="139"/>
      <c r="L31" s="139"/>
    </row>
    <row r="32" spans="2:12" ht="15" customHeight="1">
      <c r="B32" s="161"/>
      <c r="C32" s="162"/>
      <c r="D32" s="155" t="s">
        <v>113</v>
      </c>
      <c r="E32" s="97" t="s">
        <v>114</v>
      </c>
      <c r="F32" s="168">
        <v>45000</v>
      </c>
      <c r="G32" s="101"/>
      <c r="H32" s="101">
        <f>F32+G32</f>
        <v>45000</v>
      </c>
      <c r="I32" s="157"/>
      <c r="J32" s="139"/>
      <c r="K32" s="139"/>
      <c r="L32" s="139"/>
    </row>
    <row r="33" spans="2:12" ht="15" customHeight="1">
      <c r="B33" s="172"/>
      <c r="C33" s="183"/>
      <c r="D33" s="187" t="s">
        <v>109</v>
      </c>
      <c r="E33" s="59" t="s">
        <v>110</v>
      </c>
      <c r="F33" s="173">
        <v>645000</v>
      </c>
      <c r="G33" s="196"/>
      <c r="H33" s="174">
        <f>F33+G33</f>
        <v>645000</v>
      </c>
      <c r="I33" s="215"/>
      <c r="J33" s="139"/>
      <c r="K33" s="139"/>
      <c r="L33" s="139"/>
    </row>
    <row r="34" spans="2:12" ht="15" customHeight="1">
      <c r="B34" s="161"/>
      <c r="C34" s="515">
        <v>60095</v>
      </c>
      <c r="D34" s="155"/>
      <c r="E34" s="18" t="s">
        <v>11</v>
      </c>
      <c r="F34" s="485">
        <f>F35</f>
        <v>2000</v>
      </c>
      <c r="G34" s="485">
        <f>G35</f>
        <v>0</v>
      </c>
      <c r="H34" s="485">
        <f>H35</f>
        <v>2000</v>
      </c>
      <c r="I34" s="199"/>
      <c r="J34" s="139"/>
      <c r="K34" s="139"/>
      <c r="L34" s="139"/>
    </row>
    <row r="35" spans="2:12" ht="15" customHeight="1" thickBot="1">
      <c r="B35" s="476"/>
      <c r="C35" s="477"/>
      <c r="D35" s="478" t="s">
        <v>106</v>
      </c>
      <c r="E35" s="479" t="s">
        <v>107</v>
      </c>
      <c r="F35" s="480">
        <v>2000</v>
      </c>
      <c r="G35" s="510"/>
      <c r="H35" s="525">
        <f>F35+G35</f>
        <v>2000</v>
      </c>
      <c r="I35" s="526"/>
      <c r="J35" s="139"/>
      <c r="K35" s="139"/>
      <c r="L35" s="139"/>
    </row>
    <row r="36" spans="2:12" ht="15.75" customHeight="1" thickBot="1">
      <c r="B36" s="115" t="s">
        <v>123</v>
      </c>
      <c r="C36" s="116"/>
      <c r="D36" s="116"/>
      <c r="E36" s="25" t="s">
        <v>18</v>
      </c>
      <c r="F36" s="181">
        <f>F37+F40</f>
        <v>199000</v>
      </c>
      <c r="G36" s="181">
        <f>G37+G40</f>
        <v>0</v>
      </c>
      <c r="H36" s="181">
        <f>H37+H40</f>
        <v>199000</v>
      </c>
      <c r="I36" s="148"/>
      <c r="J36" s="139"/>
      <c r="K36" s="139"/>
      <c r="L36" s="139"/>
    </row>
    <row r="37" spans="2:12" ht="16.5" customHeight="1">
      <c r="B37" s="158"/>
      <c r="C37" s="119" t="s">
        <v>124</v>
      </c>
      <c r="D37" s="118"/>
      <c r="E37" s="109" t="s">
        <v>19</v>
      </c>
      <c r="F37" s="367">
        <f>SUM(F38:F39)</f>
        <v>190000</v>
      </c>
      <c r="G37" s="182">
        <f>SUM(G38:G39)</f>
        <v>0</v>
      </c>
      <c r="H37" s="182">
        <f>SUM(H38:H39)</f>
        <v>190000</v>
      </c>
      <c r="I37" s="152"/>
      <c r="J37" s="139"/>
      <c r="K37" s="139"/>
      <c r="L37" s="139"/>
    </row>
    <row r="38" spans="2:12" ht="15" customHeight="1">
      <c r="B38" s="164"/>
      <c r="C38" s="191"/>
      <c r="D38" s="155" t="s">
        <v>125</v>
      </c>
      <c r="E38" s="97" t="s">
        <v>126</v>
      </c>
      <c r="F38" s="186">
        <v>70000</v>
      </c>
      <c r="G38" s="101"/>
      <c r="H38" s="101">
        <f>F38+G38</f>
        <v>70000</v>
      </c>
      <c r="I38" s="157"/>
      <c r="J38" s="139"/>
      <c r="K38" s="139"/>
      <c r="L38" s="139"/>
    </row>
    <row r="39" spans="2:12" ht="15" customHeight="1">
      <c r="B39" s="161"/>
      <c r="C39" s="162"/>
      <c r="D39" s="155" t="s">
        <v>106</v>
      </c>
      <c r="E39" s="97" t="s">
        <v>107</v>
      </c>
      <c r="F39" s="186">
        <v>120000</v>
      </c>
      <c r="G39" s="101"/>
      <c r="H39" s="101">
        <f>F39+G39</f>
        <v>120000</v>
      </c>
      <c r="I39" s="157"/>
      <c r="J39" s="139"/>
      <c r="K39" s="139"/>
      <c r="L39" s="139"/>
    </row>
    <row r="40" spans="2:12" ht="15" customHeight="1">
      <c r="B40" s="161"/>
      <c r="C40" s="354">
        <v>70095</v>
      </c>
      <c r="D40" s="118"/>
      <c r="E40" s="18" t="s">
        <v>11</v>
      </c>
      <c r="F40" s="485">
        <f>F41</f>
        <v>9000</v>
      </c>
      <c r="G40" s="485">
        <f>G41</f>
        <v>0</v>
      </c>
      <c r="H40" s="485">
        <f>H41</f>
        <v>9000</v>
      </c>
      <c r="I40" s="157"/>
      <c r="J40" s="139"/>
      <c r="K40" s="139"/>
      <c r="L40" s="139"/>
    </row>
    <row r="41" spans="2:12" ht="15" customHeight="1" thickBot="1">
      <c r="B41" s="177"/>
      <c r="C41" s="505"/>
      <c r="D41" s="198">
        <v>4400</v>
      </c>
      <c r="E41" s="209" t="s">
        <v>367</v>
      </c>
      <c r="F41" s="506">
        <v>9000</v>
      </c>
      <c r="G41" s="180"/>
      <c r="H41" s="101">
        <f>F41+G41</f>
        <v>9000</v>
      </c>
      <c r="I41" s="370"/>
      <c r="J41" s="139"/>
      <c r="K41" s="139"/>
      <c r="L41" s="139"/>
    </row>
    <row r="42" spans="2:12" ht="15.75" customHeight="1" thickBot="1">
      <c r="B42" s="115" t="s">
        <v>127</v>
      </c>
      <c r="C42" s="193"/>
      <c r="D42" s="194"/>
      <c r="E42" s="195" t="s">
        <v>128</v>
      </c>
      <c r="F42" s="181">
        <f aca="true" t="shared" si="0" ref="F42:H43">F43</f>
        <v>100000</v>
      </c>
      <c r="G42" s="181">
        <f t="shared" si="0"/>
        <v>0</v>
      </c>
      <c r="H42" s="181">
        <f t="shared" si="0"/>
        <v>100000</v>
      </c>
      <c r="I42" s="148"/>
      <c r="J42" s="139"/>
      <c r="K42" s="139"/>
      <c r="L42" s="139"/>
    </row>
    <row r="43" spans="2:12" ht="17.25" customHeight="1">
      <c r="B43" s="158"/>
      <c r="C43" s="119" t="s">
        <v>129</v>
      </c>
      <c r="D43" s="118"/>
      <c r="E43" s="109" t="s">
        <v>272</v>
      </c>
      <c r="F43" s="182">
        <f t="shared" si="0"/>
        <v>100000</v>
      </c>
      <c r="G43" s="182">
        <f t="shared" si="0"/>
        <v>0</v>
      </c>
      <c r="H43" s="182">
        <f t="shared" si="0"/>
        <v>100000</v>
      </c>
      <c r="I43" s="152"/>
      <c r="J43" s="139"/>
      <c r="K43" s="139"/>
      <c r="L43" s="139"/>
    </row>
    <row r="44" spans="2:12" ht="15" customHeight="1" thickBot="1">
      <c r="B44" s="172"/>
      <c r="C44" s="183"/>
      <c r="D44" s="187" t="s">
        <v>106</v>
      </c>
      <c r="E44" s="59" t="s">
        <v>107</v>
      </c>
      <c r="F44" s="173">
        <v>100000</v>
      </c>
      <c r="G44" s="196"/>
      <c r="H44" s="174">
        <f>F44+G44</f>
        <v>100000</v>
      </c>
      <c r="I44" s="188"/>
      <c r="J44" s="139"/>
      <c r="K44" s="139"/>
      <c r="L44" s="139"/>
    </row>
    <row r="45" spans="2:12" ht="15.75" customHeight="1" thickBot="1">
      <c r="B45" s="115" t="s">
        <v>130</v>
      </c>
      <c r="C45" s="116"/>
      <c r="D45" s="116"/>
      <c r="E45" s="25" t="s">
        <v>25</v>
      </c>
      <c r="F45" s="181">
        <f>F46+F50+F57+F86+F80+F90</f>
        <v>2331256</v>
      </c>
      <c r="G45" s="181">
        <f>G46+G50+G57+G86+G80+G90</f>
        <v>0</v>
      </c>
      <c r="H45" s="181">
        <f>H46+H50+H57+H86+H80+H90</f>
        <v>2331256</v>
      </c>
      <c r="I45" s="148"/>
      <c r="J45" s="139"/>
      <c r="K45" s="139"/>
      <c r="L45" s="139"/>
    </row>
    <row r="46" spans="2:12" ht="15" customHeight="1">
      <c r="B46" s="158"/>
      <c r="C46" s="119" t="s">
        <v>131</v>
      </c>
      <c r="D46" s="118"/>
      <c r="E46" s="109" t="s">
        <v>273</v>
      </c>
      <c r="F46" s="182">
        <f>SUM(F47:F49)</f>
        <v>66200</v>
      </c>
      <c r="G46" s="182">
        <f>SUM(G47:G49)</f>
        <v>0</v>
      </c>
      <c r="H46" s="182">
        <f>SUM(H47:H49)</f>
        <v>66200</v>
      </c>
      <c r="I46" s="152"/>
      <c r="J46" s="139"/>
      <c r="K46" s="139"/>
      <c r="L46" s="139"/>
    </row>
    <row r="47" spans="2:12" ht="15" customHeight="1">
      <c r="B47" s="161"/>
      <c r="C47" s="162"/>
      <c r="D47" s="155" t="s">
        <v>132</v>
      </c>
      <c r="E47" s="97" t="s">
        <v>133</v>
      </c>
      <c r="F47" s="197">
        <v>55200</v>
      </c>
      <c r="G47" s="101"/>
      <c r="H47" s="101">
        <f>F47+G47</f>
        <v>55200</v>
      </c>
      <c r="I47" s="157"/>
      <c r="J47" s="139"/>
      <c r="K47" s="139"/>
      <c r="L47" s="139"/>
    </row>
    <row r="48" spans="2:12" ht="15" customHeight="1">
      <c r="B48" s="161"/>
      <c r="C48" s="162"/>
      <c r="D48" s="155" t="s">
        <v>134</v>
      </c>
      <c r="E48" s="97" t="s">
        <v>135</v>
      </c>
      <c r="F48" s="197">
        <v>9600</v>
      </c>
      <c r="G48" s="101"/>
      <c r="H48" s="101">
        <f>F48+G48</f>
        <v>9600</v>
      </c>
      <c r="I48" s="157"/>
      <c r="J48" s="139"/>
      <c r="K48" s="139"/>
      <c r="L48" s="139"/>
    </row>
    <row r="49" spans="2:12" ht="15" customHeight="1">
      <c r="B49" s="161"/>
      <c r="C49" s="162"/>
      <c r="D49" s="155" t="s">
        <v>136</v>
      </c>
      <c r="E49" s="97" t="s">
        <v>137</v>
      </c>
      <c r="F49" s="197">
        <v>1400</v>
      </c>
      <c r="G49" s="101"/>
      <c r="H49" s="101">
        <f>F49+G49</f>
        <v>1400</v>
      </c>
      <c r="I49" s="157"/>
      <c r="J49" s="139"/>
      <c r="K49" s="139"/>
      <c r="L49" s="139"/>
    </row>
    <row r="50" spans="2:12" ht="15" customHeight="1">
      <c r="B50" s="164"/>
      <c r="C50" s="165" t="s">
        <v>138</v>
      </c>
      <c r="D50" s="166"/>
      <c r="E50" s="18" t="s">
        <v>274</v>
      </c>
      <c r="F50" s="171">
        <f>SUM(F51:F56)</f>
        <v>146958</v>
      </c>
      <c r="G50" s="171">
        <f>SUM(G51:G56)</f>
        <v>0</v>
      </c>
      <c r="H50" s="171">
        <f>SUM(H51:H56)</f>
        <v>146958</v>
      </c>
      <c r="I50" s="157"/>
      <c r="J50" s="139"/>
      <c r="K50" s="139"/>
      <c r="L50" s="139"/>
    </row>
    <row r="51" spans="2:12" ht="15" customHeight="1">
      <c r="B51" s="161"/>
      <c r="C51" s="162"/>
      <c r="D51" s="155" t="s">
        <v>125</v>
      </c>
      <c r="E51" s="97" t="s">
        <v>126</v>
      </c>
      <c r="F51" s="168">
        <v>116000</v>
      </c>
      <c r="G51" s="101"/>
      <c r="H51" s="101">
        <f aca="true" t="shared" si="1" ref="H51:H56">F51+G51</f>
        <v>116000</v>
      </c>
      <c r="I51" s="370"/>
      <c r="J51" s="139"/>
      <c r="K51" s="139"/>
      <c r="L51" s="139"/>
    </row>
    <row r="52" spans="2:12" ht="15" customHeight="1">
      <c r="B52" s="161"/>
      <c r="C52" s="162"/>
      <c r="D52" s="155" t="s">
        <v>121</v>
      </c>
      <c r="E52" s="97" t="s">
        <v>122</v>
      </c>
      <c r="F52" s="168">
        <v>10358</v>
      </c>
      <c r="G52" s="101"/>
      <c r="H52" s="101">
        <f t="shared" si="1"/>
        <v>10358</v>
      </c>
      <c r="I52" s="157"/>
      <c r="J52" s="139"/>
      <c r="K52" s="139"/>
      <c r="L52" s="139"/>
    </row>
    <row r="53" spans="2:12" ht="15" customHeight="1">
      <c r="B53" s="161"/>
      <c r="C53" s="162"/>
      <c r="D53" s="155" t="s">
        <v>106</v>
      </c>
      <c r="E53" s="97" t="s">
        <v>107</v>
      </c>
      <c r="F53" s="168">
        <v>5600</v>
      </c>
      <c r="G53" s="101"/>
      <c r="H53" s="101">
        <f t="shared" si="1"/>
        <v>5600</v>
      </c>
      <c r="I53" s="157"/>
      <c r="J53" s="139"/>
      <c r="K53" s="139"/>
      <c r="L53" s="139"/>
    </row>
    <row r="54" spans="2:12" ht="15" customHeight="1">
      <c r="B54" s="161"/>
      <c r="C54" s="162"/>
      <c r="D54" s="155" t="s">
        <v>139</v>
      </c>
      <c r="E54" s="97" t="s">
        <v>140</v>
      </c>
      <c r="F54" s="168">
        <v>1000</v>
      </c>
      <c r="G54" s="101"/>
      <c r="H54" s="101">
        <f t="shared" si="1"/>
        <v>1000</v>
      </c>
      <c r="I54" s="157"/>
      <c r="J54" s="139"/>
      <c r="K54" s="139"/>
      <c r="L54" s="139"/>
    </row>
    <row r="55" spans="2:12" ht="15" customHeight="1">
      <c r="B55" s="161"/>
      <c r="C55" s="162"/>
      <c r="D55" s="198">
        <v>4420</v>
      </c>
      <c r="E55" s="97" t="s">
        <v>141</v>
      </c>
      <c r="F55" s="168">
        <v>4000</v>
      </c>
      <c r="G55" s="101"/>
      <c r="H55" s="101">
        <f t="shared" si="1"/>
        <v>4000</v>
      </c>
      <c r="I55" s="157"/>
      <c r="J55" s="139"/>
      <c r="K55" s="139"/>
      <c r="L55" s="139"/>
    </row>
    <row r="56" spans="2:12" ht="14.25">
      <c r="B56" s="161"/>
      <c r="C56" s="162"/>
      <c r="D56" s="198">
        <v>4700</v>
      </c>
      <c r="E56" s="97" t="s">
        <v>142</v>
      </c>
      <c r="F56" s="168">
        <v>10000</v>
      </c>
      <c r="G56" s="101"/>
      <c r="H56" s="101">
        <f t="shared" si="1"/>
        <v>10000</v>
      </c>
      <c r="I56" s="157"/>
      <c r="J56" s="139"/>
      <c r="K56" s="139"/>
      <c r="L56" s="139"/>
    </row>
    <row r="57" spans="2:12" ht="15" customHeight="1">
      <c r="B57" s="164"/>
      <c r="C57" s="165" t="s">
        <v>143</v>
      </c>
      <c r="D57" s="166"/>
      <c r="E57" s="18" t="s">
        <v>275</v>
      </c>
      <c r="F57" s="171">
        <f>SUM(F58:F79)</f>
        <v>1988850</v>
      </c>
      <c r="G57" s="171">
        <f>SUM(G58:G79)</f>
        <v>0</v>
      </c>
      <c r="H57" s="171">
        <f>SUM(H58:H79)</f>
        <v>1988850</v>
      </c>
      <c r="I57" s="157"/>
      <c r="J57" s="139"/>
      <c r="K57" s="139"/>
      <c r="L57" s="139"/>
    </row>
    <row r="58" spans="2:12" ht="14.25" customHeight="1">
      <c r="B58" s="161"/>
      <c r="C58" s="162"/>
      <c r="D58" s="162">
        <v>3020</v>
      </c>
      <c r="E58" s="97" t="s">
        <v>144</v>
      </c>
      <c r="F58" s="168">
        <v>56000</v>
      </c>
      <c r="G58" s="101"/>
      <c r="H58" s="101">
        <f aca="true" t="shared" si="2" ref="H58:H85">F58+G58</f>
        <v>56000</v>
      </c>
      <c r="I58" s="199"/>
      <c r="J58" s="139"/>
      <c r="K58" s="139"/>
      <c r="L58" s="139"/>
    </row>
    <row r="59" spans="2:12" ht="14.25" customHeight="1">
      <c r="B59" s="161"/>
      <c r="C59" s="162"/>
      <c r="D59" s="155" t="s">
        <v>132</v>
      </c>
      <c r="E59" s="97" t="s">
        <v>133</v>
      </c>
      <c r="F59" s="168">
        <v>1010000</v>
      </c>
      <c r="G59" s="101"/>
      <c r="H59" s="101">
        <f t="shared" si="2"/>
        <v>1010000</v>
      </c>
      <c r="I59" s="370"/>
      <c r="J59" s="139"/>
      <c r="K59" s="139"/>
      <c r="L59" s="139"/>
    </row>
    <row r="60" spans="2:12" ht="14.25" customHeight="1">
      <c r="B60" s="161"/>
      <c r="C60" s="162"/>
      <c r="D60" s="155" t="s">
        <v>145</v>
      </c>
      <c r="E60" s="97" t="s">
        <v>146</v>
      </c>
      <c r="F60" s="168">
        <v>84000</v>
      </c>
      <c r="G60" s="101"/>
      <c r="H60" s="101">
        <f t="shared" si="2"/>
        <v>84000</v>
      </c>
      <c r="I60" s="199"/>
      <c r="J60" s="139"/>
      <c r="K60" s="139"/>
      <c r="L60" s="139"/>
    </row>
    <row r="61" spans="2:12" ht="14.25" customHeight="1">
      <c r="B61" s="161"/>
      <c r="C61" s="162"/>
      <c r="D61" s="155" t="s">
        <v>134</v>
      </c>
      <c r="E61" s="97" t="s">
        <v>135</v>
      </c>
      <c r="F61" s="168">
        <v>172000</v>
      </c>
      <c r="G61" s="101"/>
      <c r="H61" s="101">
        <f t="shared" si="2"/>
        <v>172000</v>
      </c>
      <c r="I61" s="157"/>
      <c r="J61" s="139"/>
      <c r="K61" s="139"/>
      <c r="L61" s="139"/>
    </row>
    <row r="62" spans="2:12" ht="14.25" customHeight="1">
      <c r="B62" s="161"/>
      <c r="C62" s="162"/>
      <c r="D62" s="155" t="s">
        <v>136</v>
      </c>
      <c r="E62" s="97" t="s">
        <v>137</v>
      </c>
      <c r="F62" s="168">
        <v>28000</v>
      </c>
      <c r="G62" s="101"/>
      <c r="H62" s="101">
        <f t="shared" si="2"/>
        <v>28000</v>
      </c>
      <c r="I62" s="157"/>
      <c r="J62" s="139"/>
      <c r="K62" s="139"/>
      <c r="L62" s="139"/>
    </row>
    <row r="63" spans="2:12" ht="14.25" customHeight="1">
      <c r="B63" s="161"/>
      <c r="C63" s="162"/>
      <c r="D63" s="162">
        <v>4170</v>
      </c>
      <c r="E63" s="97" t="s">
        <v>147</v>
      </c>
      <c r="F63" s="168">
        <v>15000</v>
      </c>
      <c r="G63" s="101"/>
      <c r="H63" s="101">
        <f t="shared" si="2"/>
        <v>15000</v>
      </c>
      <c r="I63" s="199"/>
      <c r="J63" s="139"/>
      <c r="K63" s="139"/>
      <c r="L63" s="139"/>
    </row>
    <row r="64" spans="2:12" ht="14.25" customHeight="1">
      <c r="B64" s="161"/>
      <c r="C64" s="162"/>
      <c r="D64" s="155" t="s">
        <v>121</v>
      </c>
      <c r="E64" s="97" t="s">
        <v>122</v>
      </c>
      <c r="F64" s="168">
        <v>163650</v>
      </c>
      <c r="G64" s="101"/>
      <c r="H64" s="101">
        <f t="shared" si="2"/>
        <v>163650</v>
      </c>
      <c r="I64" s="199"/>
      <c r="J64" s="139"/>
      <c r="K64" s="139"/>
      <c r="L64" s="139"/>
    </row>
    <row r="65" spans="2:12" ht="14.25" customHeight="1">
      <c r="B65" s="161"/>
      <c r="C65" s="162"/>
      <c r="D65" s="155" t="s">
        <v>148</v>
      </c>
      <c r="E65" s="97" t="s">
        <v>149</v>
      </c>
      <c r="F65" s="168">
        <v>35000</v>
      </c>
      <c r="G65" s="101"/>
      <c r="H65" s="101">
        <f t="shared" si="2"/>
        <v>35000</v>
      </c>
      <c r="I65" s="199"/>
      <c r="J65" s="139"/>
      <c r="K65" s="139"/>
      <c r="L65" s="139"/>
    </row>
    <row r="66" spans="2:12" ht="14.25" customHeight="1">
      <c r="B66" s="161"/>
      <c r="C66" s="162"/>
      <c r="D66" s="155" t="s">
        <v>150</v>
      </c>
      <c r="E66" s="97" t="s">
        <v>151</v>
      </c>
      <c r="F66" s="168">
        <v>10000</v>
      </c>
      <c r="G66" s="101"/>
      <c r="H66" s="101">
        <f t="shared" si="2"/>
        <v>10000</v>
      </c>
      <c r="I66" s="157"/>
      <c r="J66" s="139"/>
      <c r="K66" s="139"/>
      <c r="L66" s="139"/>
    </row>
    <row r="67" spans="2:12" ht="14.25" customHeight="1">
      <c r="B67" s="161"/>
      <c r="C67" s="162"/>
      <c r="D67" s="162" t="s">
        <v>199</v>
      </c>
      <c r="E67" s="97" t="s">
        <v>200</v>
      </c>
      <c r="F67" s="168">
        <v>4000</v>
      </c>
      <c r="G67" s="101"/>
      <c r="H67" s="101">
        <f t="shared" si="2"/>
        <v>4000</v>
      </c>
      <c r="I67" s="199"/>
      <c r="J67" s="139"/>
      <c r="K67" s="139"/>
      <c r="L67" s="139"/>
    </row>
    <row r="68" spans="2:12" ht="14.25" customHeight="1">
      <c r="B68" s="161"/>
      <c r="C68" s="162"/>
      <c r="D68" s="155" t="s">
        <v>106</v>
      </c>
      <c r="E68" s="97" t="s">
        <v>107</v>
      </c>
      <c r="F68" s="168">
        <v>190200</v>
      </c>
      <c r="G68" s="169"/>
      <c r="H68" s="169">
        <f t="shared" si="2"/>
        <v>190200</v>
      </c>
      <c r="I68" s="271"/>
      <c r="J68" s="139"/>
      <c r="K68" s="139"/>
      <c r="L68" s="139"/>
    </row>
    <row r="69" spans="2:12" ht="14.25" customHeight="1">
      <c r="B69" s="161"/>
      <c r="C69" s="200"/>
      <c r="D69" s="201">
        <v>4350</v>
      </c>
      <c r="E69" s="202" t="s">
        <v>152</v>
      </c>
      <c r="F69" s="203">
        <v>12000</v>
      </c>
      <c r="G69" s="204"/>
      <c r="H69" s="204">
        <f t="shared" si="2"/>
        <v>12000</v>
      </c>
      <c r="I69" s="152"/>
      <c r="J69" s="139"/>
      <c r="K69" s="139"/>
      <c r="L69" s="139"/>
    </row>
    <row r="70" spans="2:12" ht="14.25" customHeight="1">
      <c r="B70" s="161"/>
      <c r="C70" s="162"/>
      <c r="D70" s="198">
        <v>4360</v>
      </c>
      <c r="E70" s="97" t="s">
        <v>153</v>
      </c>
      <c r="F70" s="168">
        <v>19000</v>
      </c>
      <c r="G70" s="101"/>
      <c r="H70" s="101">
        <f t="shared" si="2"/>
        <v>19000</v>
      </c>
      <c r="I70" s="157"/>
      <c r="J70" s="139"/>
      <c r="K70" s="139"/>
      <c r="L70" s="139"/>
    </row>
    <row r="71" spans="2:12" ht="14.25" customHeight="1">
      <c r="B71" s="161"/>
      <c r="C71" s="162"/>
      <c r="D71" s="198">
        <v>4370</v>
      </c>
      <c r="E71" s="97" t="s">
        <v>154</v>
      </c>
      <c r="F71" s="168">
        <v>10000</v>
      </c>
      <c r="G71" s="101"/>
      <c r="H71" s="101">
        <f t="shared" si="2"/>
        <v>10000</v>
      </c>
      <c r="I71" s="157"/>
      <c r="J71" s="139"/>
      <c r="K71" s="139"/>
      <c r="L71" s="139"/>
    </row>
    <row r="72" spans="2:12" ht="14.25" customHeight="1">
      <c r="B72" s="161"/>
      <c r="C72" s="162"/>
      <c r="D72" s="198">
        <v>4390</v>
      </c>
      <c r="E72" s="97" t="s">
        <v>306</v>
      </c>
      <c r="F72" s="168">
        <v>8000</v>
      </c>
      <c r="G72" s="101"/>
      <c r="H72" s="101">
        <f t="shared" si="2"/>
        <v>8000</v>
      </c>
      <c r="I72" s="199"/>
      <c r="J72" s="139"/>
      <c r="K72" s="139"/>
      <c r="L72" s="139"/>
    </row>
    <row r="73" spans="2:12" ht="14.25" customHeight="1">
      <c r="B73" s="161"/>
      <c r="C73" s="162"/>
      <c r="D73" s="155" t="s">
        <v>139</v>
      </c>
      <c r="E73" s="97" t="s">
        <v>140</v>
      </c>
      <c r="F73" s="168">
        <v>15000</v>
      </c>
      <c r="G73" s="169"/>
      <c r="H73" s="101">
        <f t="shared" si="2"/>
        <v>15000</v>
      </c>
      <c r="I73" s="199"/>
      <c r="J73" s="139"/>
      <c r="K73" s="139"/>
      <c r="L73" s="139"/>
    </row>
    <row r="74" spans="2:12" ht="14.25" customHeight="1">
      <c r="B74" s="161"/>
      <c r="C74" s="162"/>
      <c r="D74" s="198">
        <v>4420</v>
      </c>
      <c r="E74" s="97" t="s">
        <v>141</v>
      </c>
      <c r="F74" s="168">
        <v>10000</v>
      </c>
      <c r="G74" s="101"/>
      <c r="H74" s="101">
        <f t="shared" si="2"/>
        <v>10000</v>
      </c>
      <c r="I74" s="199"/>
      <c r="J74" s="139"/>
      <c r="K74" s="139"/>
      <c r="L74" s="139"/>
    </row>
    <row r="75" spans="2:12" ht="14.25" customHeight="1">
      <c r="B75" s="161"/>
      <c r="C75" s="162"/>
      <c r="D75" s="155" t="s">
        <v>113</v>
      </c>
      <c r="E75" s="97" t="s">
        <v>114</v>
      </c>
      <c r="F75" s="168">
        <v>35000</v>
      </c>
      <c r="G75" s="101"/>
      <c r="H75" s="101">
        <f t="shared" si="2"/>
        <v>35000</v>
      </c>
      <c r="I75" s="199"/>
      <c r="J75" s="139"/>
      <c r="K75" s="139"/>
      <c r="L75" s="139"/>
    </row>
    <row r="76" spans="2:12" ht="14.25" customHeight="1">
      <c r="B76" s="205"/>
      <c r="C76" s="162"/>
      <c r="D76" s="155" t="s">
        <v>155</v>
      </c>
      <c r="E76" s="97" t="s">
        <v>156</v>
      </c>
      <c r="F76" s="168">
        <v>24000</v>
      </c>
      <c r="G76" s="101"/>
      <c r="H76" s="101">
        <f t="shared" si="2"/>
        <v>24000</v>
      </c>
      <c r="I76" s="370"/>
      <c r="J76" s="139"/>
      <c r="K76" s="139"/>
      <c r="L76" s="139"/>
    </row>
    <row r="77" spans="2:12" ht="14.25" customHeight="1">
      <c r="B77" s="161"/>
      <c r="C77" s="162"/>
      <c r="D77" s="198">
        <v>4610</v>
      </c>
      <c r="E77" s="97" t="s">
        <v>157</v>
      </c>
      <c r="F77" s="168">
        <v>1000</v>
      </c>
      <c r="G77" s="101"/>
      <c r="H77" s="101">
        <f t="shared" si="2"/>
        <v>1000</v>
      </c>
      <c r="I77" s="157"/>
      <c r="J77" s="139"/>
      <c r="K77" s="139"/>
      <c r="L77" s="139"/>
    </row>
    <row r="78" spans="2:12" ht="14.25" customHeight="1">
      <c r="B78" s="161"/>
      <c r="C78" s="162"/>
      <c r="D78" s="198">
        <v>4700</v>
      </c>
      <c r="E78" s="97" t="s">
        <v>158</v>
      </c>
      <c r="F78" s="168">
        <v>12000</v>
      </c>
      <c r="G78" s="101"/>
      <c r="H78" s="101">
        <f t="shared" si="2"/>
        <v>12000</v>
      </c>
      <c r="I78" s="157"/>
      <c r="J78" s="139"/>
      <c r="K78" s="139"/>
      <c r="L78" s="139"/>
    </row>
    <row r="79" spans="2:12" ht="14.25" customHeight="1">
      <c r="B79" s="161"/>
      <c r="C79" s="162"/>
      <c r="D79" s="198">
        <v>6060</v>
      </c>
      <c r="E79" s="97" t="s">
        <v>159</v>
      </c>
      <c r="F79" s="168">
        <v>75000</v>
      </c>
      <c r="G79" s="101"/>
      <c r="H79" s="101">
        <f t="shared" si="2"/>
        <v>75000</v>
      </c>
      <c r="I79" s="199"/>
      <c r="J79" s="139"/>
      <c r="K79" s="139"/>
      <c r="L79" s="139"/>
    </row>
    <row r="80" spans="2:12" ht="14.25" customHeight="1">
      <c r="B80" s="161"/>
      <c r="C80" s="52">
        <v>75056</v>
      </c>
      <c r="D80" s="45"/>
      <c r="E80" s="352" t="s">
        <v>312</v>
      </c>
      <c r="F80" s="281">
        <f>SUM(F81:F85)</f>
        <v>10608</v>
      </c>
      <c r="G80" s="281">
        <f>SUM(G81:G85)</f>
        <v>0</v>
      </c>
      <c r="H80" s="281">
        <f>SUM(H81:H85)</f>
        <v>10608</v>
      </c>
      <c r="I80" s="199"/>
      <c r="J80" s="139"/>
      <c r="K80" s="139"/>
      <c r="L80" s="139"/>
    </row>
    <row r="81" spans="2:12" ht="14.25" customHeight="1">
      <c r="B81" s="161"/>
      <c r="C81" s="162"/>
      <c r="D81" s="162">
        <v>3020</v>
      </c>
      <c r="E81" s="97" t="s">
        <v>144</v>
      </c>
      <c r="F81" s="168">
        <v>7530</v>
      </c>
      <c r="G81" s="229"/>
      <c r="H81" s="101">
        <f t="shared" si="2"/>
        <v>7530</v>
      </c>
      <c r="I81" s="199"/>
      <c r="J81" s="139"/>
      <c r="K81" s="139"/>
      <c r="L81" s="139"/>
    </row>
    <row r="82" spans="2:12" ht="14.25" customHeight="1">
      <c r="B82" s="161"/>
      <c r="C82" s="162"/>
      <c r="D82" s="155" t="s">
        <v>134</v>
      </c>
      <c r="E82" s="97" t="s">
        <v>135</v>
      </c>
      <c r="F82" s="168">
        <v>0</v>
      </c>
      <c r="G82" s="229"/>
      <c r="H82" s="101">
        <f t="shared" si="2"/>
        <v>0</v>
      </c>
      <c r="I82" s="170"/>
      <c r="J82" s="139"/>
      <c r="K82" s="139"/>
      <c r="L82" s="139"/>
    </row>
    <row r="83" spans="2:12" ht="14.25" customHeight="1">
      <c r="B83" s="161"/>
      <c r="C83" s="162"/>
      <c r="D83" s="155" t="s">
        <v>136</v>
      </c>
      <c r="E83" s="97" t="s">
        <v>137</v>
      </c>
      <c r="F83" s="168">
        <v>0</v>
      </c>
      <c r="G83" s="229"/>
      <c r="H83" s="101">
        <f t="shared" si="2"/>
        <v>0</v>
      </c>
      <c r="I83" s="170"/>
      <c r="J83" s="139"/>
      <c r="K83" s="139"/>
      <c r="L83" s="139"/>
    </row>
    <row r="84" spans="2:12" ht="14.25" customHeight="1">
      <c r="B84" s="161"/>
      <c r="C84" s="162"/>
      <c r="D84" s="162">
        <v>4170</v>
      </c>
      <c r="E84" s="97" t="s">
        <v>147</v>
      </c>
      <c r="F84" s="168">
        <v>2878</v>
      </c>
      <c r="G84" s="229"/>
      <c r="H84" s="101">
        <f t="shared" si="2"/>
        <v>2878</v>
      </c>
      <c r="I84" s="199"/>
      <c r="J84" s="139"/>
      <c r="K84" s="139"/>
      <c r="L84" s="139"/>
    </row>
    <row r="85" spans="2:12" ht="14.25" customHeight="1">
      <c r="B85" s="161"/>
      <c r="C85" s="162"/>
      <c r="D85" s="155" t="s">
        <v>139</v>
      </c>
      <c r="E85" s="97" t="s">
        <v>140</v>
      </c>
      <c r="F85" s="168">
        <v>200</v>
      </c>
      <c r="G85" s="176"/>
      <c r="H85" s="101">
        <f t="shared" si="2"/>
        <v>200</v>
      </c>
      <c r="I85" s="199"/>
      <c r="J85" s="139"/>
      <c r="K85" s="139"/>
      <c r="L85" s="139"/>
    </row>
    <row r="86" spans="2:12" ht="15" customHeight="1">
      <c r="B86" s="161"/>
      <c r="C86" s="166" t="s">
        <v>160</v>
      </c>
      <c r="D86" s="165"/>
      <c r="E86" s="18" t="s">
        <v>276</v>
      </c>
      <c r="F86" s="171">
        <f>F87+F88+F89</f>
        <v>62640</v>
      </c>
      <c r="G86" s="171">
        <f>G87+G88+G89</f>
        <v>0</v>
      </c>
      <c r="H86" s="171">
        <f>H87+H88+H89</f>
        <v>62640</v>
      </c>
      <c r="I86" s="157"/>
      <c r="J86" s="139"/>
      <c r="K86" s="139"/>
      <c r="L86" s="139"/>
    </row>
    <row r="87" spans="2:12" ht="15" customHeight="1">
      <c r="B87" s="161"/>
      <c r="C87" s="166"/>
      <c r="D87" s="162">
        <v>4170</v>
      </c>
      <c r="E87" s="97" t="s">
        <v>147</v>
      </c>
      <c r="F87" s="186">
        <v>2640</v>
      </c>
      <c r="G87" s="101"/>
      <c r="H87" s="101">
        <f>F87+G87</f>
        <v>2640</v>
      </c>
      <c r="I87" s="157"/>
      <c r="J87" s="139"/>
      <c r="K87" s="139"/>
      <c r="L87" s="139"/>
    </row>
    <row r="88" spans="2:12" ht="15" customHeight="1">
      <c r="B88" s="161"/>
      <c r="C88" s="162"/>
      <c r="D88" s="198">
        <v>4210</v>
      </c>
      <c r="E88" s="97" t="s">
        <v>122</v>
      </c>
      <c r="F88" s="168">
        <v>30000</v>
      </c>
      <c r="G88" s="169"/>
      <c r="H88" s="101">
        <f>F88+G88</f>
        <v>30000</v>
      </c>
      <c r="I88" s="199"/>
      <c r="J88" s="139"/>
      <c r="K88" s="139"/>
      <c r="L88" s="139"/>
    </row>
    <row r="89" spans="2:12" ht="15" customHeight="1">
      <c r="B89" s="161"/>
      <c r="C89" s="162"/>
      <c r="D89" s="198">
        <v>4300</v>
      </c>
      <c r="E89" s="97" t="s">
        <v>107</v>
      </c>
      <c r="F89" s="168">
        <v>30000</v>
      </c>
      <c r="G89" s="169"/>
      <c r="H89" s="101">
        <f>F89+G89</f>
        <v>30000</v>
      </c>
      <c r="I89" s="199"/>
      <c r="J89" s="139"/>
      <c r="K89" s="139"/>
      <c r="L89" s="139"/>
    </row>
    <row r="90" spans="2:12" ht="15" customHeight="1">
      <c r="B90" s="161"/>
      <c r="C90" s="507" t="s">
        <v>368</v>
      </c>
      <c r="D90" s="508"/>
      <c r="E90" s="18" t="s">
        <v>11</v>
      </c>
      <c r="F90" s="485">
        <f>F91</f>
        <v>56000</v>
      </c>
      <c r="G90" s="485">
        <f>G91</f>
        <v>0</v>
      </c>
      <c r="H90" s="485">
        <f>H91</f>
        <v>56000</v>
      </c>
      <c r="I90" s="199"/>
      <c r="J90" s="139"/>
      <c r="K90" s="139"/>
      <c r="L90" s="139"/>
    </row>
    <row r="91" spans="2:12" ht="15" customHeight="1" thickBot="1">
      <c r="B91" s="177"/>
      <c r="C91" s="178"/>
      <c r="D91" s="155" t="s">
        <v>125</v>
      </c>
      <c r="E91" s="97" t="s">
        <v>126</v>
      </c>
      <c r="F91" s="179">
        <v>56000</v>
      </c>
      <c r="G91" s="210"/>
      <c r="H91" s="101">
        <f>F91+G91</f>
        <v>56000</v>
      </c>
      <c r="I91" s="370"/>
      <c r="J91" s="139"/>
      <c r="K91" s="139"/>
      <c r="L91" s="139"/>
    </row>
    <row r="92" spans="2:12" ht="29.25" customHeight="1" thickBot="1">
      <c r="B92" s="115" t="s">
        <v>161</v>
      </c>
      <c r="C92" s="116"/>
      <c r="D92" s="116"/>
      <c r="E92" s="56" t="s">
        <v>35</v>
      </c>
      <c r="F92" s="181">
        <f>F93+F95</f>
        <v>12295</v>
      </c>
      <c r="G92" s="181">
        <f>G93+G95</f>
        <v>0</v>
      </c>
      <c r="H92" s="181">
        <f>H93+H95</f>
        <v>12295</v>
      </c>
      <c r="I92" s="148"/>
      <c r="J92" s="139"/>
      <c r="K92" s="139"/>
      <c r="L92" s="139"/>
    </row>
    <row r="93" spans="2:12" ht="26.25" customHeight="1">
      <c r="B93" s="496"/>
      <c r="C93" s="497" t="s">
        <v>162</v>
      </c>
      <c r="D93" s="498"/>
      <c r="E93" s="499" t="s">
        <v>277</v>
      </c>
      <c r="F93" s="500">
        <f>SUM(F94:F94)</f>
        <v>1370</v>
      </c>
      <c r="G93" s="500">
        <f>SUM(G94:G94)</f>
        <v>0</v>
      </c>
      <c r="H93" s="500">
        <f>SUM(H94:H94)</f>
        <v>1370</v>
      </c>
      <c r="I93" s="282"/>
      <c r="J93" s="139"/>
      <c r="K93" s="139"/>
      <c r="L93" s="139"/>
    </row>
    <row r="94" spans="2:12" ht="15" customHeight="1">
      <c r="B94" s="162"/>
      <c r="C94" s="162"/>
      <c r="D94" s="224" t="s">
        <v>106</v>
      </c>
      <c r="E94" s="209" t="s">
        <v>163</v>
      </c>
      <c r="F94" s="501">
        <v>1370</v>
      </c>
      <c r="G94" s="101"/>
      <c r="H94" s="101">
        <f>F94+G94</f>
        <v>1370</v>
      </c>
      <c r="I94" s="491"/>
      <c r="J94" s="139"/>
      <c r="K94" s="139"/>
      <c r="L94" s="139"/>
    </row>
    <row r="95" spans="2:12" ht="15" customHeight="1">
      <c r="B95" s="162"/>
      <c r="C95" s="52">
        <v>75108</v>
      </c>
      <c r="D95" s="50"/>
      <c r="E95" s="18" t="s">
        <v>363</v>
      </c>
      <c r="F95" s="502">
        <f>F96+F97+F98+F99+F100</f>
        <v>10925</v>
      </c>
      <c r="G95" s="502">
        <f>G96+G97+G98+G99+G100</f>
        <v>0</v>
      </c>
      <c r="H95" s="502">
        <f>H96+H97+H98+H99+H100</f>
        <v>10925</v>
      </c>
      <c r="I95" s="491"/>
      <c r="J95" s="139"/>
      <c r="K95" s="139"/>
      <c r="L95" s="139"/>
    </row>
    <row r="96" spans="2:12" ht="15" customHeight="1">
      <c r="B96" s="162"/>
      <c r="C96" s="162"/>
      <c r="D96" s="155" t="s">
        <v>125</v>
      </c>
      <c r="E96" s="97" t="s">
        <v>126</v>
      </c>
      <c r="F96" s="501">
        <v>6120</v>
      </c>
      <c r="G96" s="101"/>
      <c r="H96" s="101">
        <f>F96+G96</f>
        <v>6120</v>
      </c>
      <c r="I96" s="503"/>
      <c r="J96" s="139"/>
      <c r="K96" s="139"/>
      <c r="L96" s="139"/>
    </row>
    <row r="97" spans="2:12" ht="15" customHeight="1">
      <c r="B97" s="162"/>
      <c r="C97" s="162"/>
      <c r="D97" s="162">
        <v>4170</v>
      </c>
      <c r="E97" s="97" t="s">
        <v>147</v>
      </c>
      <c r="F97" s="501">
        <v>3701</v>
      </c>
      <c r="G97" s="101"/>
      <c r="H97" s="101">
        <f>F97+G97</f>
        <v>3701</v>
      </c>
      <c r="I97" s="370"/>
      <c r="J97" s="139"/>
      <c r="K97" s="139"/>
      <c r="L97" s="139"/>
    </row>
    <row r="98" spans="2:12" ht="15" customHeight="1">
      <c r="B98" s="162"/>
      <c r="C98" s="162"/>
      <c r="D98" s="155" t="s">
        <v>121</v>
      </c>
      <c r="E98" s="97" t="s">
        <v>122</v>
      </c>
      <c r="F98" s="501">
        <v>465</v>
      </c>
      <c r="G98" s="101"/>
      <c r="H98" s="101">
        <f>F98+G98</f>
        <v>465</v>
      </c>
      <c r="I98" s="370"/>
      <c r="J98" s="139"/>
      <c r="K98" s="139"/>
      <c r="L98" s="139"/>
    </row>
    <row r="99" spans="2:12" ht="15" customHeight="1">
      <c r="B99" s="162"/>
      <c r="C99" s="162"/>
      <c r="D99" s="155" t="s">
        <v>106</v>
      </c>
      <c r="E99" s="97" t="s">
        <v>107</v>
      </c>
      <c r="F99" s="501">
        <v>492</v>
      </c>
      <c r="G99" s="101"/>
      <c r="H99" s="101">
        <f>F99+G99</f>
        <v>492</v>
      </c>
      <c r="I99" s="370"/>
      <c r="J99" s="139"/>
      <c r="K99" s="139"/>
      <c r="L99" s="139"/>
    </row>
    <row r="100" spans="2:12" ht="15" customHeight="1" thickBot="1">
      <c r="B100" s="494"/>
      <c r="C100" s="477"/>
      <c r="D100" s="187" t="s">
        <v>139</v>
      </c>
      <c r="E100" s="59" t="s">
        <v>140</v>
      </c>
      <c r="F100" s="495">
        <v>147</v>
      </c>
      <c r="G100" s="334"/>
      <c r="H100" s="101">
        <f>F100+G100</f>
        <v>147</v>
      </c>
      <c r="I100" s="370"/>
      <c r="J100" s="139"/>
      <c r="K100" s="139"/>
      <c r="L100" s="139"/>
    </row>
    <row r="101" spans="2:12" ht="27.75" customHeight="1" thickBot="1">
      <c r="B101" s="262" t="s">
        <v>164</v>
      </c>
      <c r="C101" s="207"/>
      <c r="D101" s="263"/>
      <c r="E101" s="264" t="s">
        <v>165</v>
      </c>
      <c r="F101" s="265">
        <f>F102+F104</f>
        <v>115000</v>
      </c>
      <c r="G101" s="283">
        <f>G102+G104</f>
        <v>0</v>
      </c>
      <c r="H101" s="283">
        <f>H102+H104</f>
        <v>115000</v>
      </c>
      <c r="I101" s="148"/>
      <c r="J101" s="139"/>
      <c r="K101" s="139"/>
      <c r="L101" s="139"/>
    </row>
    <row r="102" spans="2:12" ht="17.25" customHeight="1">
      <c r="B102" s="366"/>
      <c r="C102" s="354">
        <v>75403</v>
      </c>
      <c r="D102" s="355"/>
      <c r="E102" s="306" t="s">
        <v>314</v>
      </c>
      <c r="F102" s="368">
        <f>F103</f>
        <v>0</v>
      </c>
      <c r="G102" s="368">
        <f>G103</f>
        <v>0</v>
      </c>
      <c r="H102" s="368">
        <f>H103</f>
        <v>0</v>
      </c>
      <c r="I102" s="152"/>
      <c r="J102" s="139"/>
      <c r="K102" s="139"/>
      <c r="L102" s="139"/>
    </row>
    <row r="103" spans="2:12" ht="25.5" customHeight="1">
      <c r="B103" s="365"/>
      <c r="C103" s="261"/>
      <c r="D103" s="198">
        <v>6060</v>
      </c>
      <c r="E103" s="97" t="s">
        <v>159</v>
      </c>
      <c r="F103" s="369">
        <v>0</v>
      </c>
      <c r="G103" s="369"/>
      <c r="H103" s="101">
        <f aca="true" t="shared" si="3" ref="H103:H112">F103+G103</f>
        <v>0</v>
      </c>
      <c r="I103" s="157"/>
      <c r="J103" s="139"/>
      <c r="K103" s="139"/>
      <c r="L103" s="139"/>
    </row>
    <row r="104" spans="2:12" ht="15" customHeight="1">
      <c r="B104" s="158"/>
      <c r="C104" s="119" t="s">
        <v>166</v>
      </c>
      <c r="D104" s="118"/>
      <c r="E104" s="260" t="s">
        <v>278</v>
      </c>
      <c r="F104" s="367">
        <f>SUM(F105:F112)</f>
        <v>115000</v>
      </c>
      <c r="G104" s="182">
        <f>SUM(G105:G112)</f>
        <v>0</v>
      </c>
      <c r="H104" s="182">
        <f>SUM(H105:H112)</f>
        <v>115000</v>
      </c>
      <c r="I104" s="152"/>
      <c r="J104" s="139"/>
      <c r="K104" s="139"/>
      <c r="L104" s="139"/>
    </row>
    <row r="105" spans="2:12" ht="36">
      <c r="B105" s="158"/>
      <c r="C105" s="119"/>
      <c r="D105" s="162" t="s">
        <v>167</v>
      </c>
      <c r="E105" s="97" t="s">
        <v>168</v>
      </c>
      <c r="F105" s="203">
        <v>3000</v>
      </c>
      <c r="G105" s="203"/>
      <c r="H105" s="101">
        <f t="shared" si="3"/>
        <v>3000</v>
      </c>
      <c r="I105" s="215"/>
      <c r="J105" s="139"/>
      <c r="K105" s="139"/>
      <c r="L105" s="139"/>
    </row>
    <row r="106" spans="2:12" ht="14.25">
      <c r="B106" s="158"/>
      <c r="C106" s="119"/>
      <c r="D106" s="208" t="s">
        <v>169</v>
      </c>
      <c r="E106" s="209" t="s">
        <v>144</v>
      </c>
      <c r="F106" s="203">
        <v>18000</v>
      </c>
      <c r="G106" s="169"/>
      <c r="H106" s="101">
        <f t="shared" si="3"/>
        <v>18000</v>
      </c>
      <c r="I106" s="170"/>
      <c r="J106" s="139"/>
      <c r="K106" s="139"/>
      <c r="L106" s="139"/>
    </row>
    <row r="107" spans="2:12" ht="15.75" customHeight="1">
      <c r="B107" s="161"/>
      <c r="C107" s="162"/>
      <c r="D107" s="155" t="s">
        <v>121</v>
      </c>
      <c r="E107" s="97" t="s">
        <v>122</v>
      </c>
      <c r="F107" s="168">
        <v>30000</v>
      </c>
      <c r="G107" s="169"/>
      <c r="H107" s="101">
        <f t="shared" si="3"/>
        <v>30000</v>
      </c>
      <c r="I107" s="199"/>
      <c r="J107" s="139"/>
      <c r="K107" s="139"/>
      <c r="L107" s="139"/>
    </row>
    <row r="108" spans="2:12" ht="15.75" customHeight="1">
      <c r="B108" s="161"/>
      <c r="C108" s="162"/>
      <c r="D108" s="155" t="s">
        <v>148</v>
      </c>
      <c r="E108" s="97" t="s">
        <v>149</v>
      </c>
      <c r="F108" s="168">
        <v>23000</v>
      </c>
      <c r="G108" s="169"/>
      <c r="H108" s="101">
        <f t="shared" si="3"/>
        <v>23000</v>
      </c>
      <c r="I108" s="199"/>
      <c r="J108" s="139"/>
      <c r="K108" s="139"/>
      <c r="L108" s="139"/>
    </row>
    <row r="109" spans="2:12" ht="15.75" customHeight="1">
      <c r="B109" s="161"/>
      <c r="C109" s="162"/>
      <c r="D109" s="155" t="s">
        <v>150</v>
      </c>
      <c r="E109" s="97" t="s">
        <v>151</v>
      </c>
      <c r="F109" s="168">
        <v>20000</v>
      </c>
      <c r="G109" s="169"/>
      <c r="H109" s="101">
        <f t="shared" si="3"/>
        <v>20000</v>
      </c>
      <c r="I109" s="370"/>
      <c r="J109" s="139"/>
      <c r="K109" s="139"/>
      <c r="L109" s="139"/>
    </row>
    <row r="110" spans="2:12" ht="15.75" customHeight="1">
      <c r="B110" s="161"/>
      <c r="C110" s="162"/>
      <c r="D110" s="155" t="s">
        <v>106</v>
      </c>
      <c r="E110" s="97" t="s">
        <v>107</v>
      </c>
      <c r="F110" s="168">
        <v>8000</v>
      </c>
      <c r="G110" s="169"/>
      <c r="H110" s="101">
        <f t="shared" si="3"/>
        <v>8000</v>
      </c>
      <c r="I110" s="199"/>
      <c r="J110" s="139"/>
      <c r="K110" s="139"/>
      <c r="L110" s="139"/>
    </row>
    <row r="111" spans="2:12" ht="15.75" customHeight="1">
      <c r="B111" s="161"/>
      <c r="C111" s="162"/>
      <c r="D111" s="155" t="s">
        <v>113</v>
      </c>
      <c r="E111" s="97" t="s">
        <v>114</v>
      </c>
      <c r="F111" s="168">
        <v>13000</v>
      </c>
      <c r="G111" s="169"/>
      <c r="H111" s="101">
        <f t="shared" si="3"/>
        <v>13000</v>
      </c>
      <c r="I111" s="199"/>
      <c r="J111" s="139"/>
      <c r="K111" s="139"/>
      <c r="L111" s="139"/>
    </row>
    <row r="112" spans="2:12" ht="15.75" customHeight="1" thickBot="1">
      <c r="B112" s="476"/>
      <c r="C112" s="477"/>
      <c r="D112" s="478" t="s">
        <v>109</v>
      </c>
      <c r="E112" s="479" t="s">
        <v>110</v>
      </c>
      <c r="F112" s="480">
        <v>0</v>
      </c>
      <c r="G112" s="510"/>
      <c r="H112" s="347">
        <f t="shared" si="3"/>
        <v>0</v>
      </c>
      <c r="I112" s="511"/>
      <c r="J112" s="139"/>
      <c r="K112" s="139"/>
      <c r="L112" s="139"/>
    </row>
    <row r="113" spans="2:12" ht="16.5" customHeight="1" thickBot="1">
      <c r="B113" s="115" t="s">
        <v>170</v>
      </c>
      <c r="C113" s="116"/>
      <c r="D113" s="116"/>
      <c r="E113" s="117" t="s">
        <v>171</v>
      </c>
      <c r="F113" s="181">
        <f aca="true" t="shared" si="4" ref="F113:H114">F114</f>
        <v>150000</v>
      </c>
      <c r="G113" s="181">
        <f t="shared" si="4"/>
        <v>0</v>
      </c>
      <c r="H113" s="181">
        <f t="shared" si="4"/>
        <v>150000</v>
      </c>
      <c r="I113" s="148"/>
      <c r="J113" s="139"/>
      <c r="K113" s="139"/>
      <c r="L113" s="139"/>
    </row>
    <row r="114" spans="2:12" ht="27.75" customHeight="1">
      <c r="B114" s="158"/>
      <c r="C114" s="119" t="s">
        <v>172</v>
      </c>
      <c r="D114" s="118"/>
      <c r="E114" s="109" t="s">
        <v>279</v>
      </c>
      <c r="F114" s="182">
        <f t="shared" si="4"/>
        <v>150000</v>
      </c>
      <c r="G114" s="182">
        <f t="shared" si="4"/>
        <v>0</v>
      </c>
      <c r="H114" s="182">
        <f t="shared" si="4"/>
        <v>150000</v>
      </c>
      <c r="I114" s="152"/>
      <c r="J114" s="139"/>
      <c r="K114" s="139"/>
      <c r="L114" s="139"/>
    </row>
    <row r="115" spans="2:12" ht="24" customHeight="1">
      <c r="B115" s="161"/>
      <c r="C115" s="162"/>
      <c r="D115" s="178" t="s">
        <v>310</v>
      </c>
      <c r="E115" s="211" t="s">
        <v>311</v>
      </c>
      <c r="F115" s="168">
        <v>150000</v>
      </c>
      <c r="G115" s="101"/>
      <c r="H115" s="101">
        <f>F115+G115</f>
        <v>150000</v>
      </c>
      <c r="I115" s="199"/>
      <c r="J115" s="139"/>
      <c r="K115" s="139"/>
      <c r="L115" s="139"/>
    </row>
    <row r="116" spans="2:12" ht="1.5" customHeight="1" thickBot="1">
      <c r="B116" s="177"/>
      <c r="C116" s="178"/>
      <c r="D116" s="178"/>
      <c r="E116" s="211"/>
      <c r="F116" s="179"/>
      <c r="G116" s="174"/>
      <c r="H116" s="174"/>
      <c r="I116" s="175"/>
      <c r="J116" s="139"/>
      <c r="K116" s="139"/>
      <c r="L116" s="139"/>
    </row>
    <row r="117" spans="2:12" ht="15.75" customHeight="1" thickBot="1">
      <c r="B117" s="115" t="s">
        <v>173</v>
      </c>
      <c r="C117" s="116"/>
      <c r="D117" s="116"/>
      <c r="E117" s="25" t="s">
        <v>73</v>
      </c>
      <c r="F117" s="181">
        <f aca="true" t="shared" si="5" ref="F117:H118">F118</f>
        <v>72000</v>
      </c>
      <c r="G117" s="181">
        <f t="shared" si="5"/>
        <v>0</v>
      </c>
      <c r="H117" s="181">
        <f t="shared" si="5"/>
        <v>72000</v>
      </c>
      <c r="I117" s="148"/>
      <c r="J117" s="139"/>
      <c r="K117" s="139"/>
      <c r="L117" s="139"/>
    </row>
    <row r="118" spans="2:12" ht="17.25" customHeight="1">
      <c r="B118" s="158"/>
      <c r="C118" s="119" t="s">
        <v>174</v>
      </c>
      <c r="D118" s="118"/>
      <c r="E118" s="109" t="s">
        <v>280</v>
      </c>
      <c r="F118" s="286">
        <f t="shared" si="5"/>
        <v>72000</v>
      </c>
      <c r="G118" s="286">
        <f t="shared" si="5"/>
        <v>0</v>
      </c>
      <c r="H118" s="286">
        <f t="shared" si="5"/>
        <v>72000</v>
      </c>
      <c r="I118" s="152"/>
      <c r="J118" s="139"/>
      <c r="K118" s="139"/>
      <c r="L118" s="139"/>
    </row>
    <row r="119" spans="2:12" ht="15" thickBot="1">
      <c r="B119" s="172"/>
      <c r="C119" s="183"/>
      <c r="D119" s="187" t="s">
        <v>175</v>
      </c>
      <c r="E119" s="59" t="s">
        <v>176</v>
      </c>
      <c r="F119" s="173">
        <v>72000</v>
      </c>
      <c r="G119" s="174"/>
      <c r="H119" s="174">
        <f>F119+G119</f>
        <v>72000</v>
      </c>
      <c r="I119" s="175"/>
      <c r="J119" s="139"/>
      <c r="K119" s="139"/>
      <c r="L119" s="139"/>
    </row>
    <row r="120" spans="2:12" ht="15.75" customHeight="1" thickBot="1">
      <c r="B120" s="115" t="s">
        <v>177</v>
      </c>
      <c r="C120" s="116"/>
      <c r="D120" s="207"/>
      <c r="E120" s="25" t="s">
        <v>78</v>
      </c>
      <c r="F120" s="181">
        <f>F121+F142+F159+F179+F200+F214+F230+F232</f>
        <v>10774342</v>
      </c>
      <c r="G120" s="181">
        <f>G121+G142+G159+G179+G200+G214+G230+G232</f>
        <v>0</v>
      </c>
      <c r="H120" s="181">
        <f>H121+H142+H159+H179+H200+H214+H230+H232</f>
        <v>10774342</v>
      </c>
      <c r="I120" s="148"/>
      <c r="J120" s="139"/>
      <c r="K120" s="139"/>
      <c r="L120" s="139"/>
    </row>
    <row r="121" spans="2:12" ht="16.5" customHeight="1">
      <c r="B121" s="158"/>
      <c r="C121" s="118" t="s">
        <v>178</v>
      </c>
      <c r="D121" s="212"/>
      <c r="E121" s="109" t="s">
        <v>79</v>
      </c>
      <c r="F121" s="182">
        <f>SUM(F122:F141)</f>
        <v>6648742</v>
      </c>
      <c r="G121" s="182">
        <f>SUM(G122:G141)</f>
        <v>0</v>
      </c>
      <c r="H121" s="182">
        <f>SUM(H122:H141)</f>
        <v>6648742</v>
      </c>
      <c r="I121" s="152"/>
      <c r="J121" s="139"/>
      <c r="K121" s="139"/>
      <c r="L121" s="139"/>
    </row>
    <row r="122" spans="2:12" ht="14.25" customHeight="1">
      <c r="B122" s="161"/>
      <c r="C122" s="162"/>
      <c r="D122" s="155" t="s">
        <v>169</v>
      </c>
      <c r="E122" s="97" t="s">
        <v>144</v>
      </c>
      <c r="F122" s="168">
        <v>168700</v>
      </c>
      <c r="G122" s="101"/>
      <c r="H122" s="101">
        <f aca="true" t="shared" si="6" ref="H122:H141">F122+G122</f>
        <v>168700</v>
      </c>
      <c r="I122" s="370"/>
      <c r="J122" s="139"/>
      <c r="K122" s="139"/>
      <c r="L122" s="139"/>
    </row>
    <row r="123" spans="2:12" ht="14.25" customHeight="1">
      <c r="B123" s="161"/>
      <c r="C123" s="162"/>
      <c r="D123" s="155" t="s">
        <v>132</v>
      </c>
      <c r="E123" s="97" t="s">
        <v>133</v>
      </c>
      <c r="F123" s="168">
        <v>2213842</v>
      </c>
      <c r="G123" s="169"/>
      <c r="H123" s="101">
        <f t="shared" si="6"/>
        <v>2213842</v>
      </c>
      <c r="I123" s="370"/>
      <c r="J123" s="139"/>
      <c r="K123" s="139"/>
      <c r="L123" s="139"/>
    </row>
    <row r="124" spans="2:12" ht="14.25" customHeight="1">
      <c r="B124" s="161"/>
      <c r="C124" s="162"/>
      <c r="D124" s="155" t="s">
        <v>145</v>
      </c>
      <c r="E124" s="97" t="s">
        <v>146</v>
      </c>
      <c r="F124" s="168">
        <v>175100</v>
      </c>
      <c r="G124" s="101"/>
      <c r="H124" s="101">
        <f t="shared" si="6"/>
        <v>175100</v>
      </c>
      <c r="I124" s="370"/>
      <c r="J124" s="139"/>
      <c r="K124" s="139"/>
      <c r="L124" s="139"/>
    </row>
    <row r="125" spans="2:12" ht="14.25" customHeight="1">
      <c r="B125" s="161"/>
      <c r="C125" s="162"/>
      <c r="D125" s="155" t="s">
        <v>134</v>
      </c>
      <c r="E125" s="97" t="s">
        <v>135</v>
      </c>
      <c r="F125" s="168">
        <v>388000</v>
      </c>
      <c r="G125" s="101"/>
      <c r="H125" s="101">
        <f t="shared" si="6"/>
        <v>388000</v>
      </c>
      <c r="I125" s="370"/>
      <c r="J125" s="139"/>
      <c r="K125" s="139"/>
      <c r="L125" s="139"/>
    </row>
    <row r="126" spans="2:12" ht="14.25" customHeight="1">
      <c r="B126" s="161"/>
      <c r="C126" s="162"/>
      <c r="D126" s="155" t="s">
        <v>136</v>
      </c>
      <c r="E126" s="97" t="s">
        <v>137</v>
      </c>
      <c r="F126" s="168">
        <v>62100</v>
      </c>
      <c r="G126" s="101"/>
      <c r="H126" s="101">
        <f t="shared" si="6"/>
        <v>62100</v>
      </c>
      <c r="I126" s="370"/>
      <c r="J126" s="139"/>
      <c r="K126" s="139"/>
      <c r="L126" s="139"/>
    </row>
    <row r="127" spans="2:12" ht="14.25" customHeight="1">
      <c r="B127" s="161"/>
      <c r="C127" s="162"/>
      <c r="D127" s="162">
        <v>4170</v>
      </c>
      <c r="E127" s="97" t="s">
        <v>147</v>
      </c>
      <c r="F127" s="168">
        <v>17000</v>
      </c>
      <c r="G127" s="101"/>
      <c r="H127" s="101">
        <f t="shared" si="6"/>
        <v>17000</v>
      </c>
      <c r="I127" s="370"/>
      <c r="J127" s="139"/>
      <c r="K127" s="139"/>
      <c r="L127" s="139"/>
    </row>
    <row r="128" spans="2:12" ht="14.25" customHeight="1">
      <c r="B128" s="161"/>
      <c r="C128" s="162"/>
      <c r="D128" s="155" t="s">
        <v>121</v>
      </c>
      <c r="E128" s="97" t="s">
        <v>122</v>
      </c>
      <c r="F128" s="168">
        <v>146900</v>
      </c>
      <c r="G128" s="101"/>
      <c r="H128" s="101">
        <f t="shared" si="6"/>
        <v>146900</v>
      </c>
      <c r="I128" s="370"/>
      <c r="J128" s="139"/>
      <c r="K128" s="139"/>
      <c r="L128" s="139"/>
    </row>
    <row r="129" spans="2:12" ht="14.25" customHeight="1">
      <c r="B129" s="161"/>
      <c r="C129" s="162"/>
      <c r="D129" s="155" t="s">
        <v>179</v>
      </c>
      <c r="E129" s="97" t="s">
        <v>180</v>
      </c>
      <c r="F129" s="168">
        <v>8000</v>
      </c>
      <c r="G129" s="101"/>
      <c r="H129" s="101">
        <f t="shared" si="6"/>
        <v>8000</v>
      </c>
      <c r="I129" s="199"/>
      <c r="J129" s="139"/>
      <c r="K129" s="139"/>
      <c r="L129" s="139"/>
    </row>
    <row r="130" spans="2:12" ht="14.25" customHeight="1">
      <c r="B130" s="161"/>
      <c r="C130" s="162"/>
      <c r="D130" s="155" t="s">
        <v>148</v>
      </c>
      <c r="E130" s="97" t="s">
        <v>149</v>
      </c>
      <c r="F130" s="168">
        <v>119300</v>
      </c>
      <c r="G130" s="101"/>
      <c r="H130" s="101">
        <f t="shared" si="6"/>
        <v>119300</v>
      </c>
      <c r="I130" s="199"/>
      <c r="J130" s="139"/>
      <c r="K130" s="139"/>
      <c r="L130" s="139"/>
    </row>
    <row r="131" spans="2:12" ht="14.25" customHeight="1">
      <c r="B131" s="161"/>
      <c r="C131" s="162"/>
      <c r="D131" s="155" t="s">
        <v>150</v>
      </c>
      <c r="E131" s="97" t="s">
        <v>151</v>
      </c>
      <c r="F131" s="168">
        <v>30000</v>
      </c>
      <c r="G131" s="101"/>
      <c r="H131" s="101">
        <f t="shared" si="6"/>
        <v>30000</v>
      </c>
      <c r="I131" s="370"/>
      <c r="J131" s="139"/>
      <c r="K131" s="139"/>
      <c r="L131" s="139"/>
    </row>
    <row r="132" spans="2:12" ht="14.25" customHeight="1">
      <c r="B132" s="161"/>
      <c r="C132" s="162"/>
      <c r="D132" s="162" t="s">
        <v>199</v>
      </c>
      <c r="E132" s="97" t="s">
        <v>200</v>
      </c>
      <c r="F132" s="168">
        <v>2800</v>
      </c>
      <c r="G132" s="101"/>
      <c r="H132" s="101">
        <f t="shared" si="6"/>
        <v>2800</v>
      </c>
      <c r="I132" s="370"/>
      <c r="J132" s="139"/>
      <c r="K132" s="139"/>
      <c r="L132" s="139"/>
    </row>
    <row r="133" spans="2:12" ht="14.25" customHeight="1">
      <c r="B133" s="161"/>
      <c r="C133" s="162"/>
      <c r="D133" s="155" t="s">
        <v>106</v>
      </c>
      <c r="E133" s="97" t="s">
        <v>107</v>
      </c>
      <c r="F133" s="168">
        <v>27300</v>
      </c>
      <c r="G133" s="101"/>
      <c r="H133" s="101">
        <f t="shared" si="6"/>
        <v>27300</v>
      </c>
      <c r="I133" s="370"/>
      <c r="J133" s="139"/>
      <c r="K133" s="139"/>
      <c r="L133" s="139"/>
    </row>
    <row r="134" spans="2:12" ht="14.25" customHeight="1">
      <c r="B134" s="161"/>
      <c r="C134" s="162"/>
      <c r="D134" s="198">
        <v>4350</v>
      </c>
      <c r="E134" s="97" t="s">
        <v>152</v>
      </c>
      <c r="F134" s="168">
        <v>1200</v>
      </c>
      <c r="G134" s="101"/>
      <c r="H134" s="101">
        <f t="shared" si="6"/>
        <v>1200</v>
      </c>
      <c r="I134" s="370"/>
      <c r="J134" s="139"/>
      <c r="K134" s="139"/>
      <c r="L134" s="139"/>
    </row>
    <row r="135" spans="2:12" ht="14.25" customHeight="1">
      <c r="B135" s="161"/>
      <c r="C135" s="162"/>
      <c r="D135" s="198">
        <v>4360</v>
      </c>
      <c r="E135" s="97" t="s">
        <v>153</v>
      </c>
      <c r="F135" s="168">
        <v>4200</v>
      </c>
      <c r="G135" s="101"/>
      <c r="H135" s="101">
        <f t="shared" si="6"/>
        <v>4200</v>
      </c>
      <c r="I135" s="370"/>
      <c r="J135" s="139"/>
      <c r="K135" s="139"/>
      <c r="L135" s="139"/>
    </row>
    <row r="136" spans="2:12" ht="14.25" customHeight="1">
      <c r="B136" s="161"/>
      <c r="C136" s="162"/>
      <c r="D136" s="198">
        <v>4370</v>
      </c>
      <c r="E136" s="97" t="s">
        <v>154</v>
      </c>
      <c r="F136" s="168">
        <v>6400</v>
      </c>
      <c r="G136" s="101"/>
      <c r="H136" s="101">
        <f t="shared" si="6"/>
        <v>6400</v>
      </c>
      <c r="I136" s="370"/>
      <c r="J136" s="139"/>
      <c r="K136" s="139"/>
      <c r="L136" s="139"/>
    </row>
    <row r="137" spans="2:12" ht="14.25" customHeight="1">
      <c r="B137" s="161"/>
      <c r="C137" s="162"/>
      <c r="D137" s="155" t="s">
        <v>139</v>
      </c>
      <c r="E137" s="97" t="s">
        <v>140</v>
      </c>
      <c r="F137" s="168">
        <v>1900</v>
      </c>
      <c r="G137" s="101"/>
      <c r="H137" s="101">
        <f t="shared" si="6"/>
        <v>1900</v>
      </c>
      <c r="I137" s="199"/>
      <c r="J137" s="139"/>
      <c r="K137" s="139"/>
      <c r="L137" s="139"/>
    </row>
    <row r="138" spans="2:12" ht="14.25" customHeight="1">
      <c r="B138" s="161"/>
      <c r="C138" s="162"/>
      <c r="D138" s="155" t="s">
        <v>113</v>
      </c>
      <c r="E138" s="97" t="s">
        <v>114</v>
      </c>
      <c r="F138" s="168">
        <v>5900</v>
      </c>
      <c r="G138" s="101"/>
      <c r="H138" s="101">
        <f t="shared" si="6"/>
        <v>5900</v>
      </c>
      <c r="I138" s="370"/>
      <c r="J138" s="139"/>
      <c r="K138" s="139"/>
      <c r="L138" s="139"/>
    </row>
    <row r="139" spans="2:12" ht="14.25" customHeight="1">
      <c r="B139" s="161"/>
      <c r="C139" s="162"/>
      <c r="D139" s="155" t="s">
        <v>155</v>
      </c>
      <c r="E139" s="97" t="s">
        <v>156</v>
      </c>
      <c r="F139" s="168">
        <v>145100</v>
      </c>
      <c r="G139" s="101"/>
      <c r="H139" s="101">
        <f t="shared" si="6"/>
        <v>145100</v>
      </c>
      <c r="I139" s="370"/>
      <c r="J139" s="139"/>
      <c r="K139" s="139"/>
      <c r="L139" s="139"/>
    </row>
    <row r="140" spans="2:12" ht="14.25" customHeight="1">
      <c r="B140" s="161"/>
      <c r="C140" s="162"/>
      <c r="D140" s="183">
        <v>6050</v>
      </c>
      <c r="E140" s="59" t="s">
        <v>110</v>
      </c>
      <c r="F140" s="168">
        <v>3125000</v>
      </c>
      <c r="G140" s="101"/>
      <c r="H140" s="101">
        <f t="shared" si="6"/>
        <v>3125000</v>
      </c>
      <c r="I140" s="370"/>
      <c r="J140" s="139"/>
      <c r="K140" s="139"/>
      <c r="L140" s="139"/>
    </row>
    <row r="141" spans="2:12" ht="14.25" customHeight="1">
      <c r="B141" s="161"/>
      <c r="C141" s="162"/>
      <c r="D141" s="198">
        <v>6060</v>
      </c>
      <c r="E141" s="97" t="s">
        <v>159</v>
      </c>
      <c r="F141" s="168">
        <v>0</v>
      </c>
      <c r="G141" s="176"/>
      <c r="H141" s="176">
        <f t="shared" si="6"/>
        <v>0</v>
      </c>
      <c r="I141" s="370"/>
      <c r="J141" s="139"/>
      <c r="K141" s="139"/>
      <c r="L141" s="139"/>
    </row>
    <row r="142" spans="2:12" ht="16.5" customHeight="1">
      <c r="B142" s="161"/>
      <c r="C142" s="166" t="s">
        <v>181</v>
      </c>
      <c r="D142" s="165"/>
      <c r="E142" s="18" t="s">
        <v>281</v>
      </c>
      <c r="F142" s="171">
        <f>SUM(F143:F158)</f>
        <v>341500</v>
      </c>
      <c r="G142" s="171">
        <f>SUM(G143:G158)</f>
        <v>0</v>
      </c>
      <c r="H142" s="171">
        <f>SUM(H143:H158)</f>
        <v>341500</v>
      </c>
      <c r="I142" s="157"/>
      <c r="J142" s="139"/>
      <c r="K142" s="139"/>
      <c r="L142" s="139"/>
    </row>
    <row r="143" spans="2:12" ht="14.25" customHeight="1">
      <c r="B143" s="161"/>
      <c r="C143" s="162"/>
      <c r="D143" s="155" t="s">
        <v>169</v>
      </c>
      <c r="E143" s="97" t="s">
        <v>144</v>
      </c>
      <c r="F143" s="168">
        <v>13100</v>
      </c>
      <c r="G143" s="101"/>
      <c r="H143" s="101">
        <f aca="true" t="shared" si="7" ref="H143:H158">F143+G143</f>
        <v>13100</v>
      </c>
      <c r="I143" s="370"/>
      <c r="J143" s="139"/>
      <c r="K143" s="139"/>
      <c r="L143" s="139"/>
    </row>
    <row r="144" spans="2:12" ht="14.25" customHeight="1">
      <c r="B144" s="161"/>
      <c r="C144" s="162"/>
      <c r="D144" s="155" t="s">
        <v>132</v>
      </c>
      <c r="E144" s="97" t="s">
        <v>133</v>
      </c>
      <c r="F144" s="168">
        <v>192600</v>
      </c>
      <c r="G144" s="101"/>
      <c r="H144" s="101">
        <f t="shared" si="7"/>
        <v>192600</v>
      </c>
      <c r="I144" s="370"/>
      <c r="J144" s="139"/>
      <c r="K144" s="139"/>
      <c r="L144" s="139"/>
    </row>
    <row r="145" spans="2:12" ht="14.25" customHeight="1">
      <c r="B145" s="161"/>
      <c r="C145" s="162"/>
      <c r="D145" s="155" t="s">
        <v>145</v>
      </c>
      <c r="E145" s="97" t="s">
        <v>146</v>
      </c>
      <c r="F145" s="168">
        <v>15300</v>
      </c>
      <c r="G145" s="101"/>
      <c r="H145" s="101">
        <f t="shared" si="7"/>
        <v>15300</v>
      </c>
      <c r="I145" s="199"/>
      <c r="J145" s="139"/>
      <c r="K145" s="139"/>
      <c r="L145" s="139"/>
    </row>
    <row r="146" spans="2:12" ht="14.25" customHeight="1">
      <c r="B146" s="161"/>
      <c r="C146" s="162"/>
      <c r="D146" s="155" t="s">
        <v>134</v>
      </c>
      <c r="E146" s="97" t="s">
        <v>135</v>
      </c>
      <c r="F146" s="168">
        <v>34000</v>
      </c>
      <c r="G146" s="101"/>
      <c r="H146" s="101">
        <f t="shared" si="7"/>
        <v>34000</v>
      </c>
      <c r="I146" s="370"/>
      <c r="J146" s="139"/>
      <c r="K146" s="139"/>
      <c r="L146" s="139"/>
    </row>
    <row r="147" spans="2:12" ht="14.25" customHeight="1">
      <c r="B147" s="161"/>
      <c r="C147" s="162"/>
      <c r="D147" s="155" t="s">
        <v>136</v>
      </c>
      <c r="E147" s="97" t="s">
        <v>137</v>
      </c>
      <c r="F147" s="168">
        <v>5600</v>
      </c>
      <c r="G147" s="101"/>
      <c r="H147" s="101">
        <f t="shared" si="7"/>
        <v>5600</v>
      </c>
      <c r="I147" s="370"/>
      <c r="J147" s="139"/>
      <c r="K147" s="139"/>
      <c r="L147" s="139"/>
    </row>
    <row r="148" spans="2:12" ht="14.25" customHeight="1">
      <c r="B148" s="161"/>
      <c r="C148" s="162"/>
      <c r="D148" s="162">
        <v>4170</v>
      </c>
      <c r="E148" s="97" t="s">
        <v>147</v>
      </c>
      <c r="F148" s="168">
        <v>2500</v>
      </c>
      <c r="G148" s="101"/>
      <c r="H148" s="101">
        <f t="shared" si="7"/>
        <v>2500</v>
      </c>
      <c r="I148" s="370"/>
      <c r="J148" s="139"/>
      <c r="K148" s="139"/>
      <c r="L148" s="139"/>
    </row>
    <row r="149" spans="2:12" ht="14.25" customHeight="1">
      <c r="B149" s="161"/>
      <c r="C149" s="162"/>
      <c r="D149" s="155" t="s">
        <v>121</v>
      </c>
      <c r="E149" s="97" t="s">
        <v>122</v>
      </c>
      <c r="F149" s="168">
        <v>3700</v>
      </c>
      <c r="G149" s="101"/>
      <c r="H149" s="101">
        <f t="shared" si="7"/>
        <v>3700</v>
      </c>
      <c r="I149" s="370"/>
      <c r="J149" s="139"/>
      <c r="K149" s="139"/>
      <c r="L149" s="139"/>
    </row>
    <row r="150" spans="2:12" ht="14.25" customHeight="1">
      <c r="B150" s="161"/>
      <c r="C150" s="162"/>
      <c r="D150" s="155" t="s">
        <v>179</v>
      </c>
      <c r="E150" s="97" t="s">
        <v>180</v>
      </c>
      <c r="F150" s="168">
        <v>1000</v>
      </c>
      <c r="G150" s="101"/>
      <c r="H150" s="101">
        <f t="shared" si="7"/>
        <v>1000</v>
      </c>
      <c r="I150" s="370"/>
      <c r="J150" s="139"/>
      <c r="K150" s="139"/>
      <c r="L150" s="139"/>
    </row>
    <row r="151" spans="2:12" ht="14.25" customHeight="1">
      <c r="B151" s="161"/>
      <c r="C151" s="162"/>
      <c r="D151" s="155" t="s">
        <v>148</v>
      </c>
      <c r="E151" s="97" t="s">
        <v>149</v>
      </c>
      <c r="F151" s="168">
        <v>15600</v>
      </c>
      <c r="G151" s="101"/>
      <c r="H151" s="101">
        <f t="shared" si="7"/>
        <v>15600</v>
      </c>
      <c r="I151" s="370"/>
      <c r="J151" s="139"/>
      <c r="K151" s="139"/>
      <c r="L151" s="139"/>
    </row>
    <row r="152" spans="2:12" ht="14.25" customHeight="1">
      <c r="B152" s="161"/>
      <c r="C152" s="162"/>
      <c r="D152" s="155" t="s">
        <v>150</v>
      </c>
      <c r="E152" s="97" t="s">
        <v>151</v>
      </c>
      <c r="F152" s="168">
        <v>2000</v>
      </c>
      <c r="G152" s="101"/>
      <c r="H152" s="101">
        <f t="shared" si="7"/>
        <v>2000</v>
      </c>
      <c r="I152" s="370"/>
      <c r="J152" s="139"/>
      <c r="K152" s="139"/>
      <c r="L152" s="139"/>
    </row>
    <row r="153" spans="2:12" ht="14.25" customHeight="1">
      <c r="B153" s="161"/>
      <c r="C153" s="162"/>
      <c r="D153" s="162" t="s">
        <v>199</v>
      </c>
      <c r="E153" s="97" t="s">
        <v>200</v>
      </c>
      <c r="F153" s="168">
        <v>400</v>
      </c>
      <c r="G153" s="101"/>
      <c r="H153" s="101">
        <f t="shared" si="7"/>
        <v>400</v>
      </c>
      <c r="I153" s="370"/>
      <c r="J153" s="139"/>
      <c r="K153" s="139"/>
      <c r="L153" s="139"/>
    </row>
    <row r="154" spans="2:12" ht="14.25" customHeight="1">
      <c r="B154" s="161"/>
      <c r="C154" s="162"/>
      <c r="D154" s="155" t="s">
        <v>106</v>
      </c>
      <c r="E154" s="97" t="s">
        <v>107</v>
      </c>
      <c r="F154" s="168">
        <v>3200</v>
      </c>
      <c r="G154" s="101"/>
      <c r="H154" s="101">
        <f t="shared" si="7"/>
        <v>3200</v>
      </c>
      <c r="I154" s="370"/>
      <c r="J154" s="139"/>
      <c r="K154" s="139"/>
      <c r="L154" s="139"/>
    </row>
    <row r="155" spans="2:12" ht="14.25" customHeight="1">
      <c r="B155" s="161"/>
      <c r="C155" s="162"/>
      <c r="D155" s="198">
        <v>4370</v>
      </c>
      <c r="E155" s="97" t="s">
        <v>154</v>
      </c>
      <c r="F155" s="168">
        <v>1500</v>
      </c>
      <c r="G155" s="101"/>
      <c r="H155" s="101">
        <f t="shared" si="7"/>
        <v>1500</v>
      </c>
      <c r="I155" s="370"/>
      <c r="J155" s="139"/>
      <c r="K155" s="139"/>
      <c r="L155" s="139"/>
    </row>
    <row r="156" spans="2:12" ht="14.25" customHeight="1">
      <c r="B156" s="161"/>
      <c r="C156" s="162"/>
      <c r="D156" s="155" t="s">
        <v>113</v>
      </c>
      <c r="E156" s="97" t="s">
        <v>114</v>
      </c>
      <c r="F156" s="168">
        <v>400</v>
      </c>
      <c r="G156" s="101"/>
      <c r="H156" s="101">
        <f t="shared" si="7"/>
        <v>400</v>
      </c>
      <c r="I156" s="370"/>
      <c r="J156" s="139"/>
      <c r="K156" s="139"/>
      <c r="L156" s="139"/>
    </row>
    <row r="157" spans="2:12" ht="14.25" customHeight="1">
      <c r="B157" s="161"/>
      <c r="C157" s="162"/>
      <c r="D157" s="155" t="s">
        <v>155</v>
      </c>
      <c r="E157" s="97" t="s">
        <v>156</v>
      </c>
      <c r="F157" s="168">
        <v>15600</v>
      </c>
      <c r="G157" s="101"/>
      <c r="H157" s="101">
        <f t="shared" si="7"/>
        <v>15600</v>
      </c>
      <c r="I157" s="370"/>
      <c r="J157" s="139"/>
      <c r="K157" s="139"/>
      <c r="L157" s="139"/>
    </row>
    <row r="158" spans="2:12" ht="14.25" customHeight="1">
      <c r="B158" s="161"/>
      <c r="C158" s="162"/>
      <c r="D158" s="183">
        <v>6050</v>
      </c>
      <c r="E158" s="59" t="s">
        <v>110</v>
      </c>
      <c r="F158" s="168">
        <v>35000</v>
      </c>
      <c r="G158" s="176"/>
      <c r="H158" s="176">
        <f t="shared" si="7"/>
        <v>35000</v>
      </c>
      <c r="I158" s="370"/>
      <c r="J158" s="139"/>
      <c r="K158" s="139"/>
      <c r="L158" s="139"/>
    </row>
    <row r="159" spans="2:12" ht="15" customHeight="1">
      <c r="B159" s="164"/>
      <c r="C159" s="166" t="s">
        <v>182</v>
      </c>
      <c r="D159" s="165"/>
      <c r="E159" s="18" t="s">
        <v>282</v>
      </c>
      <c r="F159" s="171">
        <f>SUM(F160:F178)</f>
        <v>900700</v>
      </c>
      <c r="G159" s="171">
        <f>SUM(G160:G178)</f>
        <v>0</v>
      </c>
      <c r="H159" s="171">
        <f>SUM(H160:H178)</f>
        <v>900700</v>
      </c>
      <c r="I159" s="157"/>
      <c r="J159" s="139"/>
      <c r="K159" s="139"/>
      <c r="L159" s="139"/>
    </row>
    <row r="160" spans="2:12" ht="22.5" customHeight="1">
      <c r="B160" s="164"/>
      <c r="C160" s="166"/>
      <c r="D160" s="213">
        <v>2900</v>
      </c>
      <c r="E160" s="209" t="s">
        <v>183</v>
      </c>
      <c r="F160" s="186">
        <v>52000</v>
      </c>
      <c r="G160" s="101"/>
      <c r="H160" s="101">
        <f aca="true" t="shared" si="8" ref="H160:H178">F160+G160</f>
        <v>52000</v>
      </c>
      <c r="I160" s="370"/>
      <c r="J160" s="139"/>
      <c r="K160" s="139"/>
      <c r="L160" s="139"/>
    </row>
    <row r="161" spans="2:12" ht="14.25" customHeight="1">
      <c r="B161" s="161"/>
      <c r="C161" s="162"/>
      <c r="D161" s="155" t="s">
        <v>169</v>
      </c>
      <c r="E161" s="97" t="s">
        <v>144</v>
      </c>
      <c r="F161" s="168">
        <v>37200</v>
      </c>
      <c r="G161" s="101"/>
      <c r="H161" s="101">
        <f t="shared" si="8"/>
        <v>37200</v>
      </c>
      <c r="I161" s="370"/>
      <c r="J161" s="139"/>
      <c r="K161" s="139"/>
      <c r="L161" s="139"/>
    </row>
    <row r="162" spans="2:12" ht="14.25" customHeight="1">
      <c r="B162" s="161"/>
      <c r="C162" s="162"/>
      <c r="D162" s="155" t="s">
        <v>132</v>
      </c>
      <c r="E162" s="97" t="s">
        <v>133</v>
      </c>
      <c r="F162" s="168">
        <v>509400</v>
      </c>
      <c r="G162" s="169"/>
      <c r="H162" s="101">
        <f t="shared" si="8"/>
        <v>509400</v>
      </c>
      <c r="I162" s="370"/>
      <c r="J162" s="139"/>
      <c r="K162" s="139"/>
      <c r="L162" s="139"/>
    </row>
    <row r="163" spans="2:12" ht="14.25" customHeight="1">
      <c r="B163" s="161"/>
      <c r="C163" s="162"/>
      <c r="D163" s="155" t="s">
        <v>145</v>
      </c>
      <c r="E163" s="97" t="s">
        <v>146</v>
      </c>
      <c r="F163" s="168">
        <v>46500</v>
      </c>
      <c r="G163" s="169"/>
      <c r="H163" s="101">
        <f t="shared" si="8"/>
        <v>46500</v>
      </c>
      <c r="I163" s="199"/>
      <c r="J163" s="139"/>
      <c r="K163" s="139"/>
      <c r="L163" s="139"/>
    </row>
    <row r="164" spans="2:12" ht="14.25" customHeight="1">
      <c r="B164" s="161"/>
      <c r="C164" s="162"/>
      <c r="D164" s="155" t="s">
        <v>134</v>
      </c>
      <c r="E164" s="97" t="s">
        <v>135</v>
      </c>
      <c r="F164" s="168">
        <v>92200</v>
      </c>
      <c r="G164" s="169"/>
      <c r="H164" s="101">
        <f t="shared" si="8"/>
        <v>92200</v>
      </c>
      <c r="I164" s="370"/>
      <c r="J164" s="139"/>
      <c r="K164" s="139"/>
      <c r="L164" s="139"/>
    </row>
    <row r="165" spans="2:12" ht="14.25" customHeight="1">
      <c r="B165" s="161"/>
      <c r="C165" s="162"/>
      <c r="D165" s="155" t="s">
        <v>136</v>
      </c>
      <c r="E165" s="97" t="s">
        <v>137</v>
      </c>
      <c r="F165" s="168">
        <v>14800</v>
      </c>
      <c r="G165" s="169"/>
      <c r="H165" s="101">
        <f t="shared" si="8"/>
        <v>14800</v>
      </c>
      <c r="I165" s="370"/>
      <c r="J165" s="139"/>
      <c r="K165" s="139"/>
      <c r="L165" s="139"/>
    </row>
    <row r="166" spans="2:12" ht="14.25" customHeight="1">
      <c r="B166" s="161"/>
      <c r="C166" s="162"/>
      <c r="D166" s="162">
        <v>4170</v>
      </c>
      <c r="E166" s="97" t="s">
        <v>147</v>
      </c>
      <c r="F166" s="168">
        <v>15300</v>
      </c>
      <c r="G166" s="169"/>
      <c r="H166" s="101">
        <f t="shared" si="8"/>
        <v>15300</v>
      </c>
      <c r="I166" s="370"/>
      <c r="J166" s="139"/>
      <c r="K166" s="139"/>
      <c r="L166" s="139"/>
    </row>
    <row r="167" spans="2:12" ht="14.25" customHeight="1">
      <c r="B167" s="161"/>
      <c r="C167" s="162"/>
      <c r="D167" s="155" t="s">
        <v>121</v>
      </c>
      <c r="E167" s="97" t="s">
        <v>122</v>
      </c>
      <c r="F167" s="168">
        <v>15100</v>
      </c>
      <c r="G167" s="169"/>
      <c r="H167" s="101">
        <f t="shared" si="8"/>
        <v>15100</v>
      </c>
      <c r="I167" s="370"/>
      <c r="J167" s="139"/>
      <c r="K167" s="139"/>
      <c r="L167" s="139"/>
    </row>
    <row r="168" spans="2:12" ht="14.25" customHeight="1">
      <c r="B168" s="161"/>
      <c r="C168" s="162"/>
      <c r="D168" s="155" t="s">
        <v>179</v>
      </c>
      <c r="E168" s="97" t="s">
        <v>180</v>
      </c>
      <c r="F168" s="168">
        <v>3000</v>
      </c>
      <c r="G168" s="169"/>
      <c r="H168" s="101">
        <f t="shared" si="8"/>
        <v>3000</v>
      </c>
      <c r="I168" s="370"/>
      <c r="J168" s="139"/>
      <c r="K168" s="139"/>
      <c r="L168" s="139"/>
    </row>
    <row r="169" spans="2:12" ht="14.25" customHeight="1">
      <c r="B169" s="161"/>
      <c r="C169" s="162"/>
      <c r="D169" s="155" t="s">
        <v>148</v>
      </c>
      <c r="E169" s="97" t="s">
        <v>149</v>
      </c>
      <c r="F169" s="168">
        <v>51000</v>
      </c>
      <c r="G169" s="169"/>
      <c r="H169" s="101">
        <f t="shared" si="8"/>
        <v>51000</v>
      </c>
      <c r="I169" s="370"/>
      <c r="J169" s="139"/>
      <c r="K169" s="139"/>
      <c r="L169" s="139"/>
    </row>
    <row r="170" spans="2:12" ht="14.25" customHeight="1">
      <c r="B170" s="161"/>
      <c r="C170" s="162"/>
      <c r="D170" s="155" t="s">
        <v>150</v>
      </c>
      <c r="E170" s="97" t="s">
        <v>151</v>
      </c>
      <c r="F170" s="168">
        <v>4000</v>
      </c>
      <c r="G170" s="169"/>
      <c r="H170" s="101">
        <f t="shared" si="8"/>
        <v>4000</v>
      </c>
      <c r="I170" s="370"/>
      <c r="J170" s="139"/>
      <c r="K170" s="139"/>
      <c r="L170" s="139"/>
    </row>
    <row r="171" spans="2:12" ht="14.25" customHeight="1">
      <c r="B171" s="161"/>
      <c r="C171" s="162"/>
      <c r="D171" s="162" t="s">
        <v>199</v>
      </c>
      <c r="E171" s="97" t="s">
        <v>200</v>
      </c>
      <c r="F171" s="168">
        <v>900</v>
      </c>
      <c r="G171" s="169"/>
      <c r="H171" s="101">
        <f t="shared" si="8"/>
        <v>900</v>
      </c>
      <c r="I171" s="370"/>
      <c r="J171" s="139"/>
      <c r="K171" s="139"/>
      <c r="L171" s="139"/>
    </row>
    <row r="172" spans="2:12" ht="14.25" customHeight="1">
      <c r="B172" s="161"/>
      <c r="C172" s="162"/>
      <c r="D172" s="155" t="s">
        <v>106</v>
      </c>
      <c r="E172" s="97" t="s">
        <v>107</v>
      </c>
      <c r="F172" s="168">
        <v>13600</v>
      </c>
      <c r="G172" s="169"/>
      <c r="H172" s="101">
        <f t="shared" si="8"/>
        <v>13600</v>
      </c>
      <c r="I172" s="370"/>
      <c r="J172" s="139"/>
      <c r="K172" s="139"/>
      <c r="L172" s="139"/>
    </row>
    <row r="173" spans="2:12" ht="14.25" customHeight="1">
      <c r="B173" s="161"/>
      <c r="C173" s="162"/>
      <c r="D173" s="198">
        <v>4350</v>
      </c>
      <c r="E173" s="97" t="s">
        <v>152</v>
      </c>
      <c r="F173" s="168">
        <v>700</v>
      </c>
      <c r="G173" s="101"/>
      <c r="H173" s="101">
        <f t="shared" si="8"/>
        <v>700</v>
      </c>
      <c r="I173" s="370"/>
      <c r="J173" s="139"/>
      <c r="K173" s="139"/>
      <c r="L173" s="139"/>
    </row>
    <row r="174" spans="2:12" ht="14.25" customHeight="1">
      <c r="B174" s="161"/>
      <c r="C174" s="162"/>
      <c r="D174" s="198">
        <v>4360</v>
      </c>
      <c r="E174" s="97" t="s">
        <v>153</v>
      </c>
      <c r="F174" s="168">
        <v>1400</v>
      </c>
      <c r="G174" s="101"/>
      <c r="H174" s="101">
        <f t="shared" si="8"/>
        <v>1400</v>
      </c>
      <c r="I174" s="370"/>
      <c r="J174" s="139"/>
      <c r="K174" s="139"/>
      <c r="L174" s="139"/>
    </row>
    <row r="175" spans="2:12" ht="14.25" customHeight="1">
      <c r="B175" s="161"/>
      <c r="C175" s="162"/>
      <c r="D175" s="198">
        <v>4370</v>
      </c>
      <c r="E175" s="97" t="s">
        <v>154</v>
      </c>
      <c r="F175" s="168">
        <v>5000</v>
      </c>
      <c r="G175" s="101"/>
      <c r="H175" s="101">
        <f t="shared" si="8"/>
        <v>5000</v>
      </c>
      <c r="I175" s="370"/>
      <c r="J175" s="139"/>
      <c r="K175" s="139"/>
      <c r="L175" s="139"/>
    </row>
    <row r="176" spans="2:12" ht="14.25" customHeight="1">
      <c r="B176" s="161"/>
      <c r="C176" s="162"/>
      <c r="D176" s="155" t="s">
        <v>139</v>
      </c>
      <c r="E176" s="97" t="s">
        <v>140</v>
      </c>
      <c r="F176" s="168">
        <v>2000</v>
      </c>
      <c r="G176" s="101"/>
      <c r="H176" s="101">
        <f t="shared" si="8"/>
        <v>2000</v>
      </c>
      <c r="I176" s="370"/>
      <c r="J176" s="139"/>
      <c r="K176" s="139"/>
      <c r="L176" s="139"/>
    </row>
    <row r="177" spans="2:12" ht="14.25" customHeight="1">
      <c r="B177" s="161"/>
      <c r="C177" s="162"/>
      <c r="D177" s="162">
        <v>4430</v>
      </c>
      <c r="E177" s="97" t="s">
        <v>114</v>
      </c>
      <c r="F177" s="168">
        <v>1300</v>
      </c>
      <c r="G177" s="101"/>
      <c r="H177" s="101">
        <f t="shared" si="8"/>
        <v>1300</v>
      </c>
      <c r="I177" s="370"/>
      <c r="J177" s="139"/>
      <c r="K177" s="139"/>
      <c r="L177" s="139"/>
    </row>
    <row r="178" spans="2:12" ht="14.25" customHeight="1">
      <c r="B178" s="161"/>
      <c r="C178" s="162"/>
      <c r="D178" s="155" t="s">
        <v>155</v>
      </c>
      <c r="E178" s="97" t="s">
        <v>156</v>
      </c>
      <c r="F178" s="168">
        <v>35300</v>
      </c>
      <c r="G178" s="101"/>
      <c r="H178" s="101">
        <f t="shared" si="8"/>
        <v>35300</v>
      </c>
      <c r="I178" s="370"/>
      <c r="J178" s="139"/>
      <c r="K178" s="139"/>
      <c r="L178" s="139"/>
    </row>
    <row r="179" spans="2:12" ht="15" customHeight="1">
      <c r="B179" s="164"/>
      <c r="C179" s="166" t="s">
        <v>184</v>
      </c>
      <c r="D179" s="165"/>
      <c r="E179" s="18" t="s">
        <v>283</v>
      </c>
      <c r="F179" s="171">
        <f>SUM(F180:F199)</f>
        <v>2063900</v>
      </c>
      <c r="G179" s="171">
        <f>SUM(G180:G199)</f>
        <v>0</v>
      </c>
      <c r="H179" s="171">
        <f>SUM(H180:H199)</f>
        <v>2063900</v>
      </c>
      <c r="I179" s="157"/>
      <c r="J179" s="139"/>
      <c r="K179" s="139"/>
      <c r="L179" s="139"/>
    </row>
    <row r="180" spans="2:12" ht="14.25" customHeight="1">
      <c r="B180" s="161"/>
      <c r="C180" s="162"/>
      <c r="D180" s="155" t="s">
        <v>169</v>
      </c>
      <c r="E180" s="97" t="s">
        <v>144</v>
      </c>
      <c r="F180" s="168">
        <v>107400</v>
      </c>
      <c r="G180" s="101"/>
      <c r="H180" s="101">
        <f aca="true" t="shared" si="9" ref="H180:H199">F180+G180</f>
        <v>107400</v>
      </c>
      <c r="I180" s="370"/>
      <c r="J180" s="139"/>
      <c r="K180" s="139"/>
      <c r="L180" s="139"/>
    </row>
    <row r="181" spans="2:12" ht="14.25" customHeight="1">
      <c r="B181" s="161"/>
      <c r="C181" s="162"/>
      <c r="D181" s="155" t="s">
        <v>132</v>
      </c>
      <c r="E181" s="97" t="s">
        <v>133</v>
      </c>
      <c r="F181" s="168">
        <v>1290800</v>
      </c>
      <c r="G181" s="101"/>
      <c r="H181" s="101">
        <f t="shared" si="9"/>
        <v>1290800</v>
      </c>
      <c r="I181" s="370"/>
      <c r="J181" s="139"/>
      <c r="K181" s="139"/>
      <c r="L181" s="139"/>
    </row>
    <row r="182" spans="2:12" ht="14.25" customHeight="1">
      <c r="B182" s="161"/>
      <c r="C182" s="162"/>
      <c r="D182" s="155" t="s">
        <v>145</v>
      </c>
      <c r="E182" s="97" t="s">
        <v>146</v>
      </c>
      <c r="F182" s="168">
        <v>102500</v>
      </c>
      <c r="G182" s="101"/>
      <c r="H182" s="101">
        <f t="shared" si="9"/>
        <v>102500</v>
      </c>
      <c r="I182" s="370"/>
      <c r="J182" s="139"/>
      <c r="K182" s="139"/>
      <c r="L182" s="139"/>
    </row>
    <row r="183" spans="2:12" ht="14.25" customHeight="1">
      <c r="B183" s="161"/>
      <c r="C183" s="162"/>
      <c r="D183" s="155" t="s">
        <v>134</v>
      </c>
      <c r="E183" s="97" t="s">
        <v>135</v>
      </c>
      <c r="F183" s="168">
        <v>228900</v>
      </c>
      <c r="G183" s="101"/>
      <c r="H183" s="101">
        <f t="shared" si="9"/>
        <v>228900</v>
      </c>
      <c r="I183" s="370"/>
      <c r="J183" s="139"/>
      <c r="K183" s="139"/>
      <c r="L183" s="139"/>
    </row>
    <row r="184" spans="2:12" ht="14.25" customHeight="1">
      <c r="B184" s="161"/>
      <c r="C184" s="162"/>
      <c r="D184" s="155" t="s">
        <v>136</v>
      </c>
      <c r="E184" s="97" t="s">
        <v>137</v>
      </c>
      <c r="F184" s="168">
        <v>36800</v>
      </c>
      <c r="G184" s="101"/>
      <c r="H184" s="101">
        <f t="shared" si="9"/>
        <v>36800</v>
      </c>
      <c r="I184" s="370"/>
      <c r="J184" s="139"/>
      <c r="K184" s="139"/>
      <c r="L184" s="139"/>
    </row>
    <row r="185" spans="2:12" ht="14.25" customHeight="1">
      <c r="B185" s="161"/>
      <c r="C185" s="162"/>
      <c r="D185" s="162">
        <v>4170</v>
      </c>
      <c r="E185" s="97" t="s">
        <v>147</v>
      </c>
      <c r="F185" s="168">
        <v>6200</v>
      </c>
      <c r="G185" s="101"/>
      <c r="H185" s="101">
        <f t="shared" si="9"/>
        <v>6200</v>
      </c>
      <c r="I185" s="370"/>
      <c r="J185" s="139"/>
      <c r="K185" s="139"/>
      <c r="L185" s="139"/>
    </row>
    <row r="186" spans="2:12" ht="14.25" customHeight="1">
      <c r="B186" s="161"/>
      <c r="C186" s="162"/>
      <c r="D186" s="155" t="s">
        <v>121</v>
      </c>
      <c r="E186" s="97" t="s">
        <v>122</v>
      </c>
      <c r="F186" s="168">
        <v>51500</v>
      </c>
      <c r="G186" s="101"/>
      <c r="H186" s="101">
        <f t="shared" si="9"/>
        <v>51500</v>
      </c>
      <c r="I186" s="370"/>
      <c r="J186" s="139"/>
      <c r="K186" s="139"/>
      <c r="L186" s="139"/>
    </row>
    <row r="187" spans="2:12" ht="14.25" customHeight="1">
      <c r="B187" s="161"/>
      <c r="C187" s="162"/>
      <c r="D187" s="155" t="s">
        <v>179</v>
      </c>
      <c r="E187" s="97" t="s">
        <v>180</v>
      </c>
      <c r="F187" s="168">
        <v>5200</v>
      </c>
      <c r="G187" s="101"/>
      <c r="H187" s="101">
        <f t="shared" si="9"/>
        <v>5200</v>
      </c>
      <c r="I187" s="370"/>
      <c r="J187" s="139"/>
      <c r="K187" s="139"/>
      <c r="L187" s="139"/>
    </row>
    <row r="188" spans="2:12" ht="14.25" customHeight="1">
      <c r="B188" s="161"/>
      <c r="C188" s="162"/>
      <c r="D188" s="155" t="s">
        <v>148</v>
      </c>
      <c r="E188" s="97" t="s">
        <v>149</v>
      </c>
      <c r="F188" s="168">
        <v>82000</v>
      </c>
      <c r="G188" s="101"/>
      <c r="H188" s="101">
        <f t="shared" si="9"/>
        <v>82000</v>
      </c>
      <c r="I188" s="370"/>
      <c r="J188" s="139"/>
      <c r="K188" s="139"/>
      <c r="L188" s="139"/>
    </row>
    <row r="189" spans="2:12" ht="14.25" customHeight="1">
      <c r="B189" s="161"/>
      <c r="C189" s="162"/>
      <c r="D189" s="155" t="s">
        <v>150</v>
      </c>
      <c r="E189" s="97" t="s">
        <v>151</v>
      </c>
      <c r="F189" s="168">
        <v>12100</v>
      </c>
      <c r="G189" s="101"/>
      <c r="H189" s="101">
        <f t="shared" si="9"/>
        <v>12100</v>
      </c>
      <c r="I189" s="370"/>
      <c r="J189" s="139"/>
      <c r="K189" s="139"/>
      <c r="L189" s="139"/>
    </row>
    <row r="190" spans="2:12" ht="14.25" customHeight="1">
      <c r="B190" s="161"/>
      <c r="C190" s="162"/>
      <c r="D190" s="162" t="s">
        <v>199</v>
      </c>
      <c r="E190" s="97" t="s">
        <v>200</v>
      </c>
      <c r="F190" s="168">
        <v>1600</v>
      </c>
      <c r="G190" s="101"/>
      <c r="H190" s="101">
        <f t="shared" si="9"/>
        <v>1600</v>
      </c>
      <c r="I190" s="370"/>
      <c r="J190" s="139"/>
      <c r="K190" s="139"/>
      <c r="L190" s="139"/>
    </row>
    <row r="191" spans="2:12" ht="14.25" customHeight="1">
      <c r="B191" s="161"/>
      <c r="C191" s="162"/>
      <c r="D191" s="155" t="s">
        <v>106</v>
      </c>
      <c r="E191" s="97" t="s">
        <v>107</v>
      </c>
      <c r="F191" s="168">
        <v>35200</v>
      </c>
      <c r="G191" s="101"/>
      <c r="H191" s="101">
        <f t="shared" si="9"/>
        <v>35200</v>
      </c>
      <c r="I191" s="370"/>
      <c r="J191" s="139"/>
      <c r="K191" s="139"/>
      <c r="L191" s="139"/>
    </row>
    <row r="192" spans="2:12" ht="14.25" customHeight="1">
      <c r="B192" s="161"/>
      <c r="C192" s="162"/>
      <c r="D192" s="198">
        <v>4350</v>
      </c>
      <c r="E192" s="97" t="s">
        <v>152</v>
      </c>
      <c r="F192" s="168">
        <v>1900</v>
      </c>
      <c r="G192" s="101"/>
      <c r="H192" s="101">
        <f t="shared" si="9"/>
        <v>1900</v>
      </c>
      <c r="I192" s="370"/>
      <c r="J192" s="139"/>
      <c r="K192" s="139"/>
      <c r="L192" s="139"/>
    </row>
    <row r="193" spans="2:12" ht="14.25" customHeight="1">
      <c r="B193" s="161"/>
      <c r="C193" s="162"/>
      <c r="D193" s="198">
        <v>4360</v>
      </c>
      <c r="E193" s="97" t="s">
        <v>153</v>
      </c>
      <c r="F193" s="168">
        <v>2800</v>
      </c>
      <c r="G193" s="101"/>
      <c r="H193" s="101">
        <f t="shared" si="9"/>
        <v>2800</v>
      </c>
      <c r="I193" s="370"/>
      <c r="J193" s="139"/>
      <c r="K193" s="139"/>
      <c r="L193" s="139"/>
    </row>
    <row r="194" spans="2:12" ht="14.25" customHeight="1">
      <c r="B194" s="161"/>
      <c r="C194" s="162"/>
      <c r="D194" s="198">
        <v>4370</v>
      </c>
      <c r="E194" s="97" t="s">
        <v>154</v>
      </c>
      <c r="F194" s="168">
        <v>4200</v>
      </c>
      <c r="G194" s="101"/>
      <c r="H194" s="101">
        <f t="shared" si="9"/>
        <v>4200</v>
      </c>
      <c r="I194" s="370"/>
      <c r="J194" s="139"/>
      <c r="K194" s="139"/>
      <c r="L194" s="139"/>
    </row>
    <row r="195" spans="2:12" ht="14.25" customHeight="1">
      <c r="B195" s="161"/>
      <c r="C195" s="162"/>
      <c r="D195" s="155" t="s">
        <v>139</v>
      </c>
      <c r="E195" s="97" t="s">
        <v>140</v>
      </c>
      <c r="F195" s="168">
        <v>7000</v>
      </c>
      <c r="G195" s="101"/>
      <c r="H195" s="101">
        <f t="shared" si="9"/>
        <v>7000</v>
      </c>
      <c r="I195" s="199"/>
      <c r="J195" s="139"/>
      <c r="K195" s="139"/>
      <c r="L195" s="139"/>
    </row>
    <row r="196" spans="2:12" ht="14.25" customHeight="1">
      <c r="B196" s="161"/>
      <c r="C196" s="162"/>
      <c r="D196" s="198">
        <v>4420</v>
      </c>
      <c r="E196" s="97" t="s">
        <v>141</v>
      </c>
      <c r="F196" s="168">
        <v>3000</v>
      </c>
      <c r="G196" s="101"/>
      <c r="H196" s="101">
        <f t="shared" si="9"/>
        <v>3000</v>
      </c>
      <c r="I196" s="370"/>
      <c r="J196" s="139"/>
      <c r="K196" s="139"/>
      <c r="L196" s="139"/>
    </row>
    <row r="197" spans="2:12" ht="14.25" customHeight="1">
      <c r="B197" s="161"/>
      <c r="C197" s="162"/>
      <c r="D197" s="155" t="s">
        <v>113</v>
      </c>
      <c r="E197" s="97" t="s">
        <v>114</v>
      </c>
      <c r="F197" s="168">
        <v>3800</v>
      </c>
      <c r="G197" s="101"/>
      <c r="H197" s="101">
        <f t="shared" si="9"/>
        <v>3800</v>
      </c>
      <c r="I197" s="370"/>
      <c r="J197" s="139"/>
      <c r="K197" s="139"/>
      <c r="L197" s="139"/>
    </row>
    <row r="198" spans="2:12" ht="14.25" customHeight="1">
      <c r="B198" s="161"/>
      <c r="C198" s="162"/>
      <c r="D198" s="155" t="s">
        <v>155</v>
      </c>
      <c r="E198" s="97" t="s">
        <v>156</v>
      </c>
      <c r="F198" s="168">
        <v>81000</v>
      </c>
      <c r="G198" s="101"/>
      <c r="H198" s="101">
        <f t="shared" si="9"/>
        <v>81000</v>
      </c>
      <c r="I198" s="370"/>
      <c r="J198" s="139"/>
      <c r="K198" s="139"/>
      <c r="L198" s="139"/>
    </row>
    <row r="199" spans="2:12" ht="14.25" customHeight="1">
      <c r="B199" s="161"/>
      <c r="C199" s="162"/>
      <c r="D199" s="162">
        <v>6050</v>
      </c>
      <c r="E199" s="97" t="s">
        <v>110</v>
      </c>
      <c r="F199" s="168">
        <v>0</v>
      </c>
      <c r="G199" s="101"/>
      <c r="H199" s="101">
        <f t="shared" si="9"/>
        <v>0</v>
      </c>
      <c r="I199" s="370"/>
      <c r="J199" s="139"/>
      <c r="K199" s="139"/>
      <c r="L199" s="139"/>
    </row>
    <row r="200" spans="2:12" ht="15" customHeight="1">
      <c r="B200" s="164"/>
      <c r="C200" s="166" t="s">
        <v>185</v>
      </c>
      <c r="D200" s="165"/>
      <c r="E200" s="18" t="s">
        <v>284</v>
      </c>
      <c r="F200" s="171">
        <f>SUM(F201:F213)</f>
        <v>447800</v>
      </c>
      <c r="G200" s="171">
        <f>SUM(G201:G213)</f>
        <v>0</v>
      </c>
      <c r="H200" s="171">
        <f>SUM(H201:H213)</f>
        <v>447800</v>
      </c>
      <c r="I200" s="157"/>
      <c r="J200" s="139"/>
      <c r="K200" s="139"/>
      <c r="L200" s="139"/>
    </row>
    <row r="201" spans="2:12" ht="14.25" customHeight="1">
      <c r="B201" s="164"/>
      <c r="C201" s="214"/>
      <c r="D201" s="155" t="s">
        <v>169</v>
      </c>
      <c r="E201" s="97" t="s">
        <v>144</v>
      </c>
      <c r="F201" s="186">
        <v>5200</v>
      </c>
      <c r="G201" s="101"/>
      <c r="H201" s="101">
        <f aca="true" t="shared" si="10" ref="H201:H213">F201+G201</f>
        <v>5200</v>
      </c>
      <c r="I201" s="370"/>
      <c r="J201" s="139"/>
      <c r="K201" s="139"/>
      <c r="L201" s="139"/>
    </row>
    <row r="202" spans="2:12" ht="14.25" customHeight="1">
      <c r="B202" s="164"/>
      <c r="C202" s="214"/>
      <c r="D202" s="155" t="s">
        <v>132</v>
      </c>
      <c r="E202" s="97" t="s">
        <v>133</v>
      </c>
      <c r="F202" s="186">
        <v>80000</v>
      </c>
      <c r="G202" s="101"/>
      <c r="H202" s="101">
        <f t="shared" si="10"/>
        <v>80000</v>
      </c>
      <c r="I202" s="370"/>
      <c r="J202" s="139"/>
      <c r="K202" s="139"/>
      <c r="L202" s="139"/>
    </row>
    <row r="203" spans="2:12" ht="14.25" customHeight="1">
      <c r="B203" s="164"/>
      <c r="C203" s="214"/>
      <c r="D203" s="155" t="s">
        <v>145</v>
      </c>
      <c r="E203" s="97" t="s">
        <v>146</v>
      </c>
      <c r="F203" s="186">
        <v>6800</v>
      </c>
      <c r="G203" s="101"/>
      <c r="H203" s="101">
        <f t="shared" si="10"/>
        <v>6800</v>
      </c>
      <c r="I203" s="370"/>
      <c r="J203" s="139"/>
      <c r="K203" s="139"/>
      <c r="L203" s="139"/>
    </row>
    <row r="204" spans="2:12" ht="14.25" customHeight="1">
      <c r="B204" s="161"/>
      <c r="C204" s="162"/>
      <c r="D204" s="155" t="s">
        <v>134</v>
      </c>
      <c r="E204" s="97" t="s">
        <v>135</v>
      </c>
      <c r="F204" s="168">
        <v>13000</v>
      </c>
      <c r="G204" s="101"/>
      <c r="H204" s="101">
        <f t="shared" si="10"/>
        <v>13000</v>
      </c>
      <c r="I204" s="370"/>
      <c r="J204" s="139"/>
      <c r="K204" s="139"/>
      <c r="L204" s="139"/>
    </row>
    <row r="205" spans="2:12" ht="14.25" customHeight="1">
      <c r="B205" s="161"/>
      <c r="C205" s="162"/>
      <c r="D205" s="155" t="s">
        <v>136</v>
      </c>
      <c r="E205" s="97" t="s">
        <v>137</v>
      </c>
      <c r="F205" s="168">
        <v>2100</v>
      </c>
      <c r="G205" s="101"/>
      <c r="H205" s="101">
        <f t="shared" si="10"/>
        <v>2100</v>
      </c>
      <c r="I205" s="370"/>
      <c r="J205" s="139"/>
      <c r="K205" s="139"/>
      <c r="L205" s="139"/>
    </row>
    <row r="206" spans="2:12" ht="14.25" customHeight="1">
      <c r="B206" s="161"/>
      <c r="C206" s="162"/>
      <c r="D206" s="162">
        <v>4170</v>
      </c>
      <c r="E206" s="97" t="s">
        <v>147</v>
      </c>
      <c r="F206" s="168">
        <v>3000</v>
      </c>
      <c r="G206" s="101"/>
      <c r="H206" s="101">
        <f t="shared" si="10"/>
        <v>3000</v>
      </c>
      <c r="I206" s="370"/>
      <c r="J206" s="139"/>
      <c r="K206" s="139"/>
      <c r="L206" s="139"/>
    </row>
    <row r="207" spans="2:12" ht="14.25" customHeight="1">
      <c r="B207" s="161"/>
      <c r="C207" s="162"/>
      <c r="D207" s="162" t="s">
        <v>121</v>
      </c>
      <c r="E207" s="97" t="s">
        <v>122</v>
      </c>
      <c r="F207" s="168">
        <v>45000</v>
      </c>
      <c r="G207" s="101"/>
      <c r="H207" s="101">
        <f t="shared" si="10"/>
        <v>45000</v>
      </c>
      <c r="I207" s="370"/>
      <c r="J207" s="139"/>
      <c r="K207" s="139"/>
      <c r="L207" s="139"/>
    </row>
    <row r="208" spans="2:12" ht="14.25" customHeight="1">
      <c r="B208" s="161"/>
      <c r="C208" s="162"/>
      <c r="D208" s="155" t="s">
        <v>150</v>
      </c>
      <c r="E208" s="97" t="s">
        <v>151</v>
      </c>
      <c r="F208" s="168">
        <v>20000</v>
      </c>
      <c r="G208" s="101"/>
      <c r="H208" s="101">
        <f t="shared" si="10"/>
        <v>20000</v>
      </c>
      <c r="I208" s="370"/>
      <c r="J208" s="139"/>
      <c r="K208" s="139"/>
      <c r="L208" s="139"/>
    </row>
    <row r="209" spans="2:12" ht="14.25" customHeight="1">
      <c r="B209" s="161"/>
      <c r="C209" s="162"/>
      <c r="D209" s="162" t="s">
        <v>199</v>
      </c>
      <c r="E209" s="97" t="s">
        <v>200</v>
      </c>
      <c r="F209" s="168">
        <v>400</v>
      </c>
      <c r="G209" s="101"/>
      <c r="H209" s="101">
        <f t="shared" si="10"/>
        <v>400</v>
      </c>
      <c r="I209" s="370"/>
      <c r="J209" s="139"/>
      <c r="K209" s="139"/>
      <c r="L209" s="139"/>
    </row>
    <row r="210" spans="2:12" ht="14.25" customHeight="1">
      <c r="B210" s="161"/>
      <c r="C210" s="162"/>
      <c r="D210" s="155" t="s">
        <v>106</v>
      </c>
      <c r="E210" s="97" t="s">
        <v>107</v>
      </c>
      <c r="F210" s="168">
        <v>260000</v>
      </c>
      <c r="G210" s="101"/>
      <c r="H210" s="101">
        <f t="shared" si="10"/>
        <v>260000</v>
      </c>
      <c r="I210" s="370"/>
      <c r="J210" s="139"/>
      <c r="K210" s="139"/>
      <c r="L210" s="139"/>
    </row>
    <row r="211" spans="2:12" ht="14.25" customHeight="1">
      <c r="B211" s="161"/>
      <c r="C211" s="162"/>
      <c r="D211" s="155" t="s">
        <v>113</v>
      </c>
      <c r="E211" s="97" t="s">
        <v>114</v>
      </c>
      <c r="F211" s="168">
        <v>7000</v>
      </c>
      <c r="G211" s="101"/>
      <c r="H211" s="101">
        <f t="shared" si="10"/>
        <v>7000</v>
      </c>
      <c r="I211" s="370"/>
      <c r="J211" s="139"/>
      <c r="K211" s="139"/>
      <c r="L211" s="139"/>
    </row>
    <row r="212" spans="2:12" ht="14.25" customHeight="1">
      <c r="B212" s="161"/>
      <c r="C212" s="162"/>
      <c r="D212" s="155" t="s">
        <v>155</v>
      </c>
      <c r="E212" s="97" t="s">
        <v>156</v>
      </c>
      <c r="F212" s="168">
        <v>3400</v>
      </c>
      <c r="G212" s="101"/>
      <c r="H212" s="101">
        <f t="shared" si="10"/>
        <v>3400</v>
      </c>
      <c r="I212" s="370"/>
      <c r="J212" s="139"/>
      <c r="K212" s="139"/>
      <c r="L212" s="139"/>
    </row>
    <row r="213" spans="2:12" ht="14.25" customHeight="1">
      <c r="B213" s="161"/>
      <c r="C213" s="162"/>
      <c r="D213" s="230">
        <v>4500</v>
      </c>
      <c r="E213" s="97" t="s">
        <v>261</v>
      </c>
      <c r="F213" s="168">
        <v>1900</v>
      </c>
      <c r="G213" s="176"/>
      <c r="H213" s="176">
        <f t="shared" si="10"/>
        <v>1900</v>
      </c>
      <c r="I213" s="199"/>
      <c r="J213" s="139"/>
      <c r="K213" s="139"/>
      <c r="L213" s="139"/>
    </row>
    <row r="214" spans="2:12" ht="27" customHeight="1">
      <c r="B214" s="164"/>
      <c r="C214" s="166" t="s">
        <v>186</v>
      </c>
      <c r="D214" s="165"/>
      <c r="E214" s="18" t="s">
        <v>285</v>
      </c>
      <c r="F214" s="171">
        <f>SUM(F215:F229)</f>
        <v>277400</v>
      </c>
      <c r="G214" s="171">
        <f>SUM(G215:G229)</f>
        <v>0</v>
      </c>
      <c r="H214" s="171">
        <f>SUM(H215:H229)</f>
        <v>277400</v>
      </c>
      <c r="I214" s="157"/>
      <c r="J214" s="139"/>
      <c r="K214" s="139"/>
      <c r="L214" s="139"/>
    </row>
    <row r="215" spans="2:12" ht="13.5" customHeight="1">
      <c r="B215" s="161"/>
      <c r="C215" s="162"/>
      <c r="D215" s="155" t="s">
        <v>169</v>
      </c>
      <c r="E215" s="97" t="s">
        <v>144</v>
      </c>
      <c r="F215" s="168">
        <v>12400</v>
      </c>
      <c r="G215" s="101"/>
      <c r="H215" s="101">
        <f aca="true" t="shared" si="11" ref="H215:H229">F215+G215</f>
        <v>12400</v>
      </c>
      <c r="I215" s="199"/>
      <c r="J215" s="139"/>
      <c r="K215" s="139"/>
      <c r="L215" s="139"/>
    </row>
    <row r="216" spans="2:12" ht="13.5" customHeight="1">
      <c r="B216" s="161"/>
      <c r="C216" s="162"/>
      <c r="D216" s="155" t="s">
        <v>132</v>
      </c>
      <c r="E216" s="97" t="s">
        <v>133</v>
      </c>
      <c r="F216" s="168">
        <v>173000</v>
      </c>
      <c r="G216" s="101"/>
      <c r="H216" s="101">
        <f t="shared" si="11"/>
        <v>173000</v>
      </c>
      <c r="I216" s="370"/>
      <c r="J216" s="139"/>
      <c r="K216" s="139"/>
      <c r="L216" s="139"/>
    </row>
    <row r="217" spans="2:12" ht="13.5" customHeight="1">
      <c r="B217" s="161"/>
      <c r="C217" s="162"/>
      <c r="D217" s="155" t="s">
        <v>145</v>
      </c>
      <c r="E217" s="97" t="s">
        <v>146</v>
      </c>
      <c r="F217" s="168">
        <v>14700</v>
      </c>
      <c r="G217" s="101"/>
      <c r="H217" s="101">
        <f t="shared" si="11"/>
        <v>14700</v>
      </c>
      <c r="I217" s="370"/>
      <c r="J217" s="139"/>
      <c r="K217" s="139"/>
      <c r="L217" s="139"/>
    </row>
    <row r="218" spans="2:12" ht="13.5" customHeight="1">
      <c r="B218" s="161"/>
      <c r="C218" s="162"/>
      <c r="D218" s="155" t="s">
        <v>134</v>
      </c>
      <c r="E218" s="97" t="s">
        <v>135</v>
      </c>
      <c r="F218" s="168">
        <v>28400</v>
      </c>
      <c r="G218" s="101"/>
      <c r="H218" s="101">
        <f t="shared" si="11"/>
        <v>28400</v>
      </c>
      <c r="I218" s="370"/>
      <c r="J218" s="139"/>
      <c r="K218" s="139"/>
      <c r="L218" s="139"/>
    </row>
    <row r="219" spans="2:12" ht="13.5" customHeight="1">
      <c r="B219" s="161"/>
      <c r="C219" s="162"/>
      <c r="D219" s="155" t="s">
        <v>136</v>
      </c>
      <c r="E219" s="97" t="s">
        <v>137</v>
      </c>
      <c r="F219" s="168">
        <v>4700</v>
      </c>
      <c r="G219" s="101"/>
      <c r="H219" s="101">
        <f t="shared" si="11"/>
        <v>4700</v>
      </c>
      <c r="I219" s="370"/>
      <c r="J219" s="139"/>
      <c r="K219" s="139"/>
      <c r="L219" s="139"/>
    </row>
    <row r="220" spans="2:12" ht="13.5" customHeight="1">
      <c r="B220" s="161"/>
      <c r="C220" s="162"/>
      <c r="D220" s="162">
        <v>4170</v>
      </c>
      <c r="E220" s="97" t="s">
        <v>147</v>
      </c>
      <c r="F220" s="168">
        <v>4000</v>
      </c>
      <c r="G220" s="101"/>
      <c r="H220" s="101">
        <f t="shared" si="11"/>
        <v>4000</v>
      </c>
      <c r="I220" s="370"/>
      <c r="J220" s="139"/>
      <c r="K220" s="139"/>
      <c r="L220" s="139"/>
    </row>
    <row r="221" spans="2:12" ht="13.5" customHeight="1">
      <c r="B221" s="161"/>
      <c r="C221" s="162"/>
      <c r="D221" s="155" t="s">
        <v>121</v>
      </c>
      <c r="E221" s="97" t="s">
        <v>122</v>
      </c>
      <c r="F221" s="168">
        <v>12200</v>
      </c>
      <c r="G221" s="101"/>
      <c r="H221" s="101">
        <f t="shared" si="11"/>
        <v>12200</v>
      </c>
      <c r="I221" s="370"/>
      <c r="J221" s="139"/>
      <c r="K221" s="139"/>
      <c r="L221" s="139"/>
    </row>
    <row r="222" spans="2:12" ht="13.5" customHeight="1">
      <c r="B222" s="161"/>
      <c r="C222" s="162"/>
      <c r="D222" s="162" t="s">
        <v>199</v>
      </c>
      <c r="E222" s="97" t="s">
        <v>200</v>
      </c>
      <c r="F222" s="168">
        <v>300</v>
      </c>
      <c r="G222" s="101"/>
      <c r="H222" s="101">
        <f t="shared" si="11"/>
        <v>300</v>
      </c>
      <c r="I222" s="370"/>
      <c r="J222" s="139"/>
      <c r="K222" s="139"/>
      <c r="L222" s="139"/>
    </row>
    <row r="223" spans="2:12" ht="13.5" customHeight="1">
      <c r="B223" s="161"/>
      <c r="C223" s="162"/>
      <c r="D223" s="155" t="s">
        <v>106</v>
      </c>
      <c r="E223" s="97" t="s">
        <v>107</v>
      </c>
      <c r="F223" s="168">
        <v>11500</v>
      </c>
      <c r="G223" s="101"/>
      <c r="H223" s="101">
        <f t="shared" si="11"/>
        <v>11500</v>
      </c>
      <c r="I223" s="370"/>
      <c r="J223" s="139"/>
      <c r="K223" s="139"/>
      <c r="L223" s="139"/>
    </row>
    <row r="224" spans="2:12" ht="13.5" customHeight="1">
      <c r="B224" s="161"/>
      <c r="C224" s="162"/>
      <c r="D224" s="198">
        <v>4360</v>
      </c>
      <c r="E224" s="97" t="s">
        <v>153</v>
      </c>
      <c r="F224" s="168">
        <v>1400</v>
      </c>
      <c r="G224" s="101"/>
      <c r="H224" s="101">
        <f t="shared" si="11"/>
        <v>1400</v>
      </c>
      <c r="I224" s="370"/>
      <c r="J224" s="139"/>
      <c r="K224" s="139"/>
      <c r="L224" s="139"/>
    </row>
    <row r="225" spans="2:12" ht="13.5" customHeight="1">
      <c r="B225" s="161"/>
      <c r="C225" s="162"/>
      <c r="D225" s="198">
        <v>4370</v>
      </c>
      <c r="E225" s="97" t="s">
        <v>154</v>
      </c>
      <c r="F225" s="168">
        <v>1300</v>
      </c>
      <c r="G225" s="101"/>
      <c r="H225" s="101">
        <f t="shared" si="11"/>
        <v>1300</v>
      </c>
      <c r="I225" s="370"/>
      <c r="J225" s="139"/>
      <c r="K225" s="139"/>
      <c r="L225" s="139"/>
    </row>
    <row r="226" spans="2:12" ht="13.5" customHeight="1">
      <c r="B226" s="161"/>
      <c r="C226" s="162"/>
      <c r="D226" s="155" t="s">
        <v>139</v>
      </c>
      <c r="E226" s="97" t="s">
        <v>140</v>
      </c>
      <c r="F226" s="168">
        <v>3000</v>
      </c>
      <c r="G226" s="101"/>
      <c r="H226" s="101">
        <f t="shared" si="11"/>
        <v>3000</v>
      </c>
      <c r="I226" s="199"/>
      <c r="J226" s="139"/>
      <c r="K226" s="139"/>
      <c r="L226" s="139"/>
    </row>
    <row r="227" spans="2:12" ht="13.5" customHeight="1">
      <c r="B227" s="161"/>
      <c r="C227" s="162"/>
      <c r="D227" s="162">
        <v>4430</v>
      </c>
      <c r="E227" s="97" t="s">
        <v>114</v>
      </c>
      <c r="F227" s="168">
        <v>1000</v>
      </c>
      <c r="G227" s="101"/>
      <c r="H227" s="101">
        <f t="shared" si="11"/>
        <v>1000</v>
      </c>
      <c r="I227" s="370"/>
      <c r="J227" s="139"/>
      <c r="K227" s="139"/>
      <c r="L227" s="139"/>
    </row>
    <row r="228" spans="2:12" ht="13.5" customHeight="1">
      <c r="B228" s="161"/>
      <c r="C228" s="162"/>
      <c r="D228" s="155" t="s">
        <v>155</v>
      </c>
      <c r="E228" s="97" t="s">
        <v>156</v>
      </c>
      <c r="F228" s="168">
        <v>4500</v>
      </c>
      <c r="G228" s="101"/>
      <c r="H228" s="101">
        <f t="shared" si="11"/>
        <v>4500</v>
      </c>
      <c r="I228" s="370"/>
      <c r="J228" s="139"/>
      <c r="K228" s="139"/>
      <c r="L228" s="139"/>
    </row>
    <row r="229" spans="2:12" ht="13.5" customHeight="1">
      <c r="B229" s="161"/>
      <c r="C229" s="162"/>
      <c r="D229" s="198">
        <v>4700</v>
      </c>
      <c r="E229" s="97" t="s">
        <v>158</v>
      </c>
      <c r="F229" s="168">
        <v>5000</v>
      </c>
      <c r="G229" s="101"/>
      <c r="H229" s="101">
        <f t="shared" si="11"/>
        <v>5000</v>
      </c>
      <c r="I229" s="370"/>
      <c r="J229" s="139"/>
      <c r="K229" s="139"/>
      <c r="L229" s="139"/>
    </row>
    <row r="230" spans="2:12" ht="15" customHeight="1">
      <c r="B230" s="164"/>
      <c r="C230" s="166" t="s">
        <v>187</v>
      </c>
      <c r="D230" s="165"/>
      <c r="E230" s="18" t="s">
        <v>286</v>
      </c>
      <c r="F230" s="171">
        <f>SUM(F231:F231)</f>
        <v>39900</v>
      </c>
      <c r="G230" s="171">
        <f>SUM(G231:G231)</f>
        <v>0</v>
      </c>
      <c r="H230" s="171">
        <f>SUM(H231:H231)</f>
        <v>39900</v>
      </c>
      <c r="I230" s="157"/>
      <c r="J230" s="139"/>
      <c r="K230" s="139"/>
      <c r="L230" s="139"/>
    </row>
    <row r="231" spans="2:12" ht="15" customHeight="1">
      <c r="B231" s="161"/>
      <c r="C231" s="162"/>
      <c r="D231" s="198">
        <v>4700</v>
      </c>
      <c r="E231" s="97" t="s">
        <v>158</v>
      </c>
      <c r="F231" s="168">
        <v>39900</v>
      </c>
      <c r="G231" s="101"/>
      <c r="H231" s="101">
        <f>F231+G231</f>
        <v>39900</v>
      </c>
      <c r="I231" s="370"/>
      <c r="J231" s="139"/>
      <c r="K231" s="139"/>
      <c r="L231" s="139"/>
    </row>
    <row r="232" spans="2:12" ht="15" customHeight="1">
      <c r="B232" s="164"/>
      <c r="C232" s="166" t="s">
        <v>188</v>
      </c>
      <c r="D232" s="165"/>
      <c r="E232" s="18" t="s">
        <v>11</v>
      </c>
      <c r="F232" s="171">
        <f>SUM(F233:F235)</f>
        <v>54400</v>
      </c>
      <c r="G232" s="171">
        <f>SUM(G233:G235)</f>
        <v>0</v>
      </c>
      <c r="H232" s="171">
        <f>SUM(H233:H235)</f>
        <v>54400</v>
      </c>
      <c r="I232" s="157"/>
      <c r="J232" s="139"/>
      <c r="K232" s="139"/>
      <c r="L232" s="139"/>
    </row>
    <row r="233" spans="2:12" ht="15" customHeight="1">
      <c r="B233" s="161"/>
      <c r="C233" s="162"/>
      <c r="D233" s="155" t="s">
        <v>169</v>
      </c>
      <c r="E233" s="97" t="s">
        <v>144</v>
      </c>
      <c r="F233" s="168">
        <v>3900</v>
      </c>
      <c r="G233" s="101"/>
      <c r="H233" s="101">
        <f>F233+G233</f>
        <v>3900</v>
      </c>
      <c r="I233" s="157"/>
      <c r="J233" s="139"/>
      <c r="K233" s="139"/>
      <c r="L233" s="139"/>
    </row>
    <row r="234" spans="2:12" ht="15" customHeight="1">
      <c r="B234" s="172"/>
      <c r="C234" s="183"/>
      <c r="D234" s="162">
        <v>4170</v>
      </c>
      <c r="E234" s="97" t="s">
        <v>147</v>
      </c>
      <c r="F234" s="173">
        <v>0</v>
      </c>
      <c r="G234" s="174"/>
      <c r="H234" s="101">
        <f>F234+G234</f>
        <v>0</v>
      </c>
      <c r="I234" s="380"/>
      <c r="J234" s="139"/>
      <c r="K234" s="139"/>
      <c r="L234" s="139"/>
    </row>
    <row r="235" spans="2:12" ht="15" customHeight="1" thickBot="1">
      <c r="B235" s="172"/>
      <c r="C235" s="183"/>
      <c r="D235" s="187" t="s">
        <v>155</v>
      </c>
      <c r="E235" s="59" t="s">
        <v>156</v>
      </c>
      <c r="F235" s="173">
        <v>50500</v>
      </c>
      <c r="G235" s="174"/>
      <c r="H235" s="174">
        <f>F235+G235</f>
        <v>50500</v>
      </c>
      <c r="I235" s="370"/>
      <c r="J235" s="139"/>
      <c r="K235" s="139"/>
      <c r="L235" s="139"/>
    </row>
    <row r="236" spans="2:12" ht="15.75" customHeight="1" thickBot="1">
      <c r="B236" s="115" t="s">
        <v>189</v>
      </c>
      <c r="C236" s="116"/>
      <c r="D236" s="116"/>
      <c r="E236" s="117" t="s">
        <v>190</v>
      </c>
      <c r="F236" s="181">
        <f>F237+F241+F256</f>
        <v>163000</v>
      </c>
      <c r="G236" s="181">
        <f>G237+G241+G256</f>
        <v>0</v>
      </c>
      <c r="H236" s="181">
        <f>H237+H241+H256</f>
        <v>163000</v>
      </c>
      <c r="I236" s="148"/>
      <c r="J236" s="139"/>
      <c r="K236" s="139"/>
      <c r="L236" s="139"/>
    </row>
    <row r="237" spans="2:12" ht="15.75" customHeight="1">
      <c r="B237" s="216"/>
      <c r="C237" s="217" t="s">
        <v>191</v>
      </c>
      <c r="D237" s="218"/>
      <c r="E237" s="219" t="s">
        <v>287</v>
      </c>
      <c r="F237" s="220">
        <f>F238+F239+F240</f>
        <v>17400</v>
      </c>
      <c r="G237" s="220">
        <f>G238+G239+G240</f>
        <v>0</v>
      </c>
      <c r="H237" s="221">
        <f>H238+H239+H240</f>
        <v>17400</v>
      </c>
      <c r="I237" s="222"/>
      <c r="J237" s="139"/>
      <c r="K237" s="139"/>
      <c r="L237" s="139"/>
    </row>
    <row r="238" spans="2:12" ht="14.25" customHeight="1">
      <c r="B238" s="153"/>
      <c r="C238" s="154"/>
      <c r="D238" s="155" t="s">
        <v>121</v>
      </c>
      <c r="E238" s="97" t="s">
        <v>122</v>
      </c>
      <c r="F238" s="223">
        <v>8500</v>
      </c>
      <c r="G238" s="101"/>
      <c r="H238" s="101">
        <f>F238+G238</f>
        <v>8500</v>
      </c>
      <c r="I238" s="157"/>
      <c r="J238" s="139"/>
      <c r="K238" s="139"/>
      <c r="L238" s="139"/>
    </row>
    <row r="239" spans="2:12" ht="14.25" customHeight="1">
      <c r="B239" s="153"/>
      <c r="C239" s="154"/>
      <c r="D239" s="155" t="s">
        <v>106</v>
      </c>
      <c r="E239" s="97" t="s">
        <v>107</v>
      </c>
      <c r="F239" s="223">
        <v>7400</v>
      </c>
      <c r="G239" s="101"/>
      <c r="H239" s="101">
        <f>F239+G239</f>
        <v>7400</v>
      </c>
      <c r="I239" s="157"/>
      <c r="J239" s="139"/>
      <c r="K239" s="139"/>
      <c r="L239" s="139"/>
    </row>
    <row r="240" spans="2:12" ht="14.25" customHeight="1">
      <c r="B240" s="153"/>
      <c r="C240" s="154"/>
      <c r="D240" s="198">
        <v>4700</v>
      </c>
      <c r="E240" s="97" t="s">
        <v>158</v>
      </c>
      <c r="F240" s="223">
        <v>1500</v>
      </c>
      <c r="G240" s="101"/>
      <c r="H240" s="101">
        <f>F240+G240</f>
        <v>1500</v>
      </c>
      <c r="I240" s="199"/>
      <c r="J240" s="139"/>
      <c r="K240" s="139"/>
      <c r="L240" s="139"/>
    </row>
    <row r="241" spans="2:12" ht="15.75" customHeight="1">
      <c r="B241" s="164"/>
      <c r="C241" s="166" t="s">
        <v>192</v>
      </c>
      <c r="D241" s="165"/>
      <c r="E241" s="18" t="s">
        <v>288</v>
      </c>
      <c r="F241" s="171">
        <f>SUM(F242:F255)</f>
        <v>143600</v>
      </c>
      <c r="G241" s="171">
        <f>SUM(G242:G255)</f>
        <v>0</v>
      </c>
      <c r="H241" s="171">
        <f>SUM(H242:H255)</f>
        <v>143600</v>
      </c>
      <c r="I241" s="157"/>
      <c r="J241" s="139"/>
      <c r="K241" s="139"/>
      <c r="L241" s="139"/>
    </row>
    <row r="242" spans="2:12" ht="48">
      <c r="B242" s="164"/>
      <c r="C242" s="166"/>
      <c r="D242" s="162" t="s">
        <v>369</v>
      </c>
      <c r="E242" s="97" t="s">
        <v>370</v>
      </c>
      <c r="F242" s="168">
        <v>35000</v>
      </c>
      <c r="G242" s="168"/>
      <c r="H242" s="101">
        <f aca="true" t="shared" si="12" ref="H242:H258">F242+G242</f>
        <v>35000</v>
      </c>
      <c r="I242" s="370"/>
      <c r="J242" s="139"/>
      <c r="K242" s="139"/>
      <c r="L242" s="139"/>
    </row>
    <row r="243" spans="2:12" ht="29.25">
      <c r="B243" s="164"/>
      <c r="C243" s="166"/>
      <c r="D243" s="224" t="s">
        <v>193</v>
      </c>
      <c r="E243" s="523" t="s">
        <v>194</v>
      </c>
      <c r="F243" s="186">
        <v>0</v>
      </c>
      <c r="G243" s="101"/>
      <c r="H243" s="101">
        <f t="shared" si="12"/>
        <v>0</v>
      </c>
      <c r="I243" s="370"/>
      <c r="J243" s="139"/>
      <c r="K243" s="139"/>
      <c r="L243" s="139"/>
    </row>
    <row r="244" spans="2:12" ht="14.25" customHeight="1">
      <c r="B244" s="164"/>
      <c r="C244" s="225"/>
      <c r="D244" s="155" t="s">
        <v>125</v>
      </c>
      <c r="E244" s="97" t="s">
        <v>126</v>
      </c>
      <c r="F244" s="186">
        <v>15000</v>
      </c>
      <c r="G244" s="101"/>
      <c r="H244" s="101">
        <f t="shared" si="12"/>
        <v>15000</v>
      </c>
      <c r="I244" s="199"/>
      <c r="J244" s="139"/>
      <c r="K244" s="139"/>
      <c r="L244" s="139"/>
    </row>
    <row r="245" spans="2:12" ht="14.25" customHeight="1">
      <c r="B245" s="161"/>
      <c r="C245" s="162"/>
      <c r="D245" s="155" t="s">
        <v>134</v>
      </c>
      <c r="E245" s="97" t="s">
        <v>135</v>
      </c>
      <c r="F245" s="168">
        <v>500</v>
      </c>
      <c r="G245" s="101"/>
      <c r="H245" s="101">
        <f t="shared" si="12"/>
        <v>500</v>
      </c>
      <c r="I245" s="199"/>
      <c r="J245" s="139"/>
      <c r="K245" s="139"/>
      <c r="L245" s="139"/>
    </row>
    <row r="246" spans="2:12" ht="14.25" customHeight="1">
      <c r="B246" s="161"/>
      <c r="C246" s="162"/>
      <c r="D246" s="155" t="s">
        <v>136</v>
      </c>
      <c r="E246" s="97" t="s">
        <v>137</v>
      </c>
      <c r="F246" s="168">
        <v>100</v>
      </c>
      <c r="G246" s="101"/>
      <c r="H246" s="101">
        <f t="shared" si="12"/>
        <v>100</v>
      </c>
      <c r="I246" s="199"/>
      <c r="J246" s="139"/>
      <c r="K246" s="139"/>
      <c r="L246" s="139"/>
    </row>
    <row r="247" spans="2:12" ht="14.25" customHeight="1">
      <c r="B247" s="161"/>
      <c r="C247" s="162"/>
      <c r="D247" s="162">
        <v>4170</v>
      </c>
      <c r="E247" s="97" t="s">
        <v>147</v>
      </c>
      <c r="F247" s="168">
        <v>18400</v>
      </c>
      <c r="G247" s="101"/>
      <c r="H247" s="101">
        <f t="shared" si="12"/>
        <v>18400</v>
      </c>
      <c r="I247" s="199"/>
      <c r="J247" s="139"/>
      <c r="K247" s="139"/>
      <c r="L247" s="139"/>
    </row>
    <row r="248" spans="2:12" ht="14.25" customHeight="1">
      <c r="B248" s="161"/>
      <c r="C248" s="162"/>
      <c r="D248" s="155" t="s">
        <v>121</v>
      </c>
      <c r="E248" s="97" t="s">
        <v>122</v>
      </c>
      <c r="F248" s="168">
        <v>19600</v>
      </c>
      <c r="G248" s="169"/>
      <c r="H248" s="101">
        <f t="shared" si="12"/>
        <v>19600</v>
      </c>
      <c r="I248" s="199"/>
      <c r="J248" s="139"/>
      <c r="K248" s="139"/>
      <c r="L248" s="139"/>
    </row>
    <row r="249" spans="2:12" ht="14.25" customHeight="1">
      <c r="B249" s="161"/>
      <c r="C249" s="162"/>
      <c r="D249" s="198">
        <v>4220</v>
      </c>
      <c r="E249" s="97" t="s">
        <v>195</v>
      </c>
      <c r="F249" s="168">
        <v>4500</v>
      </c>
      <c r="G249" s="169"/>
      <c r="H249" s="101">
        <f t="shared" si="12"/>
        <v>4500</v>
      </c>
      <c r="I249" s="199"/>
      <c r="J249" s="139"/>
      <c r="K249" s="139"/>
      <c r="L249" s="139"/>
    </row>
    <row r="250" spans="2:12" ht="14.25" customHeight="1">
      <c r="B250" s="161"/>
      <c r="C250" s="162"/>
      <c r="D250" s="155" t="s">
        <v>106</v>
      </c>
      <c r="E250" s="97" t="s">
        <v>107</v>
      </c>
      <c r="F250" s="168">
        <v>44700</v>
      </c>
      <c r="G250" s="101"/>
      <c r="H250" s="101">
        <f t="shared" si="12"/>
        <v>44700</v>
      </c>
      <c r="I250" s="199"/>
      <c r="J250" s="139"/>
      <c r="K250" s="139"/>
      <c r="L250" s="139"/>
    </row>
    <row r="251" spans="2:12" ht="14.25" customHeight="1">
      <c r="B251" s="161"/>
      <c r="C251" s="162"/>
      <c r="D251" s="198">
        <v>4350</v>
      </c>
      <c r="E251" s="97" t="s">
        <v>152</v>
      </c>
      <c r="F251" s="168">
        <v>2000</v>
      </c>
      <c r="G251" s="101"/>
      <c r="H251" s="101">
        <f t="shared" si="12"/>
        <v>2000</v>
      </c>
      <c r="I251" s="199"/>
      <c r="J251" s="139"/>
      <c r="K251" s="139"/>
      <c r="L251" s="139"/>
    </row>
    <row r="252" spans="2:12" ht="14.25" customHeight="1">
      <c r="B252" s="161"/>
      <c r="C252" s="162"/>
      <c r="D252" s="198">
        <v>4370</v>
      </c>
      <c r="E252" s="97" t="s">
        <v>154</v>
      </c>
      <c r="F252" s="168">
        <v>2000</v>
      </c>
      <c r="G252" s="101"/>
      <c r="H252" s="101">
        <f t="shared" si="12"/>
        <v>2000</v>
      </c>
      <c r="I252" s="199"/>
      <c r="J252" s="139"/>
      <c r="K252" s="139"/>
      <c r="L252" s="139"/>
    </row>
    <row r="253" spans="2:12" ht="14.25" customHeight="1">
      <c r="B253" s="161"/>
      <c r="C253" s="162"/>
      <c r="D253" s="155" t="s">
        <v>139</v>
      </c>
      <c r="E253" s="97" t="s">
        <v>140</v>
      </c>
      <c r="F253" s="168">
        <v>600</v>
      </c>
      <c r="G253" s="101"/>
      <c r="H253" s="101">
        <f t="shared" si="12"/>
        <v>600</v>
      </c>
      <c r="I253" s="199"/>
      <c r="J253" s="139"/>
      <c r="K253" s="139"/>
      <c r="L253" s="139"/>
    </row>
    <row r="254" spans="2:12" ht="14.25" customHeight="1">
      <c r="B254" s="172"/>
      <c r="C254" s="183"/>
      <c r="D254" s="198">
        <v>4610</v>
      </c>
      <c r="E254" s="97" t="s">
        <v>157</v>
      </c>
      <c r="F254" s="173">
        <v>200</v>
      </c>
      <c r="G254" s="174"/>
      <c r="H254" s="101">
        <f t="shared" si="12"/>
        <v>200</v>
      </c>
      <c r="I254" s="199"/>
      <c r="J254" s="139"/>
      <c r="K254" s="139"/>
      <c r="L254" s="139"/>
    </row>
    <row r="255" spans="2:12" ht="14.25" customHeight="1">
      <c r="B255" s="161"/>
      <c r="C255" s="162"/>
      <c r="D255" s="198">
        <v>4700</v>
      </c>
      <c r="E255" s="97" t="s">
        <v>158</v>
      </c>
      <c r="F255" s="168">
        <v>1000</v>
      </c>
      <c r="G255" s="101"/>
      <c r="H255" s="101">
        <f t="shared" si="12"/>
        <v>1000</v>
      </c>
      <c r="I255" s="199"/>
      <c r="J255" s="139"/>
      <c r="K255" s="139"/>
      <c r="L255" s="139"/>
    </row>
    <row r="256" spans="2:12" ht="14.25" customHeight="1">
      <c r="B256" s="161"/>
      <c r="C256" s="166" t="s">
        <v>342</v>
      </c>
      <c r="D256" s="165"/>
      <c r="E256" s="484" t="s">
        <v>11</v>
      </c>
      <c r="F256" s="485">
        <f>F257+F258</f>
        <v>2000</v>
      </c>
      <c r="G256" s="485">
        <f>G257+G258</f>
        <v>0</v>
      </c>
      <c r="H256" s="485">
        <f>H257+H258</f>
        <v>2000</v>
      </c>
      <c r="I256" s="199"/>
      <c r="J256" s="139"/>
      <c r="K256" s="139"/>
      <c r="L256" s="139"/>
    </row>
    <row r="257" spans="2:12" ht="48">
      <c r="B257" s="161"/>
      <c r="C257" s="166"/>
      <c r="D257" s="162" t="s">
        <v>369</v>
      </c>
      <c r="E257" s="97" t="s">
        <v>370</v>
      </c>
      <c r="F257" s="168">
        <v>2000</v>
      </c>
      <c r="G257" s="168"/>
      <c r="H257" s="204">
        <f t="shared" si="12"/>
        <v>2000</v>
      </c>
      <c r="I257" s="370"/>
      <c r="J257" s="139"/>
      <c r="K257" s="139"/>
      <c r="L257" s="139"/>
    </row>
    <row r="258" spans="2:12" ht="30" thickBot="1">
      <c r="B258" s="172"/>
      <c r="C258" s="183"/>
      <c r="D258" s="206" t="s">
        <v>193</v>
      </c>
      <c r="E258" s="524" t="s">
        <v>194</v>
      </c>
      <c r="F258" s="173">
        <v>0</v>
      </c>
      <c r="G258" s="512"/>
      <c r="H258" s="174">
        <f t="shared" si="12"/>
        <v>0</v>
      </c>
      <c r="I258" s="380"/>
      <c r="J258" s="139"/>
      <c r="K258" s="139"/>
      <c r="L258" s="139"/>
    </row>
    <row r="259" spans="2:12" ht="15.75" customHeight="1" thickBot="1">
      <c r="B259" s="115" t="s">
        <v>196</v>
      </c>
      <c r="C259" s="116"/>
      <c r="D259" s="116"/>
      <c r="E259" s="25" t="s">
        <v>85</v>
      </c>
      <c r="F259" s="181">
        <f>F260+F265+F283+F285+F289+F293+F291+F313+F316</f>
        <v>3188148</v>
      </c>
      <c r="G259" s="181">
        <f>G260+G265+G283+G285+G289+G293+G291+G313+G316</f>
        <v>0</v>
      </c>
      <c r="H259" s="181">
        <f>H260+H265+H283+H285+H289+H293+H291+H313+H316</f>
        <v>3188148</v>
      </c>
      <c r="I259" s="148"/>
      <c r="J259" s="139"/>
      <c r="K259" s="139"/>
      <c r="L259" s="139"/>
    </row>
    <row r="260" spans="2:12" ht="24" customHeight="1">
      <c r="B260" s="284"/>
      <c r="C260" s="217" t="s">
        <v>343</v>
      </c>
      <c r="D260" s="513"/>
      <c r="E260" s="219" t="s">
        <v>344</v>
      </c>
      <c r="F260" s="487">
        <f>F261+F262+F263+F264</f>
        <v>5000</v>
      </c>
      <c r="G260" s="487">
        <f>G261+G262+G263+G264</f>
        <v>0</v>
      </c>
      <c r="H260" s="487">
        <f>H261+H262+H263+H264</f>
        <v>5000</v>
      </c>
      <c r="I260" s="222"/>
      <c r="J260" s="139"/>
      <c r="K260" s="139"/>
      <c r="L260" s="139"/>
    </row>
    <row r="261" spans="2:12" ht="13.5" customHeight="1">
      <c r="B261" s="266"/>
      <c r="C261" s="261"/>
      <c r="D261" s="155" t="s">
        <v>121</v>
      </c>
      <c r="E261" s="97" t="s">
        <v>122</v>
      </c>
      <c r="F261" s="285">
        <v>1000</v>
      </c>
      <c r="G261" s="285"/>
      <c r="H261" s="101">
        <f>F261+G261</f>
        <v>1000</v>
      </c>
      <c r="I261" s="370"/>
      <c r="J261" s="139"/>
      <c r="K261" s="139"/>
      <c r="L261" s="139"/>
    </row>
    <row r="262" spans="2:12" ht="13.5" customHeight="1">
      <c r="B262" s="266"/>
      <c r="C262" s="261"/>
      <c r="D262" s="155" t="s">
        <v>106</v>
      </c>
      <c r="E262" s="97" t="s">
        <v>107</v>
      </c>
      <c r="F262" s="285">
        <v>2000</v>
      </c>
      <c r="G262" s="285"/>
      <c r="H262" s="101">
        <f>F262+G262</f>
        <v>2000</v>
      </c>
      <c r="I262" s="370"/>
      <c r="J262" s="139"/>
      <c r="K262" s="139"/>
      <c r="L262" s="139"/>
    </row>
    <row r="263" spans="2:12" ht="13.5" customHeight="1">
      <c r="B263" s="266"/>
      <c r="C263" s="355"/>
      <c r="D263" s="198">
        <v>4700</v>
      </c>
      <c r="E263" s="97" t="s">
        <v>158</v>
      </c>
      <c r="F263" s="285">
        <v>1500</v>
      </c>
      <c r="G263" s="285"/>
      <c r="H263" s="101">
        <f>F263+G263</f>
        <v>1500</v>
      </c>
      <c r="I263" s="370"/>
      <c r="J263" s="139"/>
      <c r="K263" s="139"/>
      <c r="L263" s="139"/>
    </row>
    <row r="264" spans="2:12" ht="13.5" customHeight="1">
      <c r="B264" s="514"/>
      <c r="C264" s="355"/>
      <c r="D264" s="155" t="s">
        <v>139</v>
      </c>
      <c r="E264" s="97" t="s">
        <v>140</v>
      </c>
      <c r="F264" s="486">
        <v>500</v>
      </c>
      <c r="G264" s="486"/>
      <c r="H264" s="101">
        <f>F264+G264</f>
        <v>500</v>
      </c>
      <c r="I264" s="370"/>
      <c r="J264" s="139"/>
      <c r="K264" s="139"/>
      <c r="L264" s="139"/>
    </row>
    <row r="265" spans="2:12" ht="37.5" customHeight="1">
      <c r="B265" s="158"/>
      <c r="C265" s="118" t="s">
        <v>197</v>
      </c>
      <c r="D265" s="226"/>
      <c r="E265" s="109" t="s">
        <v>289</v>
      </c>
      <c r="F265" s="182">
        <f>SUM(F266:F282)</f>
        <v>2205093</v>
      </c>
      <c r="G265" s="182">
        <f>SUM(G266:G282)</f>
        <v>0</v>
      </c>
      <c r="H265" s="182">
        <f>SUM(H266:H282)</f>
        <v>2205093</v>
      </c>
      <c r="I265" s="152"/>
      <c r="J265" s="139"/>
      <c r="K265" s="139"/>
      <c r="L265" s="139"/>
    </row>
    <row r="266" spans="2:12" ht="14.25" customHeight="1">
      <c r="B266" s="164"/>
      <c r="C266" s="214"/>
      <c r="D266" s="155" t="s">
        <v>169</v>
      </c>
      <c r="E266" s="97" t="s">
        <v>237</v>
      </c>
      <c r="F266" s="186">
        <v>1120</v>
      </c>
      <c r="G266" s="101"/>
      <c r="H266" s="101">
        <f aca="true" t="shared" si="13" ref="H266:H282">F266+G266</f>
        <v>1120</v>
      </c>
      <c r="I266" s="370"/>
      <c r="J266" s="139"/>
      <c r="K266" s="139"/>
      <c r="L266" s="139"/>
    </row>
    <row r="267" spans="2:12" ht="14.25" customHeight="1">
      <c r="B267" s="161"/>
      <c r="C267" s="162"/>
      <c r="D267" s="162" t="s">
        <v>198</v>
      </c>
      <c r="E267" s="97" t="s">
        <v>238</v>
      </c>
      <c r="F267" s="168">
        <v>2105141</v>
      </c>
      <c r="G267" s="169"/>
      <c r="H267" s="169">
        <f t="shared" si="13"/>
        <v>2105141</v>
      </c>
      <c r="I267" s="199"/>
      <c r="J267" s="139"/>
      <c r="K267" s="139"/>
      <c r="L267" s="139"/>
    </row>
    <row r="268" spans="2:12" ht="14.25" customHeight="1">
      <c r="B268" s="161"/>
      <c r="C268" s="162"/>
      <c r="D268" s="162" t="s">
        <v>132</v>
      </c>
      <c r="E268" s="97" t="s">
        <v>239</v>
      </c>
      <c r="F268" s="168">
        <v>48600</v>
      </c>
      <c r="G268" s="101"/>
      <c r="H268" s="101">
        <f t="shared" si="13"/>
        <v>48600</v>
      </c>
      <c r="I268" s="199"/>
      <c r="J268" s="139"/>
      <c r="K268" s="139"/>
      <c r="L268" s="139"/>
    </row>
    <row r="269" spans="2:12" ht="14.25" customHeight="1">
      <c r="B269" s="161"/>
      <c r="C269" s="162"/>
      <c r="D269" s="155" t="s">
        <v>145</v>
      </c>
      <c r="E269" s="97" t="s">
        <v>240</v>
      </c>
      <c r="F269" s="168">
        <v>3302</v>
      </c>
      <c r="G269" s="101"/>
      <c r="H269" s="101">
        <f t="shared" si="13"/>
        <v>3302</v>
      </c>
      <c r="I269" s="370"/>
      <c r="J269" s="139"/>
      <c r="K269" s="139"/>
      <c r="L269" s="139"/>
    </row>
    <row r="270" spans="2:12" ht="14.25" customHeight="1">
      <c r="B270" s="161"/>
      <c r="C270" s="162"/>
      <c r="D270" s="162" t="s">
        <v>134</v>
      </c>
      <c r="E270" s="97" t="s">
        <v>241</v>
      </c>
      <c r="F270" s="168">
        <v>30000</v>
      </c>
      <c r="G270" s="101"/>
      <c r="H270" s="101">
        <f t="shared" si="13"/>
        <v>30000</v>
      </c>
      <c r="I270" s="199"/>
      <c r="J270" s="139"/>
      <c r="K270" s="139"/>
      <c r="L270" s="139"/>
    </row>
    <row r="271" spans="2:12" ht="14.25" customHeight="1">
      <c r="B271" s="161"/>
      <c r="C271" s="162"/>
      <c r="D271" s="162" t="s">
        <v>136</v>
      </c>
      <c r="E271" s="97" t="s">
        <v>242</v>
      </c>
      <c r="F271" s="168">
        <v>1200</v>
      </c>
      <c r="G271" s="101"/>
      <c r="H271" s="101">
        <f t="shared" si="13"/>
        <v>1200</v>
      </c>
      <c r="I271" s="199"/>
      <c r="J271" s="139"/>
      <c r="K271" s="139"/>
      <c r="L271" s="139"/>
    </row>
    <row r="272" spans="2:12" ht="14.25" customHeight="1">
      <c r="B272" s="161"/>
      <c r="C272" s="162"/>
      <c r="D272" s="162">
        <v>4170</v>
      </c>
      <c r="E272" s="97" t="s">
        <v>243</v>
      </c>
      <c r="F272" s="168">
        <v>1000</v>
      </c>
      <c r="G272" s="101"/>
      <c r="H272" s="101">
        <f t="shared" si="13"/>
        <v>1000</v>
      </c>
      <c r="I272" s="199"/>
      <c r="J272" s="139"/>
      <c r="K272" s="139"/>
      <c r="L272" s="139"/>
    </row>
    <row r="273" spans="2:12" ht="14.25" customHeight="1">
      <c r="B273" s="161"/>
      <c r="C273" s="162"/>
      <c r="D273" s="162" t="s">
        <v>121</v>
      </c>
      <c r="E273" s="97" t="s">
        <v>244</v>
      </c>
      <c r="F273" s="168">
        <v>3000</v>
      </c>
      <c r="G273" s="101"/>
      <c r="H273" s="101">
        <f t="shared" si="13"/>
        <v>3000</v>
      </c>
      <c r="I273" s="199"/>
      <c r="J273" s="139"/>
      <c r="K273" s="139"/>
      <c r="L273" s="139"/>
    </row>
    <row r="274" spans="2:12" ht="14.25" customHeight="1">
      <c r="B274" s="161"/>
      <c r="C274" s="162"/>
      <c r="D274" s="155" t="s">
        <v>148</v>
      </c>
      <c r="E274" s="97" t="s">
        <v>245</v>
      </c>
      <c r="F274" s="168">
        <v>600</v>
      </c>
      <c r="G274" s="101"/>
      <c r="H274" s="101">
        <f t="shared" si="13"/>
        <v>600</v>
      </c>
      <c r="I274" s="199"/>
      <c r="J274" s="139"/>
      <c r="K274" s="139"/>
      <c r="L274" s="139"/>
    </row>
    <row r="275" spans="2:12" ht="14.25" customHeight="1">
      <c r="B275" s="161"/>
      <c r="C275" s="162"/>
      <c r="D275" s="155" t="s">
        <v>150</v>
      </c>
      <c r="E275" s="97" t="s">
        <v>246</v>
      </c>
      <c r="F275" s="168">
        <v>300</v>
      </c>
      <c r="G275" s="169"/>
      <c r="H275" s="169">
        <f t="shared" si="13"/>
        <v>300</v>
      </c>
      <c r="I275" s="370"/>
      <c r="J275" s="139"/>
      <c r="K275" s="139"/>
      <c r="L275" s="139"/>
    </row>
    <row r="276" spans="2:12" ht="14.25" customHeight="1">
      <c r="B276" s="161"/>
      <c r="C276" s="162"/>
      <c r="D276" s="162" t="s">
        <v>199</v>
      </c>
      <c r="E276" s="97" t="s">
        <v>247</v>
      </c>
      <c r="F276" s="168">
        <v>400</v>
      </c>
      <c r="G276" s="101"/>
      <c r="H276" s="101">
        <f t="shared" si="13"/>
        <v>400</v>
      </c>
      <c r="I276" s="370"/>
      <c r="J276" s="139"/>
      <c r="K276" s="139"/>
      <c r="L276" s="139"/>
    </row>
    <row r="277" spans="2:12" ht="14.25" customHeight="1">
      <c r="B277" s="161"/>
      <c r="C277" s="162"/>
      <c r="D277" s="162" t="s">
        <v>106</v>
      </c>
      <c r="E277" s="97" t="s">
        <v>248</v>
      </c>
      <c r="F277" s="168">
        <v>5000</v>
      </c>
      <c r="G277" s="101"/>
      <c r="H277" s="101">
        <f t="shared" si="13"/>
        <v>5000</v>
      </c>
      <c r="I277" s="370"/>
      <c r="J277" s="139"/>
      <c r="K277" s="139"/>
      <c r="L277" s="139"/>
    </row>
    <row r="278" spans="2:12" ht="14.25" customHeight="1">
      <c r="B278" s="161"/>
      <c r="C278" s="162"/>
      <c r="D278" s="198">
        <v>4400</v>
      </c>
      <c r="E278" s="209" t="s">
        <v>249</v>
      </c>
      <c r="F278" s="168">
        <v>1330</v>
      </c>
      <c r="G278" s="101"/>
      <c r="H278" s="101">
        <f t="shared" si="13"/>
        <v>1330</v>
      </c>
      <c r="I278" s="370"/>
      <c r="J278" s="139"/>
      <c r="K278" s="139"/>
      <c r="L278" s="139"/>
    </row>
    <row r="279" spans="2:12" ht="14.25" customHeight="1">
      <c r="B279" s="161"/>
      <c r="C279" s="162"/>
      <c r="D279" s="162" t="s">
        <v>139</v>
      </c>
      <c r="E279" s="97" t="s">
        <v>250</v>
      </c>
      <c r="F279" s="168">
        <v>500</v>
      </c>
      <c r="G279" s="101"/>
      <c r="H279" s="101">
        <f t="shared" si="13"/>
        <v>500</v>
      </c>
      <c r="I279" s="370"/>
      <c r="J279" s="139"/>
      <c r="K279" s="139"/>
      <c r="L279" s="139"/>
    </row>
    <row r="280" spans="2:12" ht="14.25" customHeight="1">
      <c r="B280" s="161"/>
      <c r="C280" s="162"/>
      <c r="D280" s="162">
        <v>4430</v>
      </c>
      <c r="E280" s="97" t="s">
        <v>251</v>
      </c>
      <c r="F280" s="168">
        <v>400</v>
      </c>
      <c r="G280" s="101"/>
      <c r="H280" s="101">
        <f t="shared" si="13"/>
        <v>400</v>
      </c>
      <c r="I280" s="370"/>
      <c r="J280" s="139"/>
      <c r="K280" s="139"/>
      <c r="L280" s="139"/>
    </row>
    <row r="281" spans="2:12" ht="23.25" customHeight="1">
      <c r="B281" s="161"/>
      <c r="C281" s="162"/>
      <c r="D281" s="162" t="s">
        <v>155</v>
      </c>
      <c r="E281" s="97" t="s">
        <v>252</v>
      </c>
      <c r="F281" s="168">
        <v>1200</v>
      </c>
      <c r="G281" s="101"/>
      <c r="H281" s="101">
        <f t="shared" si="13"/>
        <v>1200</v>
      </c>
      <c r="I281" s="370"/>
      <c r="J281" s="139"/>
      <c r="K281" s="139"/>
      <c r="L281" s="139"/>
    </row>
    <row r="282" spans="2:12" ht="14.25" customHeight="1">
      <c r="B282" s="161"/>
      <c r="C282" s="162"/>
      <c r="D282" s="198">
        <v>4700</v>
      </c>
      <c r="E282" s="97" t="s">
        <v>253</v>
      </c>
      <c r="F282" s="168">
        <v>2000</v>
      </c>
      <c r="G282" s="101"/>
      <c r="H282" s="101">
        <f t="shared" si="13"/>
        <v>2000</v>
      </c>
      <c r="I282" s="370"/>
      <c r="J282" s="139"/>
      <c r="K282" s="139"/>
      <c r="L282" s="139"/>
    </row>
    <row r="283" spans="2:12" ht="51" customHeight="1">
      <c r="B283" s="164"/>
      <c r="C283" s="166" t="s">
        <v>202</v>
      </c>
      <c r="D283" s="165"/>
      <c r="E283" s="18" t="s">
        <v>290</v>
      </c>
      <c r="F283" s="171">
        <f>F284</f>
        <v>8318</v>
      </c>
      <c r="G283" s="171">
        <f>G284</f>
        <v>0</v>
      </c>
      <c r="H283" s="171">
        <f>H284</f>
        <v>8318</v>
      </c>
      <c r="I283" s="157"/>
      <c r="J283" s="139"/>
      <c r="K283" s="139"/>
      <c r="L283" s="139"/>
    </row>
    <row r="284" spans="2:12" ht="15" customHeight="1">
      <c r="B284" s="161"/>
      <c r="C284" s="162"/>
      <c r="D284" s="162">
        <v>4130</v>
      </c>
      <c r="E284" s="97" t="s">
        <v>254</v>
      </c>
      <c r="F284" s="168">
        <v>8318</v>
      </c>
      <c r="G284" s="101"/>
      <c r="H284" s="101">
        <f>F284+G284</f>
        <v>8318</v>
      </c>
      <c r="I284" s="170"/>
      <c r="J284" s="139"/>
      <c r="K284" s="139"/>
      <c r="L284" s="139"/>
    </row>
    <row r="285" spans="2:12" ht="26.25" customHeight="1">
      <c r="B285" s="164"/>
      <c r="C285" s="166" t="s">
        <v>203</v>
      </c>
      <c r="D285" s="165"/>
      <c r="E285" s="18" t="s">
        <v>291</v>
      </c>
      <c r="F285" s="171">
        <f>SUM(F286:F288)</f>
        <v>206193</v>
      </c>
      <c r="G285" s="171">
        <f>SUM(G286:G288)</f>
        <v>0</v>
      </c>
      <c r="H285" s="171">
        <f>SUM(H286:H288)</f>
        <v>206193</v>
      </c>
      <c r="I285" s="157"/>
      <c r="J285" s="139"/>
      <c r="K285" s="139"/>
      <c r="L285" s="139"/>
    </row>
    <row r="286" spans="2:12" ht="16.5" customHeight="1">
      <c r="B286" s="161"/>
      <c r="C286" s="162"/>
      <c r="D286" s="155" t="s">
        <v>198</v>
      </c>
      <c r="E286" s="97" t="s">
        <v>206</v>
      </c>
      <c r="F286" s="168">
        <v>173193</v>
      </c>
      <c r="G286" s="169"/>
      <c r="H286" s="169">
        <f>F286+G286</f>
        <v>173193</v>
      </c>
      <c r="I286" s="199"/>
      <c r="J286" s="139"/>
      <c r="K286" s="139"/>
      <c r="L286" s="139"/>
    </row>
    <row r="287" spans="2:12" ht="15" customHeight="1">
      <c r="B287" s="161"/>
      <c r="C287" s="162"/>
      <c r="D287" s="162" t="s">
        <v>134</v>
      </c>
      <c r="E287" s="97" t="s">
        <v>135</v>
      </c>
      <c r="F287" s="168">
        <v>3000</v>
      </c>
      <c r="G287" s="101"/>
      <c r="H287" s="101">
        <f>F287+G287</f>
        <v>3000</v>
      </c>
      <c r="I287" s="199"/>
      <c r="J287" s="139"/>
      <c r="K287" s="139"/>
      <c r="L287" s="139"/>
    </row>
    <row r="288" spans="2:12" ht="24" customHeight="1">
      <c r="B288" s="161"/>
      <c r="C288" s="162"/>
      <c r="D288" s="198">
        <v>4330</v>
      </c>
      <c r="E288" s="97" t="s">
        <v>204</v>
      </c>
      <c r="F288" s="168">
        <v>30000</v>
      </c>
      <c r="G288" s="101"/>
      <c r="H288" s="101">
        <f>F288+G288</f>
        <v>30000</v>
      </c>
      <c r="I288" s="199"/>
      <c r="J288" s="139"/>
      <c r="K288" s="139"/>
      <c r="L288" s="139"/>
    </row>
    <row r="289" spans="2:12" ht="15.75" customHeight="1">
      <c r="B289" s="164"/>
      <c r="C289" s="166" t="s">
        <v>205</v>
      </c>
      <c r="D289" s="165"/>
      <c r="E289" s="18" t="s">
        <v>292</v>
      </c>
      <c r="F289" s="171">
        <f>F290</f>
        <v>45000</v>
      </c>
      <c r="G289" s="171">
        <f>G290</f>
        <v>0</v>
      </c>
      <c r="H289" s="171">
        <f>H290</f>
        <v>45000</v>
      </c>
      <c r="I289" s="157"/>
      <c r="J289" s="139"/>
      <c r="K289" s="139"/>
      <c r="L289" s="139"/>
    </row>
    <row r="290" spans="2:12" ht="15" customHeight="1">
      <c r="B290" s="161"/>
      <c r="C290" s="162"/>
      <c r="D290" s="155" t="s">
        <v>198</v>
      </c>
      <c r="E290" s="97" t="s">
        <v>206</v>
      </c>
      <c r="F290" s="168">
        <v>45000</v>
      </c>
      <c r="G290" s="101"/>
      <c r="H290" s="101">
        <f>F290+G290</f>
        <v>45000</v>
      </c>
      <c r="I290" s="199"/>
      <c r="J290" s="139"/>
      <c r="K290" s="139"/>
      <c r="L290" s="139"/>
    </row>
    <row r="291" spans="2:12" ht="15" customHeight="1">
      <c r="B291" s="161"/>
      <c r="C291" s="52">
        <v>85216</v>
      </c>
      <c r="D291" s="50"/>
      <c r="E291" s="275" t="s">
        <v>234</v>
      </c>
      <c r="F291" s="281">
        <f>F292</f>
        <v>65844</v>
      </c>
      <c r="G291" s="281">
        <f>G292</f>
        <v>0</v>
      </c>
      <c r="H291" s="281">
        <f>H292</f>
        <v>65844</v>
      </c>
      <c r="I291" s="199"/>
      <c r="J291" s="139"/>
      <c r="K291" s="139"/>
      <c r="L291" s="139"/>
    </row>
    <row r="292" spans="2:12" ht="15" customHeight="1">
      <c r="B292" s="161"/>
      <c r="C292" s="52"/>
      <c r="D292" s="155" t="s">
        <v>198</v>
      </c>
      <c r="E292" s="97" t="s">
        <v>206</v>
      </c>
      <c r="F292" s="168">
        <v>65844</v>
      </c>
      <c r="G292" s="168"/>
      <c r="H292" s="101">
        <f>F292+G292</f>
        <v>65844</v>
      </c>
      <c r="I292" s="170"/>
      <c r="J292" s="139"/>
      <c r="K292" s="139"/>
      <c r="L292" s="139"/>
    </row>
    <row r="293" spans="2:12" ht="15" customHeight="1">
      <c r="B293" s="164"/>
      <c r="C293" s="166" t="s">
        <v>207</v>
      </c>
      <c r="D293" s="165"/>
      <c r="E293" s="18" t="s">
        <v>90</v>
      </c>
      <c r="F293" s="171">
        <f>SUM(F294:F312)</f>
        <v>539700</v>
      </c>
      <c r="G293" s="171">
        <f>SUM(G294:G312)</f>
        <v>0</v>
      </c>
      <c r="H293" s="171">
        <f>SUM(H294:H312)</f>
        <v>539700</v>
      </c>
      <c r="I293" s="157"/>
      <c r="J293" s="139"/>
      <c r="K293" s="139"/>
      <c r="L293" s="139"/>
    </row>
    <row r="294" spans="2:12" ht="15" customHeight="1">
      <c r="B294" s="161"/>
      <c r="C294" s="162"/>
      <c r="D294" s="155" t="s">
        <v>169</v>
      </c>
      <c r="E294" s="97" t="s">
        <v>208</v>
      </c>
      <c r="F294" s="168">
        <v>10500</v>
      </c>
      <c r="G294" s="101"/>
      <c r="H294" s="101">
        <f aca="true" t="shared" si="14" ref="H294:H312">F294+G294</f>
        <v>10500</v>
      </c>
      <c r="I294" s="370"/>
      <c r="J294" s="139"/>
      <c r="K294" s="139"/>
      <c r="L294" s="139"/>
    </row>
    <row r="295" spans="2:12" ht="15" customHeight="1">
      <c r="B295" s="161"/>
      <c r="C295" s="162"/>
      <c r="D295" s="155" t="s">
        <v>132</v>
      </c>
      <c r="E295" s="97" t="s">
        <v>133</v>
      </c>
      <c r="F295" s="168">
        <v>363000</v>
      </c>
      <c r="G295" s="101"/>
      <c r="H295" s="101">
        <f t="shared" si="14"/>
        <v>363000</v>
      </c>
      <c r="I295" s="199"/>
      <c r="J295" s="139"/>
      <c r="K295" s="139"/>
      <c r="L295" s="139"/>
    </row>
    <row r="296" spans="2:12" ht="15" customHeight="1">
      <c r="B296" s="161"/>
      <c r="C296" s="162"/>
      <c r="D296" s="155" t="s">
        <v>145</v>
      </c>
      <c r="E296" s="97" t="s">
        <v>146</v>
      </c>
      <c r="F296" s="168">
        <v>23586</v>
      </c>
      <c r="G296" s="101"/>
      <c r="H296" s="101">
        <f t="shared" si="14"/>
        <v>23586</v>
      </c>
      <c r="I296" s="370"/>
      <c r="J296" s="139"/>
      <c r="K296" s="139"/>
      <c r="L296" s="139"/>
    </row>
    <row r="297" spans="2:12" ht="15" customHeight="1">
      <c r="B297" s="161"/>
      <c r="C297" s="162"/>
      <c r="D297" s="155" t="s">
        <v>134</v>
      </c>
      <c r="E297" s="97" t="s">
        <v>135</v>
      </c>
      <c r="F297" s="168">
        <v>62700</v>
      </c>
      <c r="G297" s="101"/>
      <c r="H297" s="101">
        <f t="shared" si="14"/>
        <v>62700</v>
      </c>
      <c r="I297" s="199"/>
      <c r="J297" s="139"/>
      <c r="K297" s="139"/>
      <c r="L297" s="139"/>
    </row>
    <row r="298" spans="2:12" ht="15" customHeight="1">
      <c r="B298" s="161"/>
      <c r="C298" s="162"/>
      <c r="D298" s="155" t="s">
        <v>136</v>
      </c>
      <c r="E298" s="97" t="s">
        <v>137</v>
      </c>
      <c r="F298" s="168">
        <v>9000</v>
      </c>
      <c r="G298" s="101"/>
      <c r="H298" s="101">
        <f t="shared" si="14"/>
        <v>9000</v>
      </c>
      <c r="I298" s="199"/>
      <c r="J298" s="139"/>
      <c r="K298" s="139"/>
      <c r="L298" s="139"/>
    </row>
    <row r="299" spans="2:12" ht="15" customHeight="1">
      <c r="B299" s="161"/>
      <c r="C299" s="162"/>
      <c r="D299" s="162">
        <v>4170</v>
      </c>
      <c r="E299" s="97" t="s">
        <v>147</v>
      </c>
      <c r="F299" s="168">
        <v>1000</v>
      </c>
      <c r="G299" s="101"/>
      <c r="H299" s="101">
        <f t="shared" si="14"/>
        <v>1000</v>
      </c>
      <c r="I299" s="199"/>
      <c r="J299" s="139"/>
      <c r="K299" s="139"/>
      <c r="L299" s="139"/>
    </row>
    <row r="300" spans="2:12" ht="15" customHeight="1">
      <c r="B300" s="161"/>
      <c r="C300" s="162"/>
      <c r="D300" s="155" t="s">
        <v>121</v>
      </c>
      <c r="E300" s="97" t="s">
        <v>122</v>
      </c>
      <c r="F300" s="168">
        <v>14000</v>
      </c>
      <c r="G300" s="101"/>
      <c r="H300" s="101">
        <f t="shared" si="14"/>
        <v>14000</v>
      </c>
      <c r="I300" s="270"/>
      <c r="J300" s="139"/>
      <c r="K300" s="139"/>
      <c r="L300" s="139"/>
    </row>
    <row r="301" spans="2:12" ht="15" customHeight="1">
      <c r="B301" s="161"/>
      <c r="C301" s="162"/>
      <c r="D301" s="155" t="s">
        <v>148</v>
      </c>
      <c r="E301" s="97" t="s">
        <v>149</v>
      </c>
      <c r="F301" s="168">
        <v>6900</v>
      </c>
      <c r="G301" s="101"/>
      <c r="H301" s="101">
        <f t="shared" si="14"/>
        <v>6900</v>
      </c>
      <c r="I301" s="370"/>
      <c r="J301" s="139"/>
      <c r="K301" s="139"/>
      <c r="L301" s="139"/>
    </row>
    <row r="302" spans="2:12" ht="15" customHeight="1">
      <c r="B302" s="161"/>
      <c r="C302" s="162"/>
      <c r="D302" s="155" t="s">
        <v>150</v>
      </c>
      <c r="E302" s="97" t="s">
        <v>151</v>
      </c>
      <c r="F302" s="168">
        <v>2000</v>
      </c>
      <c r="G302" s="101"/>
      <c r="H302" s="101">
        <f t="shared" si="14"/>
        <v>2000</v>
      </c>
      <c r="I302" s="199"/>
      <c r="J302" s="139"/>
      <c r="K302" s="139"/>
      <c r="L302" s="139"/>
    </row>
    <row r="303" spans="2:12" ht="15" customHeight="1">
      <c r="B303" s="161"/>
      <c r="C303" s="162"/>
      <c r="D303" s="162" t="s">
        <v>199</v>
      </c>
      <c r="E303" s="97" t="s">
        <v>200</v>
      </c>
      <c r="F303" s="168">
        <v>1200</v>
      </c>
      <c r="G303" s="101"/>
      <c r="H303" s="101">
        <f t="shared" si="14"/>
        <v>1200</v>
      </c>
      <c r="I303" s="370"/>
      <c r="J303" s="139"/>
      <c r="K303" s="139"/>
      <c r="L303" s="139"/>
    </row>
    <row r="304" spans="2:12" ht="15" customHeight="1">
      <c r="B304" s="161"/>
      <c r="C304" s="162"/>
      <c r="D304" s="155" t="s">
        <v>106</v>
      </c>
      <c r="E304" s="97" t="s">
        <v>107</v>
      </c>
      <c r="F304" s="168">
        <v>9000</v>
      </c>
      <c r="G304" s="101"/>
      <c r="H304" s="101">
        <f t="shared" si="14"/>
        <v>9000</v>
      </c>
      <c r="I304" s="270"/>
      <c r="J304" s="139"/>
      <c r="K304" s="139"/>
      <c r="L304" s="139"/>
    </row>
    <row r="305" spans="2:12" ht="15" customHeight="1">
      <c r="B305" s="161"/>
      <c r="C305" s="162"/>
      <c r="D305" s="198">
        <v>4350</v>
      </c>
      <c r="E305" s="97" t="s">
        <v>152</v>
      </c>
      <c r="F305" s="168">
        <v>2700</v>
      </c>
      <c r="G305" s="101"/>
      <c r="H305" s="101">
        <f t="shared" si="14"/>
        <v>2700</v>
      </c>
      <c r="I305" s="370"/>
      <c r="J305" s="139"/>
      <c r="K305" s="139"/>
      <c r="L305" s="139"/>
    </row>
    <row r="306" spans="2:12" ht="15" customHeight="1">
      <c r="B306" s="161"/>
      <c r="C306" s="162"/>
      <c r="D306" s="198">
        <v>4360</v>
      </c>
      <c r="E306" s="97" t="s">
        <v>153</v>
      </c>
      <c r="F306" s="168">
        <v>3600</v>
      </c>
      <c r="G306" s="101"/>
      <c r="H306" s="101">
        <f t="shared" si="14"/>
        <v>3600</v>
      </c>
      <c r="I306" s="199"/>
      <c r="J306" s="139"/>
      <c r="K306" s="139"/>
      <c r="L306" s="139"/>
    </row>
    <row r="307" spans="2:12" ht="15" customHeight="1">
      <c r="B307" s="161"/>
      <c r="C307" s="162"/>
      <c r="D307" s="198">
        <v>4370</v>
      </c>
      <c r="E307" s="97" t="s">
        <v>154</v>
      </c>
      <c r="F307" s="168">
        <v>3600</v>
      </c>
      <c r="G307" s="101"/>
      <c r="H307" s="101">
        <f t="shared" si="14"/>
        <v>3600</v>
      </c>
      <c r="I307" s="370"/>
      <c r="J307" s="139"/>
      <c r="K307" s="139"/>
      <c r="L307" s="139"/>
    </row>
    <row r="308" spans="2:12" ht="15" customHeight="1">
      <c r="B308" s="161"/>
      <c r="C308" s="162"/>
      <c r="D308" s="198">
        <v>4400</v>
      </c>
      <c r="E308" s="209" t="s">
        <v>201</v>
      </c>
      <c r="F308" s="168">
        <v>10414</v>
      </c>
      <c r="G308" s="101"/>
      <c r="H308" s="101">
        <f t="shared" si="14"/>
        <v>10414</v>
      </c>
      <c r="I308" s="370"/>
      <c r="J308" s="139"/>
      <c r="K308" s="139"/>
      <c r="L308" s="139"/>
    </row>
    <row r="309" spans="2:12" ht="15" customHeight="1">
      <c r="B309" s="161"/>
      <c r="C309" s="162"/>
      <c r="D309" s="155" t="s">
        <v>139</v>
      </c>
      <c r="E309" s="97" t="s">
        <v>140</v>
      </c>
      <c r="F309" s="168">
        <v>1000</v>
      </c>
      <c r="G309" s="101"/>
      <c r="H309" s="101">
        <f t="shared" si="14"/>
        <v>1000</v>
      </c>
      <c r="I309" s="157"/>
      <c r="J309" s="139"/>
      <c r="K309" s="139"/>
      <c r="L309" s="139"/>
    </row>
    <row r="310" spans="2:12" ht="15" customHeight="1">
      <c r="B310" s="161"/>
      <c r="C310" s="162"/>
      <c r="D310" s="155" t="s">
        <v>113</v>
      </c>
      <c r="E310" s="97" t="s">
        <v>114</v>
      </c>
      <c r="F310" s="168">
        <v>1500</v>
      </c>
      <c r="G310" s="101"/>
      <c r="H310" s="101">
        <f t="shared" si="14"/>
        <v>1500</v>
      </c>
      <c r="I310" s="370"/>
      <c r="J310" s="139"/>
      <c r="K310" s="139"/>
      <c r="L310" s="139"/>
    </row>
    <row r="311" spans="2:12" ht="15" customHeight="1">
      <c r="B311" s="161"/>
      <c r="C311" s="162"/>
      <c r="D311" s="155" t="s">
        <v>155</v>
      </c>
      <c r="E311" s="97" t="s">
        <v>156</v>
      </c>
      <c r="F311" s="168">
        <v>10000</v>
      </c>
      <c r="G311" s="101"/>
      <c r="H311" s="101">
        <f t="shared" si="14"/>
        <v>10000</v>
      </c>
      <c r="I311" s="370"/>
      <c r="J311" s="139"/>
      <c r="K311" s="139"/>
      <c r="L311" s="139"/>
    </row>
    <row r="312" spans="2:12" ht="15" customHeight="1">
      <c r="B312" s="161"/>
      <c r="C312" s="162"/>
      <c r="D312" s="198">
        <v>4700</v>
      </c>
      <c r="E312" s="97" t="s">
        <v>158</v>
      </c>
      <c r="F312" s="168">
        <v>4000</v>
      </c>
      <c r="G312" s="101"/>
      <c r="H312" s="101">
        <f t="shared" si="14"/>
        <v>4000</v>
      </c>
      <c r="I312" s="370"/>
      <c r="J312" s="139"/>
      <c r="K312" s="139"/>
      <c r="L312" s="139"/>
    </row>
    <row r="313" spans="2:12" ht="24.75" customHeight="1">
      <c r="B313" s="164"/>
      <c r="C313" s="166" t="s">
        <v>209</v>
      </c>
      <c r="D313" s="165"/>
      <c r="E313" s="18" t="s">
        <v>293</v>
      </c>
      <c r="F313" s="171">
        <f>SUM(F314:F315)</f>
        <v>8000</v>
      </c>
      <c r="G313" s="171">
        <f>SUM(G314:G315)</f>
        <v>0</v>
      </c>
      <c r="H313" s="171">
        <f>SUM(H314:H315)</f>
        <v>8000</v>
      </c>
      <c r="I313" s="157"/>
      <c r="J313" s="139"/>
      <c r="K313" s="139"/>
      <c r="L313" s="139"/>
    </row>
    <row r="314" spans="2:12" ht="15" customHeight="1">
      <c r="B314" s="161"/>
      <c r="C314" s="162"/>
      <c r="D314" s="155" t="s">
        <v>134</v>
      </c>
      <c r="E314" s="97" t="s">
        <v>135</v>
      </c>
      <c r="F314" s="168">
        <v>1500</v>
      </c>
      <c r="G314" s="101"/>
      <c r="H314" s="101">
        <f>F314+G314</f>
        <v>1500</v>
      </c>
      <c r="I314" s="157"/>
      <c r="J314" s="139"/>
      <c r="K314" s="139"/>
      <c r="L314" s="139"/>
    </row>
    <row r="315" spans="2:12" ht="15" customHeight="1">
      <c r="B315" s="161"/>
      <c r="C315" s="162"/>
      <c r="D315" s="162">
        <v>4170</v>
      </c>
      <c r="E315" s="97" t="s">
        <v>147</v>
      </c>
      <c r="F315" s="168">
        <v>6500</v>
      </c>
      <c r="G315" s="101"/>
      <c r="H315" s="101">
        <f>F315+G315</f>
        <v>6500</v>
      </c>
      <c r="I315" s="370"/>
      <c r="J315" s="139"/>
      <c r="K315" s="139"/>
      <c r="L315" s="139"/>
    </row>
    <row r="316" spans="2:12" ht="15" customHeight="1">
      <c r="B316" s="164"/>
      <c r="C316" s="166" t="s">
        <v>210</v>
      </c>
      <c r="D316" s="166"/>
      <c r="E316" s="18" t="s">
        <v>11</v>
      </c>
      <c r="F316" s="171">
        <f>F317+F318</f>
        <v>105000</v>
      </c>
      <c r="G316" s="171">
        <f>G317+G318</f>
        <v>0</v>
      </c>
      <c r="H316" s="171">
        <f>H317+H318</f>
        <v>105000</v>
      </c>
      <c r="I316" s="157"/>
      <c r="J316" s="139"/>
      <c r="K316" s="139"/>
      <c r="L316" s="139"/>
    </row>
    <row r="317" spans="2:12" ht="15" customHeight="1">
      <c r="B317" s="161"/>
      <c r="C317" s="162"/>
      <c r="D317" s="162" t="s">
        <v>198</v>
      </c>
      <c r="E317" s="97" t="s">
        <v>255</v>
      </c>
      <c r="F317" s="168">
        <v>95000</v>
      </c>
      <c r="G317" s="169"/>
      <c r="H317" s="101">
        <f>F317+G317</f>
        <v>95000</v>
      </c>
      <c r="I317" s="270"/>
      <c r="J317" s="139"/>
      <c r="K317" s="139"/>
      <c r="L317" s="139"/>
    </row>
    <row r="318" spans="2:12" ht="15" customHeight="1" thickBot="1">
      <c r="B318" s="177"/>
      <c r="C318" s="178"/>
      <c r="D318" s="155" t="s">
        <v>106</v>
      </c>
      <c r="E318" s="97" t="s">
        <v>107</v>
      </c>
      <c r="F318" s="179">
        <v>10000</v>
      </c>
      <c r="G318" s="210"/>
      <c r="H318" s="101">
        <f>F318+G318</f>
        <v>10000</v>
      </c>
      <c r="I318" s="488"/>
      <c r="J318" s="139"/>
      <c r="K318" s="139"/>
      <c r="L318" s="139"/>
    </row>
    <row r="319" spans="2:12" ht="27" customHeight="1" thickBot="1">
      <c r="B319" s="227" t="s">
        <v>211</v>
      </c>
      <c r="C319" s="228"/>
      <c r="D319" s="228"/>
      <c r="E319" s="106" t="s">
        <v>91</v>
      </c>
      <c r="F319" s="189">
        <f>F320</f>
        <v>364179.60000000003</v>
      </c>
      <c r="G319" s="189">
        <f>G320</f>
        <v>0</v>
      </c>
      <c r="H319" s="189">
        <f>H320</f>
        <v>364179.60000000003</v>
      </c>
      <c r="I319" s="148"/>
      <c r="J319" s="139"/>
      <c r="K319" s="139"/>
      <c r="L319" s="139"/>
    </row>
    <row r="320" spans="2:12" ht="15" customHeight="1">
      <c r="B320" s="190"/>
      <c r="C320" s="118" t="s">
        <v>212</v>
      </c>
      <c r="D320" s="118"/>
      <c r="E320" s="260" t="s">
        <v>11</v>
      </c>
      <c r="F320" s="182">
        <f>SUM(F321:F333)</f>
        <v>364179.60000000003</v>
      </c>
      <c r="G320" s="182">
        <f>SUM(G321:G333)</f>
        <v>0</v>
      </c>
      <c r="H320" s="182">
        <f>SUM(H321:H333)</f>
        <v>364179.60000000003</v>
      </c>
      <c r="I320" s="152"/>
      <c r="J320" s="139"/>
      <c r="K320" s="139"/>
      <c r="L320" s="139"/>
    </row>
    <row r="321" spans="2:12" ht="48">
      <c r="B321" s="190"/>
      <c r="C321" s="118"/>
      <c r="D321" s="162" t="s">
        <v>369</v>
      </c>
      <c r="E321" s="97" t="s">
        <v>370</v>
      </c>
      <c r="F321" s="203">
        <v>5000</v>
      </c>
      <c r="G321" s="203"/>
      <c r="H321" s="101">
        <f aca="true" t="shared" si="15" ref="H321:H333">F321+G321</f>
        <v>5000</v>
      </c>
      <c r="I321" s="370"/>
      <c r="J321" s="139"/>
      <c r="K321" s="139"/>
      <c r="L321" s="139"/>
    </row>
    <row r="322" spans="2:12" ht="29.25">
      <c r="B322" s="190"/>
      <c r="C322" s="118"/>
      <c r="D322" s="206" t="s">
        <v>193</v>
      </c>
      <c r="E322" s="524" t="s">
        <v>194</v>
      </c>
      <c r="F322" s="203">
        <v>0</v>
      </c>
      <c r="G322" s="203"/>
      <c r="H322" s="101">
        <f t="shared" si="15"/>
        <v>0</v>
      </c>
      <c r="I322" s="370"/>
      <c r="J322" s="139"/>
      <c r="K322" s="139"/>
      <c r="L322" s="139"/>
    </row>
    <row r="323" spans="2:12" ht="15" customHeight="1">
      <c r="B323" s="161"/>
      <c r="C323" s="162"/>
      <c r="D323" s="230">
        <v>3029</v>
      </c>
      <c r="E323" s="97" t="s">
        <v>144</v>
      </c>
      <c r="F323" s="168">
        <v>3000</v>
      </c>
      <c r="G323" s="169"/>
      <c r="H323" s="169">
        <f t="shared" si="15"/>
        <v>3000</v>
      </c>
      <c r="I323" s="527" t="s">
        <v>387</v>
      </c>
      <c r="J323" s="139"/>
      <c r="K323" s="139"/>
      <c r="L323" s="139"/>
    </row>
    <row r="324" spans="2:12" ht="15" customHeight="1">
      <c r="B324" s="161"/>
      <c r="C324" s="162"/>
      <c r="D324" s="230">
        <v>4019</v>
      </c>
      <c r="E324" s="97" t="s">
        <v>133</v>
      </c>
      <c r="F324" s="168">
        <v>35407</v>
      </c>
      <c r="G324" s="169"/>
      <c r="H324" s="169">
        <f t="shared" si="15"/>
        <v>35407</v>
      </c>
      <c r="I324" s="527" t="s">
        <v>387</v>
      </c>
      <c r="J324" s="139"/>
      <c r="K324" s="139"/>
      <c r="L324" s="139"/>
    </row>
    <row r="325" spans="2:12" ht="15" customHeight="1">
      <c r="B325" s="161"/>
      <c r="C325" s="162"/>
      <c r="D325" s="230">
        <v>4117</v>
      </c>
      <c r="E325" s="97" t="s">
        <v>135</v>
      </c>
      <c r="F325" s="168">
        <v>11902.02</v>
      </c>
      <c r="G325" s="169"/>
      <c r="H325" s="169">
        <f t="shared" si="15"/>
        <v>11902.02</v>
      </c>
      <c r="I325" s="527" t="s">
        <v>387</v>
      </c>
      <c r="J325" s="139"/>
      <c r="K325" s="139"/>
      <c r="L325" s="139"/>
    </row>
    <row r="326" spans="2:12" ht="15" customHeight="1">
      <c r="B326" s="161"/>
      <c r="C326" s="162"/>
      <c r="D326" s="230">
        <v>4119</v>
      </c>
      <c r="E326" s="97" t="s">
        <v>135</v>
      </c>
      <c r="F326" s="168">
        <v>5502</v>
      </c>
      <c r="G326" s="169"/>
      <c r="H326" s="169">
        <f t="shared" si="15"/>
        <v>5502</v>
      </c>
      <c r="I326" s="527" t="s">
        <v>387</v>
      </c>
      <c r="J326" s="139"/>
      <c r="K326" s="139"/>
      <c r="L326" s="139"/>
    </row>
    <row r="327" spans="2:12" ht="15" customHeight="1">
      <c r="B327" s="161"/>
      <c r="C327" s="162"/>
      <c r="D327" s="230">
        <v>4127</v>
      </c>
      <c r="E327" s="97" t="s">
        <v>137</v>
      </c>
      <c r="F327" s="168">
        <v>1900.91</v>
      </c>
      <c r="G327" s="169"/>
      <c r="H327" s="169">
        <f t="shared" si="15"/>
        <v>1900.91</v>
      </c>
      <c r="I327" s="527" t="s">
        <v>387</v>
      </c>
      <c r="J327" s="139"/>
      <c r="K327" s="139"/>
      <c r="L327" s="139"/>
    </row>
    <row r="328" spans="2:12" ht="15" customHeight="1">
      <c r="B328" s="161"/>
      <c r="C328" s="162"/>
      <c r="D328" s="230">
        <v>4129</v>
      </c>
      <c r="E328" s="97" t="s">
        <v>137</v>
      </c>
      <c r="F328" s="168">
        <v>796.84</v>
      </c>
      <c r="G328" s="169"/>
      <c r="H328" s="169">
        <f t="shared" si="15"/>
        <v>796.84</v>
      </c>
      <c r="I328" s="527" t="s">
        <v>387</v>
      </c>
      <c r="J328" s="139"/>
      <c r="K328" s="139"/>
      <c r="L328" s="139"/>
    </row>
    <row r="329" spans="2:12" ht="15" customHeight="1">
      <c r="B329" s="161"/>
      <c r="C329" s="162"/>
      <c r="D329" s="230">
        <v>4177</v>
      </c>
      <c r="E329" s="97" t="s">
        <v>147</v>
      </c>
      <c r="F329" s="168">
        <v>195988.19</v>
      </c>
      <c r="G329" s="169"/>
      <c r="H329" s="169">
        <f t="shared" si="15"/>
        <v>195988.19</v>
      </c>
      <c r="I329" s="527" t="s">
        <v>387</v>
      </c>
      <c r="J329" s="139"/>
      <c r="K329" s="139"/>
      <c r="L329" s="139"/>
    </row>
    <row r="330" spans="2:12" ht="15" customHeight="1">
      <c r="B330" s="161"/>
      <c r="C330" s="162"/>
      <c r="D330" s="224" t="s">
        <v>307</v>
      </c>
      <c r="E330" s="97" t="s">
        <v>180</v>
      </c>
      <c r="F330" s="168">
        <v>4900</v>
      </c>
      <c r="G330" s="169"/>
      <c r="H330" s="169">
        <f t="shared" si="15"/>
        <v>4900</v>
      </c>
      <c r="I330" s="527" t="s">
        <v>387</v>
      </c>
      <c r="J330" s="139"/>
      <c r="K330" s="139"/>
      <c r="L330" s="139"/>
    </row>
    <row r="331" spans="2:12" ht="15" customHeight="1">
      <c r="B331" s="161"/>
      <c r="C331" s="162"/>
      <c r="D331" s="230">
        <v>4269</v>
      </c>
      <c r="E331" s="97" t="s">
        <v>149</v>
      </c>
      <c r="F331" s="168">
        <v>1940.2</v>
      </c>
      <c r="G331" s="169"/>
      <c r="H331" s="169">
        <f t="shared" si="15"/>
        <v>1940.2</v>
      </c>
      <c r="I331" s="527" t="s">
        <v>387</v>
      </c>
      <c r="J331" s="139"/>
      <c r="K331" s="139"/>
      <c r="L331" s="139"/>
    </row>
    <row r="332" spans="2:12" ht="15" customHeight="1">
      <c r="B332" s="161"/>
      <c r="C332" s="162"/>
      <c r="D332" s="230">
        <v>4307</v>
      </c>
      <c r="E332" s="97" t="s">
        <v>107</v>
      </c>
      <c r="F332" s="168">
        <v>83559.45</v>
      </c>
      <c r="G332" s="169"/>
      <c r="H332" s="196">
        <f t="shared" si="15"/>
        <v>83559.45</v>
      </c>
      <c r="I332" s="527" t="s">
        <v>387</v>
      </c>
      <c r="J332" s="139"/>
      <c r="K332" s="139"/>
      <c r="L332" s="139"/>
    </row>
    <row r="333" spans="2:12" ht="15" customHeight="1" thickBot="1">
      <c r="B333" s="161"/>
      <c r="C333" s="162"/>
      <c r="D333" s="230">
        <v>4309</v>
      </c>
      <c r="E333" s="97" t="s">
        <v>107</v>
      </c>
      <c r="F333" s="168">
        <v>14282.99</v>
      </c>
      <c r="G333" s="169"/>
      <c r="H333" s="169">
        <f t="shared" si="15"/>
        <v>14282.99</v>
      </c>
      <c r="I333" s="527" t="s">
        <v>387</v>
      </c>
      <c r="J333" s="139"/>
      <c r="K333" s="139"/>
      <c r="L333" s="139"/>
    </row>
    <row r="334" spans="2:12" ht="15.75" customHeight="1" thickBot="1">
      <c r="B334" s="112" t="s">
        <v>95</v>
      </c>
      <c r="C334" s="113"/>
      <c r="D334" s="113"/>
      <c r="E334" s="114" t="s">
        <v>96</v>
      </c>
      <c r="F334" s="231">
        <f>F335+F343</f>
        <v>111500</v>
      </c>
      <c r="G334" s="231">
        <f>G335+G343</f>
        <v>14958</v>
      </c>
      <c r="H334" s="231">
        <f>H335+H343</f>
        <v>126458</v>
      </c>
      <c r="I334" s="148"/>
      <c r="J334" s="139"/>
      <c r="K334" s="139"/>
      <c r="L334" s="139"/>
    </row>
    <row r="335" spans="2:12" ht="16.5" customHeight="1">
      <c r="B335" s="158"/>
      <c r="C335" s="118" t="s">
        <v>213</v>
      </c>
      <c r="D335" s="119"/>
      <c r="E335" s="109" t="s">
        <v>294</v>
      </c>
      <c r="F335" s="182">
        <f>SUM(F336:F342)</f>
        <v>111500</v>
      </c>
      <c r="G335" s="182">
        <f>SUM(G336:G342)</f>
        <v>0</v>
      </c>
      <c r="H335" s="182">
        <f>SUM(H336:H342)</f>
        <v>111500</v>
      </c>
      <c r="I335" s="152"/>
      <c r="J335" s="139"/>
      <c r="K335" s="139"/>
      <c r="L335" s="139"/>
    </row>
    <row r="336" spans="2:12" ht="15" customHeight="1">
      <c r="B336" s="161"/>
      <c r="C336" s="162"/>
      <c r="D336" s="155" t="s">
        <v>169</v>
      </c>
      <c r="E336" s="97" t="s">
        <v>144</v>
      </c>
      <c r="F336" s="168">
        <v>7400</v>
      </c>
      <c r="G336" s="101"/>
      <c r="H336" s="101">
        <f aca="true" t="shared" si="16" ref="H336:H345">F336+G336</f>
        <v>7400</v>
      </c>
      <c r="I336" s="370"/>
      <c r="J336" s="139"/>
      <c r="K336" s="139"/>
      <c r="L336" s="139"/>
    </row>
    <row r="337" spans="2:12" ht="15" customHeight="1">
      <c r="B337" s="161"/>
      <c r="C337" s="162"/>
      <c r="D337" s="155" t="s">
        <v>132</v>
      </c>
      <c r="E337" s="97" t="s">
        <v>133</v>
      </c>
      <c r="F337" s="168">
        <v>76200</v>
      </c>
      <c r="G337" s="101"/>
      <c r="H337" s="101">
        <f t="shared" si="16"/>
        <v>76200</v>
      </c>
      <c r="I337" s="370"/>
      <c r="J337" s="139"/>
      <c r="K337" s="139"/>
      <c r="L337" s="139"/>
    </row>
    <row r="338" spans="2:12" ht="15" customHeight="1">
      <c r="B338" s="161"/>
      <c r="C338" s="162"/>
      <c r="D338" s="155" t="s">
        <v>145</v>
      </c>
      <c r="E338" s="97" t="s">
        <v>146</v>
      </c>
      <c r="F338" s="168">
        <v>6100</v>
      </c>
      <c r="G338" s="101"/>
      <c r="H338" s="101">
        <f t="shared" si="16"/>
        <v>6100</v>
      </c>
      <c r="I338" s="370"/>
      <c r="J338" s="139"/>
      <c r="K338" s="139"/>
      <c r="L338" s="139"/>
    </row>
    <row r="339" spans="2:12" ht="15" customHeight="1">
      <c r="B339" s="161"/>
      <c r="C339" s="162"/>
      <c r="D339" s="155" t="s">
        <v>134</v>
      </c>
      <c r="E339" s="97" t="s">
        <v>135</v>
      </c>
      <c r="F339" s="168">
        <v>13800</v>
      </c>
      <c r="G339" s="101"/>
      <c r="H339" s="101">
        <f t="shared" si="16"/>
        <v>13800</v>
      </c>
      <c r="I339" s="370"/>
      <c r="J339" s="139"/>
      <c r="K339" s="139"/>
      <c r="L339" s="139"/>
    </row>
    <row r="340" spans="2:12" ht="15" customHeight="1">
      <c r="B340" s="161"/>
      <c r="C340" s="162"/>
      <c r="D340" s="155" t="s">
        <v>136</v>
      </c>
      <c r="E340" s="97" t="s">
        <v>137</v>
      </c>
      <c r="F340" s="168">
        <v>2200</v>
      </c>
      <c r="G340" s="101"/>
      <c r="H340" s="101">
        <f t="shared" si="16"/>
        <v>2200</v>
      </c>
      <c r="I340" s="370"/>
      <c r="J340" s="139"/>
      <c r="K340" s="139"/>
      <c r="L340" s="139"/>
    </row>
    <row r="341" spans="2:12" ht="15" customHeight="1">
      <c r="B341" s="161"/>
      <c r="C341" s="162"/>
      <c r="D341" s="162" t="s">
        <v>199</v>
      </c>
      <c r="E341" s="97" t="s">
        <v>200</v>
      </c>
      <c r="F341" s="168">
        <v>300</v>
      </c>
      <c r="G341" s="101"/>
      <c r="H341" s="101">
        <f t="shared" si="16"/>
        <v>300</v>
      </c>
      <c r="I341" s="370"/>
      <c r="J341" s="139"/>
      <c r="K341" s="139"/>
      <c r="L341" s="139"/>
    </row>
    <row r="342" spans="2:12" ht="15" customHeight="1">
      <c r="B342" s="161"/>
      <c r="C342" s="162"/>
      <c r="D342" s="155" t="s">
        <v>155</v>
      </c>
      <c r="E342" s="97" t="s">
        <v>156</v>
      </c>
      <c r="F342" s="168">
        <v>5500</v>
      </c>
      <c r="G342" s="101"/>
      <c r="H342" s="101">
        <f t="shared" si="16"/>
        <v>5500</v>
      </c>
      <c r="I342" s="370"/>
      <c r="J342" s="139"/>
      <c r="K342" s="139"/>
      <c r="L342" s="139"/>
    </row>
    <row r="343" spans="2:12" ht="15" customHeight="1">
      <c r="B343" s="161"/>
      <c r="C343" s="481" t="s">
        <v>262</v>
      </c>
      <c r="D343" s="50"/>
      <c r="E343" s="18" t="s">
        <v>263</v>
      </c>
      <c r="F343" s="322">
        <f>F344+F345</f>
        <v>0</v>
      </c>
      <c r="G343" s="322">
        <f>G344+G345</f>
        <v>14958</v>
      </c>
      <c r="H343" s="322">
        <f>H344+H345</f>
        <v>14958</v>
      </c>
      <c r="I343" s="199"/>
      <c r="J343" s="139"/>
      <c r="K343" s="139"/>
      <c r="L343" s="139"/>
    </row>
    <row r="344" spans="2:12" ht="15" customHeight="1">
      <c r="B344" s="161"/>
      <c r="C344" s="162"/>
      <c r="D344" s="319" t="s">
        <v>304</v>
      </c>
      <c r="E344" s="320" t="s">
        <v>305</v>
      </c>
      <c r="F344" s="168">
        <v>0</v>
      </c>
      <c r="G344" s="176">
        <v>14958</v>
      </c>
      <c r="H344" s="101">
        <f t="shared" si="16"/>
        <v>14958</v>
      </c>
      <c r="I344" s="370" t="s">
        <v>384</v>
      </c>
      <c r="J344" s="139"/>
      <c r="K344" s="139"/>
      <c r="L344" s="139"/>
    </row>
    <row r="345" spans="2:12" ht="15" customHeight="1" thickBot="1">
      <c r="B345" s="177"/>
      <c r="C345" s="178"/>
      <c r="D345" s="353" t="s">
        <v>313</v>
      </c>
      <c r="E345" s="356" t="s">
        <v>315</v>
      </c>
      <c r="F345" s="179">
        <v>0</v>
      </c>
      <c r="G345" s="180"/>
      <c r="H345" s="180">
        <f t="shared" si="16"/>
        <v>0</v>
      </c>
      <c r="I345" s="318"/>
      <c r="J345" s="139"/>
      <c r="K345" s="139"/>
      <c r="L345" s="139"/>
    </row>
    <row r="346" spans="2:12" ht="27" customHeight="1" thickBot="1">
      <c r="B346" s="112" t="s">
        <v>214</v>
      </c>
      <c r="C346" s="113"/>
      <c r="D346" s="113"/>
      <c r="E346" s="232" t="s">
        <v>97</v>
      </c>
      <c r="F346" s="231">
        <f>F347+F350+F354+F357+F359+F363</f>
        <v>376000</v>
      </c>
      <c r="G346" s="231">
        <f>G347+G350+G354+G357+G359+G363</f>
        <v>0</v>
      </c>
      <c r="H346" s="231">
        <f>H347+H350+H354+H357+H359+H363</f>
        <v>376000</v>
      </c>
      <c r="I346" s="148"/>
      <c r="J346" s="139"/>
      <c r="K346" s="139"/>
      <c r="L346" s="139"/>
    </row>
    <row r="347" spans="2:12" ht="15" customHeight="1">
      <c r="B347" s="233"/>
      <c r="C347" s="118" t="s">
        <v>216</v>
      </c>
      <c r="D347" s="119"/>
      <c r="E347" s="109" t="s">
        <v>295</v>
      </c>
      <c r="F347" s="321">
        <f>F348+F349</f>
        <v>10000</v>
      </c>
      <c r="G347" s="321">
        <f>G348+G349</f>
        <v>0</v>
      </c>
      <c r="H347" s="321">
        <f>H348+H349</f>
        <v>10000</v>
      </c>
      <c r="I347" s="157"/>
      <c r="J347" s="139"/>
      <c r="K347" s="139"/>
      <c r="L347" s="139"/>
    </row>
    <row r="348" spans="2:12" ht="15" customHeight="1">
      <c r="B348" s="233"/>
      <c r="C348" s="118"/>
      <c r="D348" s="155" t="s">
        <v>121</v>
      </c>
      <c r="E348" s="97" t="s">
        <v>122</v>
      </c>
      <c r="F348" s="486">
        <v>5000</v>
      </c>
      <c r="G348" s="234"/>
      <c r="H348" s="101">
        <f>F348+G348</f>
        <v>5000</v>
      </c>
      <c r="I348" s="157"/>
      <c r="J348" s="139"/>
      <c r="K348" s="139"/>
      <c r="L348" s="139"/>
    </row>
    <row r="349" spans="2:12" ht="15" customHeight="1">
      <c r="B349" s="153"/>
      <c r="C349" s="154"/>
      <c r="D349" s="155" t="s">
        <v>106</v>
      </c>
      <c r="E349" s="97" t="s">
        <v>107</v>
      </c>
      <c r="F349" s="223">
        <v>5000</v>
      </c>
      <c r="G349" s="169"/>
      <c r="H349" s="101">
        <f>F349+G349</f>
        <v>5000</v>
      </c>
      <c r="I349" s="199"/>
      <c r="J349" s="139"/>
      <c r="K349" s="139"/>
      <c r="L349" s="139"/>
    </row>
    <row r="350" spans="2:12" ht="15" customHeight="1">
      <c r="B350" s="164"/>
      <c r="C350" s="166" t="s">
        <v>217</v>
      </c>
      <c r="D350" s="165"/>
      <c r="E350" s="18" t="s">
        <v>296</v>
      </c>
      <c r="F350" s="281">
        <f>F351+F352+F353</f>
        <v>66000</v>
      </c>
      <c r="G350" s="281">
        <f>G351+G352+G353</f>
        <v>0</v>
      </c>
      <c r="H350" s="281">
        <f>H351+H352+H353</f>
        <v>66000</v>
      </c>
      <c r="I350" s="157"/>
      <c r="J350" s="139"/>
      <c r="K350" s="139"/>
      <c r="L350" s="139"/>
    </row>
    <row r="351" spans="2:12" ht="15" customHeight="1">
      <c r="B351" s="164"/>
      <c r="C351" s="235"/>
      <c r="D351" s="213">
        <v>2650</v>
      </c>
      <c r="E351" s="97" t="s">
        <v>215</v>
      </c>
      <c r="F351" s="186">
        <v>46000</v>
      </c>
      <c r="G351" s="169"/>
      <c r="H351" s="101">
        <f>F351+G351</f>
        <v>46000</v>
      </c>
      <c r="I351" s="157"/>
      <c r="J351" s="139"/>
      <c r="K351" s="139"/>
      <c r="L351" s="139"/>
    </row>
    <row r="352" spans="2:12" ht="15" customHeight="1">
      <c r="B352" s="164"/>
      <c r="C352" s="214"/>
      <c r="D352" s="155" t="s">
        <v>121</v>
      </c>
      <c r="E352" s="97" t="s">
        <v>122</v>
      </c>
      <c r="F352" s="186">
        <v>5000</v>
      </c>
      <c r="G352" s="169"/>
      <c r="H352" s="101">
        <f>F352+G352</f>
        <v>5000</v>
      </c>
      <c r="I352" s="199"/>
      <c r="J352" s="139"/>
      <c r="K352" s="139"/>
      <c r="L352" s="139"/>
    </row>
    <row r="353" spans="2:12" ht="15" customHeight="1">
      <c r="B353" s="164"/>
      <c r="C353" s="214"/>
      <c r="D353" s="155" t="s">
        <v>106</v>
      </c>
      <c r="E353" s="97" t="s">
        <v>107</v>
      </c>
      <c r="F353" s="186">
        <v>15000</v>
      </c>
      <c r="G353" s="229"/>
      <c r="H353" s="101">
        <f>F353+G353</f>
        <v>15000</v>
      </c>
      <c r="I353" s="370"/>
      <c r="J353" s="139"/>
      <c r="K353" s="139"/>
      <c r="L353" s="139"/>
    </row>
    <row r="354" spans="2:12" ht="15" customHeight="1">
      <c r="B354" s="164"/>
      <c r="C354" s="166" t="s">
        <v>218</v>
      </c>
      <c r="D354" s="165"/>
      <c r="E354" s="18" t="s">
        <v>297</v>
      </c>
      <c r="F354" s="171">
        <f>F355+F356</f>
        <v>25000</v>
      </c>
      <c r="G354" s="171">
        <f>G355+G356</f>
        <v>0</v>
      </c>
      <c r="H354" s="171">
        <f>H355+H356</f>
        <v>25000</v>
      </c>
      <c r="I354" s="157"/>
      <c r="J354" s="139"/>
      <c r="K354" s="139"/>
      <c r="L354" s="139"/>
    </row>
    <row r="355" spans="2:12" ht="15" customHeight="1">
      <c r="B355" s="161"/>
      <c r="C355" s="162"/>
      <c r="D355" s="155" t="s">
        <v>121</v>
      </c>
      <c r="E355" s="97" t="s">
        <v>122</v>
      </c>
      <c r="F355" s="168">
        <v>5000</v>
      </c>
      <c r="G355" s="101"/>
      <c r="H355" s="101">
        <f>F355+G355</f>
        <v>5000</v>
      </c>
      <c r="I355" s="199"/>
      <c r="J355" s="139"/>
      <c r="K355" s="139"/>
      <c r="L355" s="139"/>
    </row>
    <row r="356" spans="2:12" ht="15" customHeight="1">
      <c r="B356" s="161"/>
      <c r="C356" s="162"/>
      <c r="D356" s="155" t="s">
        <v>106</v>
      </c>
      <c r="E356" s="97" t="s">
        <v>107</v>
      </c>
      <c r="F356" s="168">
        <v>20000</v>
      </c>
      <c r="G356" s="101"/>
      <c r="H356" s="101">
        <f>F356+G356</f>
        <v>20000</v>
      </c>
      <c r="I356" s="199"/>
      <c r="J356" s="139"/>
      <c r="K356" s="139"/>
      <c r="L356" s="139"/>
    </row>
    <row r="357" spans="2:12" ht="15" customHeight="1">
      <c r="B357" s="161"/>
      <c r="C357" s="166" t="s">
        <v>219</v>
      </c>
      <c r="D357" s="155"/>
      <c r="E357" s="18" t="s">
        <v>298</v>
      </c>
      <c r="F357" s="171">
        <f>F358</f>
        <v>10000</v>
      </c>
      <c r="G357" s="171">
        <f>G358</f>
        <v>0</v>
      </c>
      <c r="H357" s="171">
        <f>H358</f>
        <v>10000</v>
      </c>
      <c r="I357" s="157"/>
      <c r="J357" s="139"/>
      <c r="K357" s="139"/>
      <c r="L357" s="139"/>
    </row>
    <row r="358" spans="2:12" ht="15" customHeight="1">
      <c r="B358" s="161"/>
      <c r="C358" s="162"/>
      <c r="D358" s="155" t="s">
        <v>106</v>
      </c>
      <c r="E358" s="97" t="s">
        <v>107</v>
      </c>
      <c r="F358" s="168">
        <v>10000</v>
      </c>
      <c r="G358" s="101"/>
      <c r="H358" s="101">
        <f>F358+G358</f>
        <v>10000</v>
      </c>
      <c r="I358" s="157"/>
      <c r="J358" s="139"/>
      <c r="K358" s="139"/>
      <c r="L358" s="139"/>
    </row>
    <row r="359" spans="2:12" ht="14.25">
      <c r="B359" s="164"/>
      <c r="C359" s="166" t="s">
        <v>220</v>
      </c>
      <c r="D359" s="165"/>
      <c r="E359" s="18" t="s">
        <v>299</v>
      </c>
      <c r="F359" s="171">
        <f>F360+F361+F362</f>
        <v>230000</v>
      </c>
      <c r="G359" s="171">
        <f>G360+G361+G362</f>
        <v>0</v>
      </c>
      <c r="H359" s="171">
        <f>H360+H361+H362</f>
        <v>230000</v>
      </c>
      <c r="I359" s="157"/>
      <c r="J359" s="139"/>
      <c r="K359" s="139"/>
      <c r="L359" s="139"/>
    </row>
    <row r="360" spans="2:12" ht="15" customHeight="1">
      <c r="B360" s="161"/>
      <c r="C360" s="162"/>
      <c r="D360" s="155" t="s">
        <v>148</v>
      </c>
      <c r="E360" s="97" t="s">
        <v>149</v>
      </c>
      <c r="F360" s="168">
        <v>160000</v>
      </c>
      <c r="G360" s="101"/>
      <c r="H360" s="101">
        <f>F360+G360</f>
        <v>160000</v>
      </c>
      <c r="I360" s="199"/>
      <c r="J360" s="139"/>
      <c r="K360" s="139"/>
      <c r="L360" s="139"/>
    </row>
    <row r="361" spans="2:12" ht="15" customHeight="1">
      <c r="B361" s="161"/>
      <c r="C361" s="162"/>
      <c r="D361" s="155" t="s">
        <v>150</v>
      </c>
      <c r="E361" s="97" t="s">
        <v>151</v>
      </c>
      <c r="F361" s="168">
        <v>70000</v>
      </c>
      <c r="G361" s="101"/>
      <c r="H361" s="101">
        <f>F361+G361</f>
        <v>70000</v>
      </c>
      <c r="I361" s="199"/>
      <c r="J361" s="139"/>
      <c r="K361" s="139"/>
      <c r="L361" s="139"/>
    </row>
    <row r="362" spans="2:13" ht="17.25" customHeight="1">
      <c r="B362" s="161"/>
      <c r="C362" s="162"/>
      <c r="D362" s="155" t="s">
        <v>109</v>
      </c>
      <c r="E362" s="97" t="s">
        <v>110</v>
      </c>
      <c r="F362" s="168">
        <v>0</v>
      </c>
      <c r="G362" s="176"/>
      <c r="H362" s="101">
        <f>F362+G362</f>
        <v>0</v>
      </c>
      <c r="I362" s="236"/>
      <c r="J362" s="139"/>
      <c r="K362" s="139"/>
      <c r="L362" s="139"/>
      <c r="M362" s="237"/>
    </row>
    <row r="363" spans="2:12" ht="15" customHeight="1">
      <c r="B363" s="161"/>
      <c r="C363" s="238" t="s">
        <v>221</v>
      </c>
      <c r="D363" s="239"/>
      <c r="E363" s="18" t="s">
        <v>11</v>
      </c>
      <c r="F363" s="192">
        <f>F364+F365</f>
        <v>35000</v>
      </c>
      <c r="G363" s="192">
        <f>G364+G365</f>
        <v>0</v>
      </c>
      <c r="H363" s="192">
        <f>H364+H365</f>
        <v>35000</v>
      </c>
      <c r="I363" s="157"/>
      <c r="J363" s="139"/>
      <c r="K363" s="139"/>
      <c r="L363" s="139"/>
    </row>
    <row r="364" spans="2:12" ht="13.5" customHeight="1">
      <c r="B364" s="161"/>
      <c r="C364" s="162"/>
      <c r="D364" s="155" t="s">
        <v>121</v>
      </c>
      <c r="E364" s="97" t="s">
        <v>122</v>
      </c>
      <c r="F364" s="168">
        <v>35000</v>
      </c>
      <c r="G364" s="101"/>
      <c r="H364" s="101">
        <f>F364+G364</f>
        <v>35000</v>
      </c>
      <c r="I364" s="370"/>
      <c r="J364" s="139"/>
      <c r="K364" s="139"/>
      <c r="L364" s="139"/>
    </row>
    <row r="365" spans="2:12" ht="13.5" customHeight="1" thickBot="1">
      <c r="B365" s="172"/>
      <c r="C365" s="183"/>
      <c r="D365" s="187" t="s">
        <v>106</v>
      </c>
      <c r="E365" s="59" t="s">
        <v>107</v>
      </c>
      <c r="F365" s="173">
        <v>0</v>
      </c>
      <c r="G365" s="512"/>
      <c r="H365" s="512">
        <f>F365+G365</f>
        <v>0</v>
      </c>
      <c r="I365" s="175"/>
      <c r="J365" s="139"/>
      <c r="K365" s="139"/>
      <c r="L365" s="139"/>
    </row>
    <row r="366" spans="2:12" ht="26.25" customHeight="1" thickBot="1">
      <c r="B366" s="112" t="s">
        <v>222</v>
      </c>
      <c r="C366" s="113"/>
      <c r="D366" s="240"/>
      <c r="E366" s="114" t="s">
        <v>223</v>
      </c>
      <c r="F366" s="231">
        <f>F367+F370+F372+F374+F376</f>
        <v>1719787</v>
      </c>
      <c r="G366" s="231">
        <f>G367+G370+G372+G374+G376</f>
        <v>0</v>
      </c>
      <c r="H366" s="231">
        <f>H367+H370+H372+H374+H376</f>
        <v>1719787</v>
      </c>
      <c r="I366" s="148"/>
      <c r="J366" s="139"/>
      <c r="K366" s="139"/>
      <c r="L366" s="139"/>
    </row>
    <row r="367" spans="2:12" ht="15" customHeight="1">
      <c r="B367" s="350"/>
      <c r="C367" s="217" t="s">
        <v>224</v>
      </c>
      <c r="D367" s="218"/>
      <c r="E367" s="219" t="s">
        <v>300</v>
      </c>
      <c r="F367" s="351">
        <f>F368+F369</f>
        <v>20000</v>
      </c>
      <c r="G367" s="351">
        <f>G368+G369</f>
        <v>0</v>
      </c>
      <c r="H367" s="351">
        <f>H368+H369</f>
        <v>20000</v>
      </c>
      <c r="I367" s="222"/>
      <c r="J367" s="139"/>
      <c r="K367" s="139"/>
      <c r="L367" s="139"/>
    </row>
    <row r="368" spans="2:12" ht="47.25" customHeight="1">
      <c r="B368" s="158"/>
      <c r="C368" s="118"/>
      <c r="D368" s="162" t="s">
        <v>369</v>
      </c>
      <c r="E368" s="97" t="s">
        <v>370</v>
      </c>
      <c r="F368" s="203">
        <v>20000</v>
      </c>
      <c r="G368" s="203"/>
      <c r="H368" s="101">
        <f>F368+G368</f>
        <v>20000</v>
      </c>
      <c r="I368" s="370"/>
      <c r="J368" s="139"/>
      <c r="K368" s="139"/>
      <c r="L368" s="139"/>
    </row>
    <row r="369" spans="2:12" ht="29.25">
      <c r="B369" s="164"/>
      <c r="C369" s="166"/>
      <c r="D369" s="224" t="s">
        <v>193</v>
      </c>
      <c r="E369" s="523" t="s">
        <v>194</v>
      </c>
      <c r="F369" s="168">
        <v>0</v>
      </c>
      <c r="G369" s="168"/>
      <c r="H369" s="101">
        <f>F369+G369</f>
        <v>0</v>
      </c>
      <c r="I369" s="370"/>
      <c r="J369" s="139"/>
      <c r="K369" s="139"/>
      <c r="L369" s="139"/>
    </row>
    <row r="370" spans="2:12" ht="15" customHeight="1">
      <c r="B370" s="164"/>
      <c r="C370" s="166" t="s">
        <v>225</v>
      </c>
      <c r="D370" s="241"/>
      <c r="E370" s="18" t="s">
        <v>301</v>
      </c>
      <c r="F370" s="171">
        <f>SUM(F371:F371)</f>
        <v>639000</v>
      </c>
      <c r="G370" s="171">
        <f>SUM(G371:G371)</f>
        <v>0</v>
      </c>
      <c r="H370" s="171">
        <f>SUM(H371:H371)</f>
        <v>639000</v>
      </c>
      <c r="I370" s="157"/>
      <c r="J370" s="139"/>
      <c r="K370" s="139"/>
      <c r="L370" s="139"/>
    </row>
    <row r="371" spans="2:12" ht="24" customHeight="1">
      <c r="B371" s="161"/>
      <c r="C371" s="162"/>
      <c r="D371" s="224">
        <v>2480</v>
      </c>
      <c r="E371" s="97" t="s">
        <v>226</v>
      </c>
      <c r="F371" s="168">
        <v>639000</v>
      </c>
      <c r="G371" s="101"/>
      <c r="H371" s="101">
        <f>F371+G371</f>
        <v>639000</v>
      </c>
      <c r="I371" s="370"/>
      <c r="J371" s="139"/>
      <c r="K371" s="139"/>
      <c r="L371" s="139"/>
    </row>
    <row r="372" spans="2:12" ht="15" customHeight="1">
      <c r="B372" s="164"/>
      <c r="C372" s="166" t="s">
        <v>227</v>
      </c>
      <c r="D372" s="241"/>
      <c r="E372" s="18" t="s">
        <v>302</v>
      </c>
      <c r="F372" s="171">
        <f>F373</f>
        <v>254000</v>
      </c>
      <c r="G372" s="171">
        <f>G373</f>
        <v>0</v>
      </c>
      <c r="H372" s="171">
        <f>H373</f>
        <v>254000</v>
      </c>
      <c r="I372" s="157"/>
      <c r="J372" s="139"/>
      <c r="K372" s="139"/>
      <c r="L372" s="139"/>
    </row>
    <row r="373" spans="2:12" ht="24" customHeight="1">
      <c r="B373" s="161"/>
      <c r="C373" s="162"/>
      <c r="D373" s="224">
        <v>2480</v>
      </c>
      <c r="E373" s="97" t="s">
        <v>226</v>
      </c>
      <c r="F373" s="168">
        <v>254000</v>
      </c>
      <c r="G373" s="101"/>
      <c r="H373" s="101">
        <f>F373+G373</f>
        <v>254000</v>
      </c>
      <c r="I373" s="157"/>
      <c r="J373" s="139"/>
      <c r="K373" s="139"/>
      <c r="L373" s="139"/>
    </row>
    <row r="374" spans="2:12" ht="15" customHeight="1">
      <c r="B374" s="164"/>
      <c r="C374" s="166" t="s">
        <v>228</v>
      </c>
      <c r="D374" s="166"/>
      <c r="E374" s="18" t="s">
        <v>303</v>
      </c>
      <c r="F374" s="171">
        <f>F375</f>
        <v>1200</v>
      </c>
      <c r="G374" s="171">
        <f>G375</f>
        <v>0</v>
      </c>
      <c r="H374" s="171">
        <f>H375</f>
        <v>1200</v>
      </c>
      <c r="I374" s="157"/>
      <c r="J374" s="139"/>
      <c r="K374" s="139"/>
      <c r="L374" s="139"/>
    </row>
    <row r="375" spans="2:12" ht="15" customHeight="1">
      <c r="B375" s="164"/>
      <c r="C375" s="214"/>
      <c r="D375" s="155" t="s">
        <v>148</v>
      </c>
      <c r="E375" s="97" t="s">
        <v>149</v>
      </c>
      <c r="F375" s="186">
        <v>1200</v>
      </c>
      <c r="G375" s="101"/>
      <c r="H375" s="101">
        <f>F375+G375</f>
        <v>1200</v>
      </c>
      <c r="I375" s="157"/>
      <c r="J375" s="139"/>
      <c r="K375" s="139"/>
      <c r="L375" s="139"/>
    </row>
    <row r="376" spans="2:12" ht="15" customHeight="1">
      <c r="B376" s="164"/>
      <c r="C376" s="166" t="s">
        <v>229</v>
      </c>
      <c r="D376" s="165"/>
      <c r="E376" s="18" t="s">
        <v>11</v>
      </c>
      <c r="F376" s="171">
        <f>SUM(F377:F382)</f>
        <v>805587</v>
      </c>
      <c r="G376" s="171">
        <f>SUM(G377:G382)</f>
        <v>0</v>
      </c>
      <c r="H376" s="171">
        <f>SUM(H377:H382)</f>
        <v>805587</v>
      </c>
      <c r="I376" s="157"/>
      <c r="J376" s="139"/>
      <c r="K376" s="139"/>
      <c r="L376" s="139"/>
    </row>
    <row r="377" spans="2:12" ht="23.25" customHeight="1">
      <c r="B377" s="161"/>
      <c r="C377" s="162"/>
      <c r="D377" s="155" t="s">
        <v>121</v>
      </c>
      <c r="E377" s="97" t="s">
        <v>345</v>
      </c>
      <c r="F377" s="168">
        <v>190691</v>
      </c>
      <c r="G377" s="101"/>
      <c r="H377" s="101">
        <f aca="true" t="shared" si="17" ref="H377:H382">F377+G377</f>
        <v>190691</v>
      </c>
      <c r="I377" s="199"/>
      <c r="J377" s="139"/>
      <c r="K377" s="139"/>
      <c r="L377" s="139"/>
    </row>
    <row r="378" spans="2:12" ht="15" customHeight="1">
      <c r="B378" s="161"/>
      <c r="C378" s="162"/>
      <c r="D378" s="155" t="s">
        <v>148</v>
      </c>
      <c r="E378" s="97" t="s">
        <v>149</v>
      </c>
      <c r="F378" s="168">
        <v>50000</v>
      </c>
      <c r="G378" s="169"/>
      <c r="H378" s="101">
        <f t="shared" si="17"/>
        <v>50000</v>
      </c>
      <c r="I378" s="199"/>
      <c r="J378" s="139"/>
      <c r="K378" s="139"/>
      <c r="L378" s="139"/>
    </row>
    <row r="379" spans="2:12" ht="15" customHeight="1">
      <c r="B379" s="161"/>
      <c r="C379" s="162"/>
      <c r="D379" s="155" t="s">
        <v>150</v>
      </c>
      <c r="E379" s="97" t="s">
        <v>151</v>
      </c>
      <c r="F379" s="168">
        <v>25000</v>
      </c>
      <c r="G379" s="101"/>
      <c r="H379" s="101">
        <f t="shared" si="17"/>
        <v>25000</v>
      </c>
      <c r="I379" s="370"/>
      <c r="J379" s="139"/>
      <c r="K379" s="139"/>
      <c r="L379" s="139"/>
    </row>
    <row r="380" spans="2:12" ht="22.5" customHeight="1">
      <c r="B380" s="161"/>
      <c r="C380" s="162"/>
      <c r="D380" s="155" t="s">
        <v>106</v>
      </c>
      <c r="E380" s="97" t="s">
        <v>346</v>
      </c>
      <c r="F380" s="168">
        <v>32000.54</v>
      </c>
      <c r="G380" s="101"/>
      <c r="H380" s="101">
        <f t="shared" si="17"/>
        <v>32000.54</v>
      </c>
      <c r="I380" s="370"/>
      <c r="J380" s="139"/>
      <c r="K380" s="139"/>
      <c r="L380" s="139"/>
    </row>
    <row r="381" spans="2:12" ht="15.75" customHeight="1">
      <c r="B381" s="161"/>
      <c r="C381" s="162"/>
      <c r="D381" s="198">
        <v>4370</v>
      </c>
      <c r="E381" s="97" t="s">
        <v>154</v>
      </c>
      <c r="F381" s="168">
        <v>1000</v>
      </c>
      <c r="G381" s="101"/>
      <c r="H381" s="101">
        <f t="shared" si="17"/>
        <v>1000</v>
      </c>
      <c r="I381" s="157"/>
      <c r="J381" s="139"/>
      <c r="K381" s="139"/>
      <c r="L381" s="139"/>
    </row>
    <row r="382" spans="2:12" ht="24" customHeight="1" thickBot="1">
      <c r="B382" s="172"/>
      <c r="C382" s="183"/>
      <c r="D382" s="187" t="s">
        <v>109</v>
      </c>
      <c r="E382" s="59" t="s">
        <v>347</v>
      </c>
      <c r="F382" s="173">
        <v>506895.46</v>
      </c>
      <c r="G382" s="196"/>
      <c r="H382" s="174">
        <f t="shared" si="17"/>
        <v>506895.46</v>
      </c>
      <c r="I382" s="370"/>
      <c r="J382" s="139"/>
      <c r="K382" s="139"/>
      <c r="L382" s="139"/>
    </row>
    <row r="383" spans="2:12" ht="15.75" customHeight="1" thickBot="1">
      <c r="B383" s="115" t="s">
        <v>101</v>
      </c>
      <c r="C383" s="116"/>
      <c r="D383" s="116"/>
      <c r="E383" s="117" t="s">
        <v>364</v>
      </c>
      <c r="F383" s="181">
        <f>F384</f>
        <v>111000</v>
      </c>
      <c r="G383" s="181">
        <f>G384</f>
        <v>0</v>
      </c>
      <c r="H383" s="181">
        <f>H384</f>
        <v>111000</v>
      </c>
      <c r="I383" s="148"/>
      <c r="J383" s="139"/>
      <c r="K383" s="139"/>
      <c r="L383" s="139"/>
    </row>
    <row r="384" spans="2:12" ht="14.25" customHeight="1">
      <c r="B384" s="161"/>
      <c r="C384" s="166" t="s">
        <v>230</v>
      </c>
      <c r="D384" s="241"/>
      <c r="E384" s="18" t="s">
        <v>365</v>
      </c>
      <c r="F384" s="171">
        <f>F385+F386</f>
        <v>111000</v>
      </c>
      <c r="G384" s="171">
        <f>G385+G386</f>
        <v>0</v>
      </c>
      <c r="H384" s="171">
        <f>H385+H386</f>
        <v>111000</v>
      </c>
      <c r="I384" s="157"/>
      <c r="J384" s="139"/>
      <c r="K384" s="139"/>
      <c r="L384" s="139"/>
    </row>
    <row r="385" spans="2:12" ht="42.75" customHeight="1">
      <c r="B385" s="161"/>
      <c r="C385" s="166"/>
      <c r="D385" s="162" t="s">
        <v>369</v>
      </c>
      <c r="E385" s="97" t="s">
        <v>370</v>
      </c>
      <c r="F385" s="168">
        <v>111000</v>
      </c>
      <c r="G385" s="168"/>
      <c r="H385" s="101">
        <f>F385+G385</f>
        <v>111000</v>
      </c>
      <c r="I385" s="370"/>
      <c r="J385" s="139"/>
      <c r="K385" s="139"/>
      <c r="L385" s="139"/>
    </row>
    <row r="386" spans="2:12" ht="29.25">
      <c r="B386" s="161"/>
      <c r="C386" s="166"/>
      <c r="D386" s="206" t="s">
        <v>193</v>
      </c>
      <c r="E386" s="524" t="s">
        <v>194</v>
      </c>
      <c r="F386" s="168">
        <v>0</v>
      </c>
      <c r="G386" s="168"/>
      <c r="H386" s="101">
        <f>F386+G386</f>
        <v>0</v>
      </c>
      <c r="I386" s="370"/>
      <c r="J386" s="139"/>
      <c r="K386" s="139"/>
      <c r="L386" s="139"/>
    </row>
    <row r="387" spans="2:12" s="249" customFormat="1" ht="4.5" customHeight="1" thickBot="1">
      <c r="B387" s="242"/>
      <c r="C387" s="243"/>
      <c r="D387" s="243"/>
      <c r="E387" s="244"/>
      <c r="F387" s="245"/>
      <c r="G387" s="246"/>
      <c r="H387" s="246"/>
      <c r="I387" s="247"/>
      <c r="J387" s="248"/>
      <c r="K387" s="248"/>
      <c r="L387" s="248"/>
    </row>
    <row r="388" spans="2:12" ht="17.25" customHeight="1" thickBot="1">
      <c r="B388" s="250"/>
      <c r="C388" s="251"/>
      <c r="D388" s="252"/>
      <c r="E388" s="253" t="s">
        <v>231</v>
      </c>
      <c r="F388" s="254">
        <f>F10+F24+F36+F42+F45+F92+F101+F113+F117+F120+F236+F259+F319+F334+F346+F366+F383</f>
        <v>25856793.6</v>
      </c>
      <c r="G388" s="475">
        <f>G10+G24+G36+G42+G45+G92+G101+G113+G117+G120+G236+G259+G319+G334+G346+G366+G383</f>
        <v>14958</v>
      </c>
      <c r="H388" s="254">
        <f>H10+H24+H36+H42+H45+H92+H101+H113+H117+H120+H236+H259+H319+H334+H346+H366+H383</f>
        <v>25871751.6</v>
      </c>
      <c r="I388" s="148"/>
      <c r="J388" s="139"/>
      <c r="K388" s="139"/>
      <c r="L388" s="139"/>
    </row>
    <row r="389" spans="2:12" ht="26.25" customHeight="1">
      <c r="B389" s="255"/>
      <c r="C389" s="255"/>
      <c r="D389" s="256"/>
      <c r="E389" s="257"/>
      <c r="F389" s="258"/>
      <c r="G389" s="139"/>
      <c r="H389" s="139"/>
      <c r="I389" s="139"/>
      <c r="J389" s="139"/>
      <c r="K389" s="139"/>
      <c r="L389" s="139"/>
    </row>
    <row r="390" spans="2:12" ht="26.25" customHeight="1">
      <c r="B390" s="255"/>
      <c r="C390" s="255"/>
      <c r="D390" s="256"/>
      <c r="E390" s="257"/>
      <c r="F390" s="258"/>
      <c r="G390" s="139"/>
      <c r="H390" s="139"/>
      <c r="I390" s="139"/>
      <c r="J390" s="139"/>
      <c r="K390" s="139"/>
      <c r="L390" s="139"/>
    </row>
    <row r="391" spans="2:12" ht="26.25" customHeight="1">
      <c r="B391" s="255"/>
      <c r="C391" s="255"/>
      <c r="D391" s="256"/>
      <c r="E391" s="257"/>
      <c r="F391" s="258"/>
      <c r="G391" s="259"/>
      <c r="H391" s="139"/>
      <c r="I391" s="139"/>
      <c r="J391" s="139"/>
      <c r="K391" s="139"/>
      <c r="L391" s="139"/>
    </row>
    <row r="392" spans="2:12" ht="26.25" customHeight="1">
      <c r="B392" s="255"/>
      <c r="C392" s="255"/>
      <c r="D392" s="256"/>
      <c r="E392" s="257"/>
      <c r="F392" s="258"/>
      <c r="G392" s="139"/>
      <c r="H392" s="139"/>
      <c r="I392" s="139"/>
      <c r="J392" s="139"/>
      <c r="K392" s="139"/>
      <c r="L392" s="139"/>
    </row>
    <row r="393" spans="2:12" ht="26.25" customHeight="1">
      <c r="B393" s="255"/>
      <c r="C393" s="255"/>
      <c r="D393" s="256"/>
      <c r="E393" s="257"/>
      <c r="F393" s="258"/>
      <c r="G393" s="139"/>
      <c r="H393" s="139"/>
      <c r="I393" s="139"/>
      <c r="J393" s="139"/>
      <c r="K393" s="139"/>
      <c r="L393" s="139"/>
    </row>
    <row r="394" spans="2:12" ht="14.25">
      <c r="B394" s="255"/>
      <c r="C394" s="255"/>
      <c r="D394" s="256"/>
      <c r="E394" s="257"/>
      <c r="F394" s="258"/>
      <c r="G394" s="139"/>
      <c r="H394" s="139"/>
      <c r="I394" s="139"/>
      <c r="J394" s="139"/>
      <c r="K394" s="139"/>
      <c r="L394" s="139"/>
    </row>
    <row r="395" spans="2:12" ht="27" customHeight="1">
      <c r="B395" s="255"/>
      <c r="C395" s="255"/>
      <c r="D395" s="256"/>
      <c r="E395" s="257"/>
      <c r="F395" s="258"/>
      <c r="G395" s="139"/>
      <c r="H395" s="139"/>
      <c r="I395" s="139"/>
      <c r="J395" s="139"/>
      <c r="K395" s="139"/>
      <c r="L395" s="139"/>
    </row>
    <row r="396" spans="2:12" ht="25.5" customHeight="1">
      <c r="B396" s="255"/>
      <c r="C396" s="255"/>
      <c r="D396" s="256"/>
      <c r="E396" s="257"/>
      <c r="F396" s="258"/>
      <c r="G396" s="139"/>
      <c r="H396" s="139"/>
      <c r="I396" s="139"/>
      <c r="J396" s="139"/>
      <c r="K396" s="139"/>
      <c r="L396" s="139"/>
    </row>
    <row r="397" spans="2:12" ht="14.25">
      <c r="B397" s="255"/>
      <c r="C397" s="255"/>
      <c r="D397" s="256"/>
      <c r="E397" s="257"/>
      <c r="F397" s="258"/>
      <c r="G397" s="139"/>
      <c r="H397" s="139"/>
      <c r="I397" s="139"/>
      <c r="J397" s="139"/>
      <c r="K397" s="139"/>
      <c r="L397" s="139"/>
    </row>
    <row r="398" spans="2:12" ht="14.25">
      <c r="B398" s="139"/>
      <c r="C398" s="139"/>
      <c r="D398" s="139"/>
      <c r="E398" s="139"/>
      <c r="F398" s="139"/>
      <c r="G398" s="139"/>
      <c r="H398" s="139"/>
      <c r="I398" s="139"/>
      <c r="J398" s="139"/>
      <c r="K398" s="139"/>
      <c r="L398" s="139"/>
    </row>
    <row r="399" spans="2:12" ht="14.25">
      <c r="B399" s="139"/>
      <c r="C399" s="139"/>
      <c r="D399" s="139"/>
      <c r="E399" s="139"/>
      <c r="F399" s="139"/>
      <c r="G399" s="139"/>
      <c r="H399" s="139"/>
      <c r="I399" s="139"/>
      <c r="J399" s="139"/>
      <c r="K399" s="139"/>
      <c r="L399" s="139"/>
    </row>
    <row r="400" spans="2:12" ht="14.25">
      <c r="B400" s="139"/>
      <c r="C400" s="139"/>
      <c r="D400" s="139"/>
      <c r="E400" s="139"/>
      <c r="F400" s="139"/>
      <c r="G400" s="139"/>
      <c r="H400" s="139"/>
      <c r="I400" s="139"/>
      <c r="J400" s="139"/>
      <c r="K400" s="139"/>
      <c r="L400" s="139"/>
    </row>
    <row r="401" spans="2:12" ht="14.25">
      <c r="B401" s="139"/>
      <c r="C401" s="139"/>
      <c r="D401" s="139"/>
      <c r="E401" s="139"/>
      <c r="F401" s="139"/>
      <c r="G401" s="139"/>
      <c r="H401" s="139"/>
      <c r="I401" s="139"/>
      <c r="J401" s="139"/>
      <c r="K401" s="139"/>
      <c r="L401" s="139"/>
    </row>
    <row r="402" spans="2:12" ht="14.25">
      <c r="B402" s="139"/>
      <c r="C402" s="139"/>
      <c r="D402" s="139"/>
      <c r="E402" s="139"/>
      <c r="F402" s="139"/>
      <c r="G402" s="139"/>
      <c r="H402" s="139"/>
      <c r="I402" s="139"/>
      <c r="J402" s="139"/>
      <c r="K402" s="139"/>
      <c r="L402" s="139"/>
    </row>
    <row r="403" spans="2:12" ht="14.25">
      <c r="B403" s="139"/>
      <c r="C403" s="139"/>
      <c r="D403" s="139"/>
      <c r="E403" s="139"/>
      <c r="F403" s="139"/>
      <c r="G403" s="139"/>
      <c r="H403" s="139"/>
      <c r="I403" s="139"/>
      <c r="J403" s="139"/>
      <c r="K403" s="139"/>
      <c r="L403" s="139"/>
    </row>
    <row r="404" spans="2:12" ht="14.25">
      <c r="B404" s="139"/>
      <c r="C404" s="139"/>
      <c r="D404" s="139"/>
      <c r="E404" s="139"/>
      <c r="F404" s="139"/>
      <c r="G404" s="139"/>
      <c r="H404" s="139"/>
      <c r="I404" s="139"/>
      <c r="J404" s="139"/>
      <c r="K404" s="139"/>
      <c r="L404" s="139"/>
    </row>
    <row r="405" spans="2:12" ht="14.25">
      <c r="B405" s="139"/>
      <c r="C405" s="139"/>
      <c r="D405" s="139"/>
      <c r="E405" s="139"/>
      <c r="F405" s="139"/>
      <c r="G405" s="139"/>
      <c r="H405" s="139"/>
      <c r="I405" s="139"/>
      <c r="J405" s="139"/>
      <c r="K405" s="139"/>
      <c r="L405" s="139"/>
    </row>
    <row r="406" spans="2:12" ht="14.25">
      <c r="B406" s="139"/>
      <c r="C406" s="139"/>
      <c r="D406" s="139"/>
      <c r="E406" s="139"/>
      <c r="F406" s="139"/>
      <c r="G406" s="139"/>
      <c r="H406" s="139"/>
      <c r="I406" s="139"/>
      <c r="J406" s="139"/>
      <c r="K406" s="139"/>
      <c r="L406" s="139"/>
    </row>
    <row r="407" spans="2:12" ht="14.25">
      <c r="B407" s="139"/>
      <c r="C407" s="139"/>
      <c r="D407" s="139"/>
      <c r="E407" s="139"/>
      <c r="F407" s="139"/>
      <c r="G407" s="139"/>
      <c r="H407" s="139"/>
      <c r="I407" s="139"/>
      <c r="J407" s="139"/>
      <c r="K407" s="139"/>
      <c r="L407" s="139"/>
    </row>
    <row r="408" spans="2:12" ht="14.25">
      <c r="B408" s="139"/>
      <c r="C408" s="139"/>
      <c r="D408" s="139"/>
      <c r="E408" s="139"/>
      <c r="F408" s="139"/>
      <c r="G408" s="139"/>
      <c r="H408" s="139"/>
      <c r="I408" s="139"/>
      <c r="J408" s="139"/>
      <c r="K408" s="139"/>
      <c r="L408" s="139"/>
    </row>
    <row r="409" spans="2:12" ht="14.25">
      <c r="B409" s="139"/>
      <c r="C409" s="139"/>
      <c r="D409" s="139"/>
      <c r="E409" s="139"/>
      <c r="F409" s="139"/>
      <c r="G409" s="139"/>
      <c r="H409" s="139"/>
      <c r="I409" s="139"/>
      <c r="J409" s="139"/>
      <c r="K409" s="139"/>
      <c r="L409" s="139"/>
    </row>
    <row r="410" spans="2:12" ht="14.25">
      <c r="B410" s="139"/>
      <c r="C410" s="139"/>
      <c r="D410" s="139"/>
      <c r="E410" s="139"/>
      <c r="F410" s="139"/>
      <c r="G410" s="139"/>
      <c r="H410" s="139"/>
      <c r="I410" s="139"/>
      <c r="J410" s="139"/>
      <c r="K410" s="139"/>
      <c r="L410" s="139"/>
    </row>
    <row r="411" spans="2:12" ht="14.25">
      <c r="B411" s="139"/>
      <c r="C411" s="139"/>
      <c r="D411" s="139"/>
      <c r="E411" s="139"/>
      <c r="F411" s="139"/>
      <c r="G411" s="139"/>
      <c r="H411" s="139"/>
      <c r="I411" s="139"/>
      <c r="J411" s="139"/>
      <c r="K411" s="139"/>
      <c r="L411" s="139"/>
    </row>
    <row r="412" spans="2:12" ht="14.25">
      <c r="B412" s="139"/>
      <c r="C412" s="139"/>
      <c r="D412" s="139"/>
      <c r="E412" s="139"/>
      <c r="F412" s="139"/>
      <c r="G412" s="139"/>
      <c r="H412" s="139"/>
      <c r="I412" s="139"/>
      <c r="J412" s="139"/>
      <c r="K412" s="139"/>
      <c r="L412" s="139"/>
    </row>
    <row r="413" spans="2:12" ht="14.25">
      <c r="B413" s="139"/>
      <c r="C413" s="139"/>
      <c r="D413" s="139"/>
      <c r="E413" s="139"/>
      <c r="F413" s="139"/>
      <c r="G413" s="139"/>
      <c r="H413" s="139"/>
      <c r="I413" s="139"/>
      <c r="J413" s="139"/>
      <c r="K413" s="139"/>
      <c r="L413" s="139"/>
    </row>
    <row r="414" spans="2:12" ht="14.25">
      <c r="B414" s="139"/>
      <c r="C414" s="139"/>
      <c r="D414" s="139"/>
      <c r="E414" s="139"/>
      <c r="F414" s="139"/>
      <c r="G414" s="139"/>
      <c r="H414" s="139"/>
      <c r="I414" s="139"/>
      <c r="J414" s="139"/>
      <c r="K414" s="139"/>
      <c r="L414" s="139"/>
    </row>
    <row r="415" spans="2:12" ht="14.25">
      <c r="B415" s="139"/>
      <c r="C415" s="139"/>
      <c r="D415" s="139"/>
      <c r="E415" s="139"/>
      <c r="F415" s="139"/>
      <c r="G415" s="139"/>
      <c r="H415" s="139"/>
      <c r="I415" s="139"/>
      <c r="J415" s="139"/>
      <c r="K415" s="139"/>
      <c r="L415" s="139"/>
    </row>
    <row r="416" spans="2:10" ht="14.25">
      <c r="B416" s="139"/>
      <c r="C416" s="139"/>
      <c r="D416" s="139"/>
      <c r="E416" s="139"/>
      <c r="F416" s="139"/>
      <c r="G416" s="139"/>
      <c r="H416" s="139"/>
      <c r="I416" s="139"/>
      <c r="J416" s="139"/>
    </row>
    <row r="417" spans="2:10" ht="14.25">
      <c r="B417" s="139"/>
      <c r="C417" s="139"/>
      <c r="D417" s="139"/>
      <c r="E417" s="139"/>
      <c r="F417" s="139"/>
      <c r="G417" s="139"/>
      <c r="H417" s="139"/>
      <c r="I417" s="139"/>
      <c r="J417" s="139"/>
    </row>
    <row r="418" spans="2:10" ht="14.25">
      <c r="B418" s="139"/>
      <c r="C418" s="139"/>
      <c r="D418" s="139"/>
      <c r="E418" s="139"/>
      <c r="F418" s="139"/>
      <c r="G418" s="139"/>
      <c r="H418" s="139"/>
      <c r="I418" s="139"/>
      <c r="J418" s="139"/>
    </row>
    <row r="419" spans="2:10" ht="14.25">
      <c r="B419" s="139"/>
      <c r="C419" s="139"/>
      <c r="D419" s="139"/>
      <c r="E419" s="139"/>
      <c r="F419" s="139"/>
      <c r="G419" s="139"/>
      <c r="H419" s="139"/>
      <c r="I419" s="139"/>
      <c r="J419" s="139"/>
    </row>
    <row r="420" spans="2:10" ht="14.25">
      <c r="B420" s="139"/>
      <c r="C420" s="139"/>
      <c r="D420" s="139"/>
      <c r="E420" s="139"/>
      <c r="F420" s="139"/>
      <c r="G420" s="139"/>
      <c r="H420" s="139"/>
      <c r="I420" s="139"/>
      <c r="J420" s="139"/>
    </row>
    <row r="421" spans="2:10" ht="14.25">
      <c r="B421" s="139"/>
      <c r="C421" s="139"/>
      <c r="D421" s="139"/>
      <c r="E421" s="139"/>
      <c r="F421" s="139"/>
      <c r="G421" s="139"/>
      <c r="H421" s="139"/>
      <c r="I421" s="139"/>
      <c r="J421" s="139"/>
    </row>
    <row r="422" spans="2:10" ht="14.25">
      <c r="B422" s="139"/>
      <c r="C422" s="139"/>
      <c r="D422" s="139"/>
      <c r="E422" s="139"/>
      <c r="F422" s="139"/>
      <c r="G422" s="139"/>
      <c r="H422" s="139"/>
      <c r="I422" s="139"/>
      <c r="J422" s="139"/>
    </row>
    <row r="423" spans="2:10" ht="14.25">
      <c r="B423" s="139"/>
      <c r="C423" s="139"/>
      <c r="D423" s="139"/>
      <c r="E423" s="139"/>
      <c r="F423" s="139"/>
      <c r="G423" s="139"/>
      <c r="H423" s="139"/>
      <c r="I423" s="139"/>
      <c r="J423" s="139"/>
    </row>
    <row r="424" spans="2:10" ht="14.25">
      <c r="B424" s="139"/>
      <c r="C424" s="139"/>
      <c r="D424" s="139"/>
      <c r="E424" s="139"/>
      <c r="F424" s="139"/>
      <c r="G424" s="139"/>
      <c r="H424" s="139"/>
      <c r="I424" s="139"/>
      <c r="J424" s="139"/>
    </row>
    <row r="425" spans="2:10" ht="14.25">
      <c r="B425" s="139"/>
      <c r="C425" s="139"/>
      <c r="D425" s="139"/>
      <c r="E425" s="139"/>
      <c r="F425" s="139"/>
      <c r="G425" s="139"/>
      <c r="H425" s="139"/>
      <c r="I425" s="139"/>
      <c r="J425" s="139"/>
    </row>
    <row r="426" spans="2:10" ht="14.25">
      <c r="B426" s="139"/>
      <c r="C426" s="139"/>
      <c r="D426" s="139"/>
      <c r="E426" s="139"/>
      <c r="F426" s="139"/>
      <c r="G426" s="139"/>
      <c r="H426" s="139"/>
      <c r="I426" s="139"/>
      <c r="J426" s="139"/>
    </row>
    <row r="427" spans="2:10" ht="14.25">
      <c r="B427" s="139"/>
      <c r="C427" s="139"/>
      <c r="D427" s="139"/>
      <c r="E427" s="139"/>
      <c r="F427" s="139"/>
      <c r="G427" s="139"/>
      <c r="H427" s="139"/>
      <c r="I427" s="139"/>
      <c r="J427" s="139"/>
    </row>
    <row r="428" spans="2:10" ht="14.25">
      <c r="B428" s="139"/>
      <c r="C428" s="139"/>
      <c r="D428" s="139"/>
      <c r="E428" s="139"/>
      <c r="F428" s="139"/>
      <c r="G428" s="139"/>
      <c r="H428" s="139"/>
      <c r="I428" s="139"/>
      <c r="J428" s="139"/>
    </row>
    <row r="429" spans="2:10" ht="14.25">
      <c r="B429" s="139"/>
      <c r="C429" s="139"/>
      <c r="D429" s="139"/>
      <c r="E429" s="139"/>
      <c r="F429" s="139"/>
      <c r="G429" s="139"/>
      <c r="H429" s="139"/>
      <c r="I429" s="139"/>
      <c r="J429" s="139"/>
    </row>
    <row r="430" spans="2:10" ht="14.25">
      <c r="B430" s="139"/>
      <c r="C430" s="139"/>
      <c r="D430" s="139"/>
      <c r="E430" s="139"/>
      <c r="F430" s="139"/>
      <c r="G430" s="139"/>
      <c r="H430" s="139"/>
      <c r="I430" s="139"/>
      <c r="J430" s="139"/>
    </row>
    <row r="431" spans="2:10" ht="14.25">
      <c r="B431" s="139"/>
      <c r="C431" s="139"/>
      <c r="D431" s="139"/>
      <c r="E431" s="139"/>
      <c r="F431" s="139"/>
      <c r="G431" s="139"/>
      <c r="H431" s="139"/>
      <c r="I431" s="139"/>
      <c r="J431" s="139"/>
    </row>
    <row r="432" spans="2:10" ht="14.25">
      <c r="B432" s="139"/>
      <c r="C432" s="139"/>
      <c r="D432" s="139"/>
      <c r="E432" s="139"/>
      <c r="F432" s="139"/>
      <c r="G432" s="139"/>
      <c r="H432" s="139"/>
      <c r="I432" s="139"/>
      <c r="J432" s="139"/>
    </row>
    <row r="433" spans="2:10" ht="14.25">
      <c r="B433" s="139"/>
      <c r="C433" s="139"/>
      <c r="D433" s="139"/>
      <c r="E433" s="139"/>
      <c r="F433" s="139"/>
      <c r="G433" s="139"/>
      <c r="H433" s="139"/>
      <c r="I433" s="139"/>
      <c r="J433" s="139"/>
    </row>
    <row r="434" spans="2:10" ht="14.25">
      <c r="B434" s="139"/>
      <c r="C434" s="139"/>
      <c r="D434" s="139"/>
      <c r="E434" s="139"/>
      <c r="F434" s="139"/>
      <c r="G434" s="139"/>
      <c r="H434" s="139"/>
      <c r="I434" s="139"/>
      <c r="J434" s="139"/>
    </row>
    <row r="435" spans="2:10" ht="14.25">
      <c r="B435" s="139"/>
      <c r="C435" s="139"/>
      <c r="D435" s="139"/>
      <c r="E435" s="139"/>
      <c r="F435" s="139"/>
      <c r="G435" s="139"/>
      <c r="H435" s="139"/>
      <c r="I435" s="139"/>
      <c r="J435" s="139"/>
    </row>
    <row r="436" spans="2:10" ht="14.25">
      <c r="B436" s="139"/>
      <c r="C436" s="139"/>
      <c r="D436" s="139"/>
      <c r="E436" s="139"/>
      <c r="F436" s="139"/>
      <c r="G436" s="139"/>
      <c r="H436" s="139"/>
      <c r="I436" s="139"/>
      <c r="J436" s="139"/>
    </row>
    <row r="437" spans="2:10" ht="14.25">
      <c r="B437" s="139"/>
      <c r="C437" s="139"/>
      <c r="D437" s="139"/>
      <c r="E437" s="139"/>
      <c r="F437" s="139"/>
      <c r="G437" s="139"/>
      <c r="H437" s="139"/>
      <c r="I437" s="139"/>
      <c r="J437" s="139"/>
    </row>
    <row r="438" spans="2:10" ht="14.25">
      <c r="B438" s="139"/>
      <c r="C438" s="139"/>
      <c r="D438" s="139"/>
      <c r="E438" s="139"/>
      <c r="F438" s="139"/>
      <c r="G438" s="139"/>
      <c r="H438" s="139"/>
      <c r="I438" s="139"/>
      <c r="J438" s="139"/>
    </row>
    <row r="439" spans="2:10" ht="14.25">
      <c r="B439" s="139"/>
      <c r="C439" s="139"/>
      <c r="D439" s="139"/>
      <c r="E439" s="139"/>
      <c r="F439" s="139"/>
      <c r="G439" s="139"/>
      <c r="H439" s="139"/>
      <c r="I439" s="139"/>
      <c r="J439" s="139"/>
    </row>
    <row r="440" spans="2:10" ht="14.25">
      <c r="B440" s="139"/>
      <c r="C440" s="139"/>
      <c r="D440" s="139"/>
      <c r="E440" s="139"/>
      <c r="F440" s="139"/>
      <c r="G440" s="139"/>
      <c r="H440" s="139"/>
      <c r="I440" s="139"/>
      <c r="J440" s="139"/>
    </row>
    <row r="441" spans="2:10" ht="14.25">
      <c r="B441" s="139"/>
      <c r="C441" s="139"/>
      <c r="D441" s="139"/>
      <c r="E441" s="139"/>
      <c r="F441" s="139"/>
      <c r="G441" s="139"/>
      <c r="H441" s="139"/>
      <c r="I441" s="139"/>
      <c r="J441" s="139"/>
    </row>
    <row r="442" spans="2:10" ht="14.25">
      <c r="B442" s="139"/>
      <c r="C442" s="139"/>
      <c r="D442" s="139"/>
      <c r="E442" s="139"/>
      <c r="F442" s="139"/>
      <c r="G442" s="139"/>
      <c r="H442" s="139"/>
      <c r="I442" s="139"/>
      <c r="J442" s="139"/>
    </row>
    <row r="443" spans="2:10" ht="14.25">
      <c r="B443" s="139"/>
      <c r="C443" s="139"/>
      <c r="D443" s="139"/>
      <c r="E443" s="139"/>
      <c r="F443" s="139"/>
      <c r="G443" s="139"/>
      <c r="H443" s="139"/>
      <c r="I443" s="139"/>
      <c r="J443" s="139"/>
    </row>
    <row r="444" spans="2:10" ht="14.25">
      <c r="B444" s="139"/>
      <c r="C444" s="139"/>
      <c r="D444" s="139"/>
      <c r="E444" s="139"/>
      <c r="F444" s="139"/>
      <c r="G444" s="139"/>
      <c r="H444" s="139"/>
      <c r="I444" s="139"/>
      <c r="J444" s="139"/>
    </row>
    <row r="445" spans="2:10" ht="14.25">
      <c r="B445" s="139"/>
      <c r="C445" s="139"/>
      <c r="D445" s="139"/>
      <c r="E445" s="139"/>
      <c r="F445" s="139"/>
      <c r="G445" s="139"/>
      <c r="H445" s="139"/>
      <c r="I445" s="139"/>
      <c r="J445" s="139"/>
    </row>
    <row r="446" spans="2:10" ht="14.25">
      <c r="B446" s="139"/>
      <c r="C446" s="139"/>
      <c r="D446" s="139"/>
      <c r="E446" s="139"/>
      <c r="F446" s="139"/>
      <c r="G446" s="139"/>
      <c r="H446" s="139"/>
      <c r="I446" s="139"/>
      <c r="J446" s="139"/>
    </row>
    <row r="447" spans="2:10" ht="14.25">
      <c r="B447" s="139"/>
      <c r="C447" s="139"/>
      <c r="D447" s="139"/>
      <c r="E447" s="139"/>
      <c r="F447" s="139"/>
      <c r="G447" s="139"/>
      <c r="H447" s="139"/>
      <c r="I447" s="139"/>
      <c r="J447" s="139"/>
    </row>
    <row r="448" spans="2:10" ht="14.25">
      <c r="B448" s="139"/>
      <c r="C448" s="139"/>
      <c r="D448" s="139"/>
      <c r="E448" s="139"/>
      <c r="F448" s="139"/>
      <c r="G448" s="139"/>
      <c r="H448" s="139"/>
      <c r="I448" s="139"/>
      <c r="J448" s="139"/>
    </row>
    <row r="449" spans="2:10" ht="14.25">
      <c r="B449" s="139"/>
      <c r="C449" s="139"/>
      <c r="D449" s="139"/>
      <c r="E449" s="139"/>
      <c r="F449" s="139"/>
      <c r="G449" s="139"/>
      <c r="H449" s="139"/>
      <c r="I449" s="139"/>
      <c r="J449" s="139"/>
    </row>
    <row r="450" spans="2:10" ht="14.25">
      <c r="B450" s="139"/>
      <c r="C450" s="139"/>
      <c r="D450" s="139"/>
      <c r="E450" s="139"/>
      <c r="F450" s="139"/>
      <c r="G450" s="139"/>
      <c r="H450" s="139"/>
      <c r="I450" s="139"/>
      <c r="J450" s="139"/>
    </row>
    <row r="451" spans="2:10" ht="14.25">
      <c r="B451" s="139"/>
      <c r="C451" s="139"/>
      <c r="D451" s="139"/>
      <c r="E451" s="139"/>
      <c r="F451" s="139"/>
      <c r="G451" s="139"/>
      <c r="H451" s="139"/>
      <c r="I451" s="139"/>
      <c r="J451" s="139"/>
    </row>
  </sheetData>
  <sheetProtection/>
  <mergeCells count="1">
    <mergeCell ref="E6:F6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5"/>
  <sheetViews>
    <sheetView zoomScalePageLayoutView="0" workbookViewId="0" topLeftCell="A1">
      <selection activeCell="I41" sqref="I41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8" width="12.19921875" style="0" customWidth="1"/>
    <col min="9" max="9" width="34.8984375" style="0" customWidth="1"/>
    <col min="10" max="10" width="11.5" style="0" customWidth="1"/>
    <col min="11" max="11" width="0.8984375" style="0" customWidth="1"/>
  </cols>
  <sheetData>
    <row r="1" spans="2:18" ht="14.25" customHeight="1">
      <c r="B1" s="129"/>
      <c r="C1" s="129"/>
      <c r="D1" s="129"/>
      <c r="E1" s="129"/>
      <c r="F1" s="129"/>
      <c r="G1" s="129"/>
      <c r="H1" s="129"/>
      <c r="I1" t="s">
        <v>335</v>
      </c>
      <c r="J1" s="129"/>
      <c r="K1" s="129"/>
      <c r="L1" s="129"/>
      <c r="M1" s="129"/>
      <c r="N1" s="129"/>
      <c r="P1" s="129"/>
      <c r="Q1" s="129"/>
      <c r="R1" s="129"/>
    </row>
    <row r="2" spans="2:18" ht="15" customHeight="1">
      <c r="B2" s="129"/>
      <c r="C2" s="133"/>
      <c r="D2" s="129"/>
      <c r="E2" s="381"/>
      <c r="F2" s="129"/>
      <c r="G2" s="129"/>
      <c r="H2" s="129"/>
      <c r="I2" t="s">
        <v>385</v>
      </c>
      <c r="J2" s="129"/>
      <c r="K2" s="129"/>
      <c r="L2" s="129"/>
      <c r="M2" s="129"/>
      <c r="N2" s="129"/>
      <c r="P2" s="129"/>
      <c r="Q2" s="129"/>
      <c r="R2" s="129"/>
    </row>
    <row r="3" spans="2:18" ht="14.25" customHeight="1">
      <c r="B3" s="129"/>
      <c r="C3" s="133"/>
      <c r="D3" s="129"/>
      <c r="E3" s="129"/>
      <c r="F3" s="129"/>
      <c r="G3" s="129"/>
      <c r="H3" s="129"/>
      <c r="I3" t="s">
        <v>379</v>
      </c>
      <c r="J3" s="129"/>
      <c r="K3" s="129"/>
      <c r="L3" s="129"/>
      <c r="M3" s="129"/>
      <c r="N3" s="129"/>
      <c r="P3" s="129"/>
      <c r="Q3" s="129"/>
      <c r="R3" s="129"/>
    </row>
    <row r="4" spans="3:18" ht="18" customHeight="1">
      <c r="C4" s="382"/>
      <c r="D4" s="544" t="s">
        <v>382</v>
      </c>
      <c r="E4" s="544"/>
      <c r="F4" s="544"/>
      <c r="G4" s="544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</row>
    <row r="5" spans="2:17" ht="12" customHeight="1" thickBot="1">
      <c r="B5" s="382"/>
      <c r="C5" s="382"/>
      <c r="D5" s="382"/>
      <c r="E5" s="382"/>
      <c r="F5" s="382"/>
      <c r="G5" s="382"/>
      <c r="H5" s="382"/>
      <c r="I5" s="382"/>
      <c r="J5" s="383" t="s">
        <v>1</v>
      </c>
      <c r="K5" s="382"/>
      <c r="L5" s="382"/>
      <c r="M5" s="382"/>
      <c r="N5" s="382"/>
      <c r="O5" s="382"/>
      <c r="P5" s="382"/>
      <c r="Q5" s="382"/>
    </row>
    <row r="6" spans="2:10" ht="90" customHeight="1" thickBot="1">
      <c r="B6" s="384" t="s">
        <v>2</v>
      </c>
      <c r="C6" s="385" t="s">
        <v>3</v>
      </c>
      <c r="D6" s="136" t="s">
        <v>4</v>
      </c>
      <c r="E6" s="385" t="s">
        <v>104</v>
      </c>
      <c r="F6" s="386" t="s">
        <v>338</v>
      </c>
      <c r="G6" s="386" t="s">
        <v>6</v>
      </c>
      <c r="H6" s="386" t="s">
        <v>339</v>
      </c>
      <c r="I6" s="387" t="s">
        <v>317</v>
      </c>
      <c r="J6" s="388" t="s">
        <v>318</v>
      </c>
    </row>
    <row r="7" spans="2:10" ht="9.75" customHeight="1">
      <c r="B7" s="389">
        <v>1</v>
      </c>
      <c r="C7" s="390">
        <v>2</v>
      </c>
      <c r="D7" s="390">
        <v>3</v>
      </c>
      <c r="E7" s="390">
        <v>4</v>
      </c>
      <c r="F7" s="390">
        <v>5</v>
      </c>
      <c r="G7" s="390">
        <v>6</v>
      </c>
      <c r="H7" s="390">
        <v>7</v>
      </c>
      <c r="I7" s="391">
        <v>8</v>
      </c>
      <c r="J7" s="392">
        <v>9</v>
      </c>
    </row>
    <row r="8" spans="2:10" ht="15" customHeight="1">
      <c r="B8" s="393" t="s">
        <v>8</v>
      </c>
      <c r="C8" s="394"/>
      <c r="D8" s="394"/>
      <c r="E8" s="395" t="s">
        <v>9</v>
      </c>
      <c r="F8" s="396">
        <f>F9</f>
        <v>4055400</v>
      </c>
      <c r="G8" s="396">
        <f>G9</f>
        <v>-15000</v>
      </c>
      <c r="H8" s="396">
        <f>H9</f>
        <v>4040400</v>
      </c>
      <c r="I8" s="397"/>
      <c r="J8" s="72"/>
    </row>
    <row r="9" spans="2:10" ht="13.5" customHeight="1">
      <c r="B9" s="398"/>
      <c r="C9" s="399" t="s">
        <v>10</v>
      </c>
      <c r="D9" s="400"/>
      <c r="E9" s="401" t="s">
        <v>319</v>
      </c>
      <c r="F9" s="402">
        <f>F10+F11</f>
        <v>4055400</v>
      </c>
      <c r="G9" s="402">
        <f>G10+G11</f>
        <v>-15000</v>
      </c>
      <c r="H9" s="402">
        <f>H10+H11</f>
        <v>4040400</v>
      </c>
      <c r="I9" s="403"/>
      <c r="J9" s="72"/>
    </row>
    <row r="10" spans="2:10" ht="36">
      <c r="B10" s="398"/>
      <c r="C10" s="399"/>
      <c r="D10" s="404">
        <v>6050</v>
      </c>
      <c r="E10" s="405" t="s">
        <v>320</v>
      </c>
      <c r="F10" s="406">
        <v>3995400</v>
      </c>
      <c r="G10" s="406">
        <v>-15000</v>
      </c>
      <c r="H10" s="406">
        <f>F10+G10</f>
        <v>3980400</v>
      </c>
      <c r="I10" s="407" t="s">
        <v>349</v>
      </c>
      <c r="J10" s="408" t="s">
        <v>321</v>
      </c>
    </row>
    <row r="11" spans="2:10" ht="24">
      <c r="B11" s="398"/>
      <c r="C11" s="399"/>
      <c r="D11" s="404">
        <v>6050</v>
      </c>
      <c r="E11" s="405" t="s">
        <v>320</v>
      </c>
      <c r="F11" s="406">
        <v>60000</v>
      </c>
      <c r="G11" s="406"/>
      <c r="H11" s="406">
        <f>F11+G11</f>
        <v>60000</v>
      </c>
      <c r="I11" s="409" t="s">
        <v>322</v>
      </c>
      <c r="J11" s="408" t="s">
        <v>321</v>
      </c>
    </row>
    <row r="12" spans="2:10" ht="14.25" customHeight="1">
      <c r="B12" s="410">
        <v>600</v>
      </c>
      <c r="C12" s="411"/>
      <c r="D12" s="411"/>
      <c r="E12" s="395" t="s">
        <v>116</v>
      </c>
      <c r="F12" s="412">
        <f>F13+F17</f>
        <v>1360886</v>
      </c>
      <c r="G12" s="412">
        <f>G13+G17</f>
        <v>0</v>
      </c>
      <c r="H12" s="412">
        <f>H13+H17</f>
        <v>1360886</v>
      </c>
      <c r="I12" s="413"/>
      <c r="J12" s="72"/>
    </row>
    <row r="13" spans="2:10" ht="14.25" customHeight="1">
      <c r="B13" s="398"/>
      <c r="C13" s="400">
        <v>60014</v>
      </c>
      <c r="D13" s="400"/>
      <c r="E13" s="401" t="s">
        <v>270</v>
      </c>
      <c r="F13" s="416">
        <f>F14+F15+F16</f>
        <v>715886</v>
      </c>
      <c r="G13" s="416">
        <f>G14+G15+G16</f>
        <v>0</v>
      </c>
      <c r="H13" s="416">
        <f>H14+H15+H16</f>
        <v>715886</v>
      </c>
      <c r="I13" s="403"/>
      <c r="J13" s="415"/>
    </row>
    <row r="14" spans="2:10" ht="35.25" customHeight="1">
      <c r="B14" s="417"/>
      <c r="C14" s="418"/>
      <c r="D14" s="404">
        <v>6300</v>
      </c>
      <c r="E14" s="405" t="s">
        <v>323</v>
      </c>
      <c r="F14" s="406">
        <v>415886</v>
      </c>
      <c r="G14" s="406"/>
      <c r="H14" s="406">
        <f>F14+G14</f>
        <v>415886</v>
      </c>
      <c r="I14" s="414" t="s">
        <v>324</v>
      </c>
      <c r="J14" s="415" t="s">
        <v>325</v>
      </c>
    </row>
    <row r="15" spans="2:10" ht="35.25" customHeight="1">
      <c r="B15" s="417"/>
      <c r="C15" s="418"/>
      <c r="D15" s="404">
        <v>6300</v>
      </c>
      <c r="E15" s="405" t="s">
        <v>323</v>
      </c>
      <c r="F15" s="406">
        <v>10000</v>
      </c>
      <c r="G15" s="406"/>
      <c r="H15" s="406">
        <f>F15+G15</f>
        <v>10000</v>
      </c>
      <c r="I15" s="414" t="s">
        <v>350</v>
      </c>
      <c r="J15" s="415" t="s">
        <v>325</v>
      </c>
    </row>
    <row r="16" spans="2:10" ht="35.25" customHeight="1">
      <c r="B16" s="417"/>
      <c r="C16" s="418"/>
      <c r="D16" s="404">
        <v>6300</v>
      </c>
      <c r="E16" s="405" t="s">
        <v>323</v>
      </c>
      <c r="F16" s="406">
        <v>290000</v>
      </c>
      <c r="G16" s="406"/>
      <c r="H16" s="406">
        <f>F16+G16</f>
        <v>290000</v>
      </c>
      <c r="I16" s="414" t="s">
        <v>351</v>
      </c>
      <c r="J16" s="415" t="s">
        <v>325</v>
      </c>
    </row>
    <row r="17" spans="2:10" ht="14.25" customHeight="1">
      <c r="B17" s="417"/>
      <c r="C17" s="400">
        <v>60016</v>
      </c>
      <c r="D17" s="400"/>
      <c r="E17" s="401" t="s">
        <v>271</v>
      </c>
      <c r="F17" s="402">
        <f>F18+F19+F20</f>
        <v>645000</v>
      </c>
      <c r="G17" s="402">
        <f>G18+G19+G20</f>
        <v>0</v>
      </c>
      <c r="H17" s="402">
        <f>H18+H19+H20</f>
        <v>645000</v>
      </c>
      <c r="I17" s="414"/>
      <c r="J17" s="408"/>
    </row>
    <row r="18" spans="2:10" ht="14.25" customHeight="1">
      <c r="B18" s="417"/>
      <c r="C18" s="418"/>
      <c r="D18" s="419">
        <v>6050</v>
      </c>
      <c r="E18" s="420" t="s">
        <v>326</v>
      </c>
      <c r="F18" s="421">
        <v>550000</v>
      </c>
      <c r="G18" s="421"/>
      <c r="H18" s="406">
        <f>F18+G18</f>
        <v>550000</v>
      </c>
      <c r="I18" s="414" t="s">
        <v>371</v>
      </c>
      <c r="J18" s="408" t="s">
        <v>321</v>
      </c>
    </row>
    <row r="19" spans="2:10" ht="24">
      <c r="B19" s="417"/>
      <c r="C19" s="418"/>
      <c r="D19" s="419">
        <v>6050</v>
      </c>
      <c r="E19" s="420" t="s">
        <v>326</v>
      </c>
      <c r="F19" s="421">
        <v>60000</v>
      </c>
      <c r="G19" s="421"/>
      <c r="H19" s="406">
        <f>F19+G19</f>
        <v>60000</v>
      </c>
      <c r="I19" s="414" t="s">
        <v>352</v>
      </c>
      <c r="J19" s="408" t="s">
        <v>321</v>
      </c>
    </row>
    <row r="20" spans="2:10" ht="24">
      <c r="B20" s="398"/>
      <c r="C20" s="400"/>
      <c r="D20" s="404">
        <v>6050</v>
      </c>
      <c r="E20" s="405" t="s">
        <v>326</v>
      </c>
      <c r="F20" s="406">
        <v>35000</v>
      </c>
      <c r="G20" s="406"/>
      <c r="H20" s="406">
        <f>F20+G20</f>
        <v>35000</v>
      </c>
      <c r="I20" s="414" t="s">
        <v>353</v>
      </c>
      <c r="J20" s="408" t="s">
        <v>321</v>
      </c>
    </row>
    <row r="21" spans="2:10" ht="14.25" customHeight="1">
      <c r="B21" s="410">
        <v>750</v>
      </c>
      <c r="C21" s="411"/>
      <c r="D21" s="411"/>
      <c r="E21" s="422" t="s">
        <v>25</v>
      </c>
      <c r="F21" s="412">
        <f>F22</f>
        <v>75000</v>
      </c>
      <c r="G21" s="412">
        <f>G22</f>
        <v>0</v>
      </c>
      <c r="H21" s="412">
        <f>H22</f>
        <v>75000</v>
      </c>
      <c r="I21" s="423"/>
      <c r="J21" s="72"/>
    </row>
    <row r="22" spans="2:10" ht="14.25" customHeight="1">
      <c r="B22" s="398"/>
      <c r="C22" s="400">
        <v>75023</v>
      </c>
      <c r="D22" s="400"/>
      <c r="E22" s="401" t="s">
        <v>275</v>
      </c>
      <c r="F22" s="402">
        <f>F23+F24</f>
        <v>75000</v>
      </c>
      <c r="G22" s="402">
        <f>G23+G24</f>
        <v>0</v>
      </c>
      <c r="H22" s="402">
        <f>H23+H24</f>
        <v>75000</v>
      </c>
      <c r="I22" s="403"/>
      <c r="J22" s="72"/>
    </row>
    <row r="23" spans="2:10" ht="24">
      <c r="B23" s="398"/>
      <c r="C23" s="400"/>
      <c r="D23" s="404">
        <v>6060</v>
      </c>
      <c r="E23" s="405" t="s">
        <v>326</v>
      </c>
      <c r="F23" s="421">
        <v>50000</v>
      </c>
      <c r="G23" s="421"/>
      <c r="H23" s="406">
        <f>F23+G23</f>
        <v>50000</v>
      </c>
      <c r="I23" s="407" t="s">
        <v>327</v>
      </c>
      <c r="J23" s="408" t="s">
        <v>321</v>
      </c>
    </row>
    <row r="24" spans="2:10" ht="15.75" customHeight="1">
      <c r="B24" s="398"/>
      <c r="C24" s="424"/>
      <c r="D24" s="404">
        <v>6060</v>
      </c>
      <c r="E24" s="405" t="s">
        <v>326</v>
      </c>
      <c r="F24" s="421">
        <v>25000</v>
      </c>
      <c r="G24" s="421"/>
      <c r="H24" s="406">
        <f>F24+G24</f>
        <v>25000</v>
      </c>
      <c r="I24" s="407" t="s">
        <v>328</v>
      </c>
      <c r="J24" s="408" t="s">
        <v>321</v>
      </c>
    </row>
    <row r="25" spans="2:10" ht="13.5" customHeight="1">
      <c r="B25" s="425">
        <v>801</v>
      </c>
      <c r="C25" s="426"/>
      <c r="D25" s="427"/>
      <c r="E25" s="431" t="s">
        <v>78</v>
      </c>
      <c r="F25" s="432">
        <f>F26+F29+F31</f>
        <v>3160000</v>
      </c>
      <c r="G25" s="432">
        <f>G26+G29+G31</f>
        <v>0</v>
      </c>
      <c r="H25" s="432">
        <f>H26+H29+H31</f>
        <v>3160000</v>
      </c>
      <c r="I25" s="407"/>
      <c r="J25" s="408"/>
    </row>
    <row r="26" spans="2:10" ht="13.5" customHeight="1">
      <c r="B26" s="398"/>
      <c r="C26" s="428">
        <v>80101</v>
      </c>
      <c r="D26" s="429"/>
      <c r="E26" s="430" t="s">
        <v>79</v>
      </c>
      <c r="F26" s="416">
        <f>F27+F28</f>
        <v>3125000</v>
      </c>
      <c r="G26" s="416">
        <f>G27+G28</f>
        <v>0</v>
      </c>
      <c r="H26" s="416">
        <f>H27+H28</f>
        <v>3125000</v>
      </c>
      <c r="I26" s="407"/>
      <c r="J26" s="408"/>
    </row>
    <row r="27" spans="2:10" ht="22.5" customHeight="1">
      <c r="B27" s="398"/>
      <c r="C27" s="424"/>
      <c r="D27" s="433">
        <v>6050</v>
      </c>
      <c r="E27" s="405" t="s">
        <v>320</v>
      </c>
      <c r="F27" s="421">
        <v>3100000</v>
      </c>
      <c r="G27" s="421"/>
      <c r="H27" s="406">
        <f>F27+G27</f>
        <v>3100000</v>
      </c>
      <c r="I27" s="434" t="s">
        <v>331</v>
      </c>
      <c r="J27" s="408" t="s">
        <v>321</v>
      </c>
    </row>
    <row r="28" spans="2:10" ht="22.5" customHeight="1">
      <c r="B28" s="398"/>
      <c r="C28" s="424"/>
      <c r="D28" s="433">
        <v>6050</v>
      </c>
      <c r="E28" s="405" t="s">
        <v>320</v>
      </c>
      <c r="F28" s="421">
        <v>25000</v>
      </c>
      <c r="G28" s="421"/>
      <c r="H28" s="406">
        <f>F28+G28</f>
        <v>25000</v>
      </c>
      <c r="I28" s="407" t="s">
        <v>329</v>
      </c>
      <c r="J28" s="408" t="s">
        <v>330</v>
      </c>
    </row>
    <row r="29" spans="2:10" ht="14.25">
      <c r="B29" s="398"/>
      <c r="C29" s="435" t="s">
        <v>181</v>
      </c>
      <c r="D29" s="436"/>
      <c r="E29" s="437" t="s">
        <v>348</v>
      </c>
      <c r="F29" s="416">
        <f>F30</f>
        <v>35000</v>
      </c>
      <c r="G29" s="416">
        <f>G30</f>
        <v>0</v>
      </c>
      <c r="H29" s="416">
        <f>H30</f>
        <v>35000</v>
      </c>
      <c r="I29" s="407"/>
      <c r="J29" s="408"/>
    </row>
    <row r="30" spans="2:10" ht="24">
      <c r="B30" s="398"/>
      <c r="C30" s="438"/>
      <c r="D30" s="433">
        <v>6050</v>
      </c>
      <c r="E30" s="405" t="s">
        <v>320</v>
      </c>
      <c r="F30" s="421">
        <v>35000</v>
      </c>
      <c r="G30" s="421"/>
      <c r="H30" s="406">
        <f>F30+G30</f>
        <v>35000</v>
      </c>
      <c r="I30" s="407" t="s">
        <v>354</v>
      </c>
      <c r="J30" s="408" t="s">
        <v>330</v>
      </c>
    </row>
    <row r="31" spans="2:10" ht="15" customHeight="1">
      <c r="B31" s="398"/>
      <c r="C31" s="435" t="s">
        <v>184</v>
      </c>
      <c r="D31" s="433"/>
      <c r="E31" s="401" t="s">
        <v>283</v>
      </c>
      <c r="F31" s="402">
        <f>F32</f>
        <v>0</v>
      </c>
      <c r="G31" s="402">
        <f>G32</f>
        <v>0</v>
      </c>
      <c r="H31" s="402">
        <f>H32</f>
        <v>0</v>
      </c>
      <c r="I31" s="407"/>
      <c r="J31" s="408"/>
    </row>
    <row r="32" spans="2:10" ht="24">
      <c r="B32" s="398"/>
      <c r="C32" s="438"/>
      <c r="D32" s="433">
        <v>6050</v>
      </c>
      <c r="E32" s="405" t="s">
        <v>320</v>
      </c>
      <c r="F32" s="421">
        <v>0</v>
      </c>
      <c r="G32" s="421"/>
      <c r="H32" s="406">
        <f>F32+G32</f>
        <v>0</v>
      </c>
      <c r="I32" s="434" t="s">
        <v>355</v>
      </c>
      <c r="J32" s="408" t="s">
        <v>330</v>
      </c>
    </row>
    <row r="33" spans="2:10" ht="25.5">
      <c r="B33" s="266" t="s">
        <v>222</v>
      </c>
      <c r="C33" s="261"/>
      <c r="D33" s="261"/>
      <c r="E33" s="395" t="s">
        <v>223</v>
      </c>
      <c r="F33" s="412">
        <f>F34</f>
        <v>506895.46</v>
      </c>
      <c r="G33" s="412">
        <f>G34</f>
        <v>0</v>
      </c>
      <c r="H33" s="412">
        <f>H34</f>
        <v>506895.46</v>
      </c>
      <c r="I33" s="413"/>
      <c r="J33" s="72"/>
    </row>
    <row r="34" spans="2:10" ht="12.75" customHeight="1">
      <c r="B34" s="398"/>
      <c r="C34" s="435" t="s">
        <v>229</v>
      </c>
      <c r="D34" s="440"/>
      <c r="E34" s="439" t="s">
        <v>11</v>
      </c>
      <c r="F34" s="402">
        <f>F35+F36+F37+F38+F39+F40+F41</f>
        <v>506895.46</v>
      </c>
      <c r="G34" s="402">
        <f>G35+G36+G37+G38+G39+G40+G41</f>
        <v>0</v>
      </c>
      <c r="H34" s="402">
        <f>H35+H36+H37+H38+H39+H40+H41</f>
        <v>506895.46</v>
      </c>
      <c r="I34" s="403"/>
      <c r="J34" s="72"/>
    </row>
    <row r="35" spans="2:10" ht="23.25" customHeight="1">
      <c r="B35" s="417"/>
      <c r="C35" s="441"/>
      <c r="D35" s="404">
        <v>6050</v>
      </c>
      <c r="E35" s="405" t="s">
        <v>320</v>
      </c>
      <c r="F35" s="442">
        <v>400000</v>
      </c>
      <c r="G35" s="443"/>
      <c r="H35" s="406">
        <f aca="true" t="shared" si="0" ref="H35:H41">F35+G35</f>
        <v>400000</v>
      </c>
      <c r="I35" s="409" t="s">
        <v>333</v>
      </c>
      <c r="J35" s="408" t="s">
        <v>321</v>
      </c>
    </row>
    <row r="36" spans="2:10" ht="23.25" customHeight="1">
      <c r="B36" s="398"/>
      <c r="C36" s="435"/>
      <c r="D36" s="404">
        <v>6050</v>
      </c>
      <c r="E36" s="405" t="s">
        <v>332</v>
      </c>
      <c r="F36" s="406">
        <v>4000</v>
      </c>
      <c r="G36" s="445"/>
      <c r="H36" s="406">
        <f t="shared" si="0"/>
        <v>4000</v>
      </c>
      <c r="I36" s="489" t="s">
        <v>356</v>
      </c>
      <c r="J36" s="408" t="s">
        <v>321</v>
      </c>
    </row>
    <row r="37" spans="2:10" ht="23.25" customHeight="1">
      <c r="B37" s="417"/>
      <c r="C37" s="441"/>
      <c r="D37" s="404">
        <v>6050</v>
      </c>
      <c r="E37" s="405" t="s">
        <v>332</v>
      </c>
      <c r="F37" s="442">
        <v>16000</v>
      </c>
      <c r="G37" s="443"/>
      <c r="H37" s="406">
        <f t="shared" si="0"/>
        <v>16000</v>
      </c>
      <c r="I37" s="444" t="s">
        <v>357</v>
      </c>
      <c r="J37" s="408" t="s">
        <v>321</v>
      </c>
    </row>
    <row r="38" spans="2:10" ht="23.25" customHeight="1">
      <c r="B38" s="398"/>
      <c r="C38" s="435"/>
      <c r="D38" s="404">
        <v>6050</v>
      </c>
      <c r="E38" s="405" t="s">
        <v>332</v>
      </c>
      <c r="F38" s="406">
        <v>13943.52</v>
      </c>
      <c r="G38" s="445"/>
      <c r="H38" s="406">
        <f t="shared" si="0"/>
        <v>13943.52</v>
      </c>
      <c r="I38" s="444" t="s">
        <v>372</v>
      </c>
      <c r="J38" s="408" t="s">
        <v>321</v>
      </c>
    </row>
    <row r="39" spans="2:10" ht="23.25" customHeight="1">
      <c r="B39" s="398"/>
      <c r="C39" s="435"/>
      <c r="D39" s="404">
        <v>6050</v>
      </c>
      <c r="E39" s="405" t="s">
        <v>332</v>
      </c>
      <c r="F39" s="406">
        <v>8131</v>
      </c>
      <c r="G39" s="445"/>
      <c r="H39" s="406">
        <f t="shared" si="0"/>
        <v>8131</v>
      </c>
      <c r="I39" s="444" t="s">
        <v>358</v>
      </c>
      <c r="J39" s="408" t="s">
        <v>321</v>
      </c>
    </row>
    <row r="40" spans="2:10" ht="23.25" customHeight="1">
      <c r="B40" s="398"/>
      <c r="C40" s="424"/>
      <c r="D40" s="404">
        <v>6050</v>
      </c>
      <c r="E40" s="405" t="s">
        <v>332</v>
      </c>
      <c r="F40" s="421">
        <v>8820.94</v>
      </c>
      <c r="G40" s="421"/>
      <c r="H40" s="406">
        <f t="shared" si="0"/>
        <v>8820.94</v>
      </c>
      <c r="I40" s="409" t="s">
        <v>359</v>
      </c>
      <c r="J40" s="408" t="s">
        <v>321</v>
      </c>
    </row>
    <row r="41" spans="2:10" ht="36.75" thickBot="1">
      <c r="B41" s="446"/>
      <c r="C41" s="447"/>
      <c r="D41" s="404">
        <v>6050</v>
      </c>
      <c r="E41" s="405" t="s">
        <v>320</v>
      </c>
      <c r="F41" s="448">
        <v>56000</v>
      </c>
      <c r="G41" s="448"/>
      <c r="H41" s="449">
        <f t="shared" si="0"/>
        <v>56000</v>
      </c>
      <c r="I41" s="489" t="s">
        <v>360</v>
      </c>
      <c r="J41" s="408" t="s">
        <v>321</v>
      </c>
    </row>
    <row r="42" spans="2:10" ht="5.25" customHeight="1" thickBot="1">
      <c r="B42" s="450"/>
      <c r="C42" s="451"/>
      <c r="D42" s="452"/>
      <c r="E42" s="453"/>
      <c r="F42" s="454"/>
      <c r="G42" s="454"/>
      <c r="H42" s="454"/>
      <c r="I42" s="455"/>
      <c r="J42" s="60"/>
    </row>
    <row r="43" spans="2:10" ht="22.5" customHeight="1" thickBot="1">
      <c r="B43" s="450"/>
      <c r="C43" s="451"/>
      <c r="D43" s="451"/>
      <c r="E43" s="456" t="s">
        <v>334</v>
      </c>
      <c r="F43" s="457">
        <f>F8+F12+F21+F25+F33</f>
        <v>9158181.46</v>
      </c>
      <c r="G43" s="457">
        <f>G8+G12+G21+G25+G33</f>
        <v>-15000</v>
      </c>
      <c r="H43" s="457">
        <f>H8+H12+H21+H25+H33</f>
        <v>9143181.46</v>
      </c>
      <c r="I43" s="458"/>
      <c r="J43" s="60"/>
    </row>
    <row r="44" spans="2:9" ht="14.25">
      <c r="B44" s="459"/>
      <c r="C44" s="459"/>
      <c r="D44" s="459"/>
      <c r="E44" s="459"/>
      <c r="F44" s="460"/>
      <c r="G44" s="460"/>
      <c r="H44" s="460"/>
      <c r="I44" s="461"/>
    </row>
    <row r="45" spans="2:9" ht="15.75">
      <c r="B45" s="459"/>
      <c r="C45" s="459"/>
      <c r="D45" s="459"/>
      <c r="E45" s="462"/>
      <c r="F45" s="463"/>
      <c r="G45" s="463"/>
      <c r="H45" s="463"/>
      <c r="I45" s="461"/>
    </row>
    <row r="46" spans="2:9" ht="14.25">
      <c r="B46" s="459"/>
      <c r="C46" s="459"/>
      <c r="D46" s="464"/>
      <c r="E46" s="465"/>
      <c r="F46" s="459"/>
      <c r="G46" s="459"/>
      <c r="H46" s="459"/>
      <c r="I46" s="466"/>
    </row>
    <row r="47" spans="2:9" ht="14.25">
      <c r="B47" s="459"/>
      <c r="C47" s="459"/>
      <c r="D47" s="459"/>
      <c r="E47" s="467"/>
      <c r="F47" s="459"/>
      <c r="G47" s="459"/>
      <c r="H47" s="459"/>
      <c r="I47" s="466"/>
    </row>
    <row r="48" spans="5:9" ht="14.25">
      <c r="E48" s="468"/>
      <c r="F48" s="465"/>
      <c r="G48" s="465"/>
      <c r="H48" s="465"/>
      <c r="I48" s="466"/>
    </row>
    <row r="49" spans="5:9" ht="14.25">
      <c r="E49" s="468"/>
      <c r="F49" s="465"/>
      <c r="G49" s="465"/>
      <c r="H49" s="465"/>
      <c r="I49" s="466"/>
    </row>
    <row r="50" spans="5:9" ht="14.25">
      <c r="E50" s="468"/>
      <c r="F50" s="465"/>
      <c r="G50" s="465"/>
      <c r="H50" s="465"/>
      <c r="I50" s="466"/>
    </row>
    <row r="51" spans="5:9" ht="14.25">
      <c r="E51" s="468"/>
      <c r="F51" s="465"/>
      <c r="G51" s="465"/>
      <c r="H51" s="465"/>
      <c r="I51" s="466"/>
    </row>
    <row r="52" spans="5:9" ht="14.25">
      <c r="E52" s="469"/>
      <c r="F52" s="465"/>
      <c r="G52" s="465"/>
      <c r="H52" s="465"/>
      <c r="I52" s="466"/>
    </row>
    <row r="53" spans="5:9" ht="14.25">
      <c r="E53" s="469"/>
      <c r="F53" s="465"/>
      <c r="G53" s="465"/>
      <c r="H53" s="465"/>
      <c r="I53" s="466"/>
    </row>
    <row r="54" spans="5:9" ht="14.25">
      <c r="E54" s="469"/>
      <c r="F54" s="459"/>
      <c r="G54" s="459"/>
      <c r="H54" s="459"/>
      <c r="I54" s="466"/>
    </row>
    <row r="55" ht="14.25">
      <c r="E55" s="467"/>
    </row>
    <row r="56" ht="14.25">
      <c r="E56" s="467"/>
    </row>
    <row r="57" ht="29.25" customHeight="1">
      <c r="E57" s="467"/>
    </row>
    <row r="58" ht="14.25">
      <c r="E58" s="467"/>
    </row>
    <row r="59" ht="14.25">
      <c r="E59" s="467"/>
    </row>
    <row r="60" ht="14.25">
      <c r="E60" s="467"/>
    </row>
    <row r="61" ht="14.25">
      <c r="E61" s="467"/>
    </row>
    <row r="62" ht="14.25">
      <c r="E62" s="469"/>
    </row>
    <row r="63" ht="14.25">
      <c r="E63" s="470"/>
    </row>
    <row r="64" spans="3:10" ht="14.25">
      <c r="C64" s="471"/>
      <c r="D64" s="471"/>
      <c r="E64" s="472"/>
      <c r="F64" s="471"/>
      <c r="G64" s="471"/>
      <c r="H64" s="471"/>
      <c r="I64" s="471"/>
      <c r="J64" s="471"/>
    </row>
    <row r="65" spans="3:10" ht="14.25">
      <c r="C65" s="471"/>
      <c r="D65" s="471"/>
      <c r="E65" s="467"/>
      <c r="F65" s="471"/>
      <c r="G65" s="471"/>
      <c r="H65" s="471"/>
      <c r="I65" s="471"/>
      <c r="J65" s="471"/>
    </row>
    <row r="66" ht="14.25">
      <c r="E66" s="473"/>
    </row>
    <row r="67" ht="14.25">
      <c r="E67" s="473"/>
    </row>
    <row r="68" ht="14.25">
      <c r="E68" s="473"/>
    </row>
    <row r="69" ht="14.25">
      <c r="E69" s="472"/>
    </row>
    <row r="70" ht="14.25">
      <c r="E70" s="467"/>
    </row>
    <row r="71" ht="14.25">
      <c r="E71" s="472"/>
    </row>
    <row r="72" ht="14.25">
      <c r="E72" s="474"/>
    </row>
    <row r="73" ht="14.25">
      <c r="E73" s="471"/>
    </row>
    <row r="74" ht="14.25">
      <c r="E74" s="471"/>
    </row>
    <row r="75" ht="14.25">
      <c r="E75" s="471"/>
    </row>
  </sheetData>
  <sheetProtection/>
  <mergeCells count="1">
    <mergeCell ref="D4:G4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Tomasz Ćwiąk</cp:lastModifiedBy>
  <cp:lastPrinted>2011-04-27T07:07:23Z</cp:lastPrinted>
  <dcterms:created xsi:type="dcterms:W3CDTF">2009-10-19T14:38:27Z</dcterms:created>
  <dcterms:modified xsi:type="dcterms:W3CDTF">2011-05-13T05:28:04Z</dcterms:modified>
  <cp:category/>
  <cp:version/>
  <cp:contentType/>
  <cp:contentStatus/>
</cp:coreProperties>
</file>