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540" windowHeight="12210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calcMode="manual" fullCalcOnLoad="1"/>
</workbook>
</file>

<file path=xl/sharedStrings.xml><?xml version="1.0" encoding="utf-8"?>
<sst xmlns="http://schemas.openxmlformats.org/spreadsheetml/2006/main" count="1712" uniqueCount="720">
  <si>
    <t>Załącznik Nr 1 do</t>
  </si>
  <si>
    <t>w złotych</t>
  </si>
  <si>
    <t>Dział</t>
  </si>
  <si>
    <t>Rozdział</t>
  </si>
  <si>
    <t>§</t>
  </si>
  <si>
    <t>Treść</t>
  </si>
  <si>
    <t>Plan 2009r.</t>
  </si>
  <si>
    <t>Zmiany</t>
  </si>
  <si>
    <t>Plan 2009r. Po zmianie</t>
  </si>
  <si>
    <t>Uzasadnienie</t>
  </si>
  <si>
    <t>010</t>
  </si>
  <si>
    <t>ROLNICTWO I ŁOWIECTWO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</si>
  <si>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</si>
  <si>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</si>
  <si>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</si>
  <si>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</si>
  <si>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</si>
  <si>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</si>
  <si>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</si>
  <si>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</si>
  <si>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</si>
  <si>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</si>
  <si>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dokumentacja</t>
  </si>
  <si>
    <t>01030</t>
  </si>
  <si>
    <t>izby rolnicze</t>
  </si>
  <si>
    <t>wpłaty gmin na rzecz izb rolniczych w wysokości 2% uzyskanych wpływów z podatku rolnego</t>
  </si>
  <si>
    <t>01095</t>
  </si>
  <si>
    <t>Pozostała działalność</t>
  </si>
  <si>
    <t>zwrot podatku akcyzowego - pierwszy termin</t>
  </si>
  <si>
    <t>4430</t>
  </si>
  <si>
    <t>różne opłaty i składki</t>
  </si>
  <si>
    <t>600</t>
  </si>
  <si>
    <t>TRANSPORT I ŁĄCZNOŚĆ</t>
  </si>
  <si>
    <t>60004</t>
  </si>
  <si>
    <t>lokalny transport zbiorowy</t>
  </si>
  <si>
    <t>60014</t>
  </si>
  <si>
    <t>drogi publiczne powiatowe</t>
  </si>
  <si>
    <t>6300</t>
  </si>
  <si>
    <t>wydatki na pomoc finansową  udzielaną między jednistkami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</si>
  <si>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</si>
  <si>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</si>
  <si>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</si>
  <si>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</si>
  <si>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 xml:space="preserve">infrastruktura telekomunikacyjna </t>
  </si>
  <si>
    <t>630</t>
  </si>
  <si>
    <t>TURYSTYKA</t>
  </si>
  <si>
    <t>pozostała działalność</t>
  </si>
  <si>
    <t>700</t>
  </si>
  <si>
    <t>GOSPODARKA MIESZKANIOWA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</si>
  <si>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</si>
  <si>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</si>
  <si>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</si>
  <si>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</si>
  <si>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</si>
  <si>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</si>
  <si>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</si>
  <si>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</si>
  <si>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</si>
  <si>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</si>
  <si>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</si>
  <si>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</si>
  <si>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</si>
  <si>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</si>
  <si>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</si>
  <si>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</si>
  <si>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</si>
  <si>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</si>
  <si>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</si>
  <si>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</si>
  <si>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</si>
  <si>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</si>
  <si>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</si>
  <si>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</si>
  <si>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</si>
  <si>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</si>
  <si>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</si>
  <si>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</si>
  <si>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</si>
  <si>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</si>
  <si>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</si>
  <si>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</si>
  <si>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</si>
  <si>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</si>
  <si>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</si>
  <si>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</si>
  <si>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</si>
  <si>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</si>
  <si>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</si>
  <si>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</si>
  <si>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</si>
  <si>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4740</t>
  </si>
  <si>
    <t>zakup materiałów papierniczych do ksero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</si>
  <si>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</si>
  <si>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</si>
  <si>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</si>
  <si>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</si>
  <si>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751</t>
  </si>
  <si>
    <t>URZĘDY NACZELNYCH ORGANÓW WŁADZY PAŃSTWOWEJ, KONTROLI I OCHRONY PRAWA</t>
  </si>
  <si>
    <t>75101</t>
  </si>
  <si>
    <t>urzędy naczelnych organów władzy państwowej,kontroli i ochrony prawa</t>
  </si>
  <si>
    <t>zakup usług pozostałych-zadania zlecone</t>
  </si>
  <si>
    <t>Wybory do rad gmin rad powiatów i sejmików województw, wybory wójtów, burmistrzów i prezydentów miast oraz referenda gminne, powiatowe i wojewódzkie</t>
  </si>
  <si>
    <t>Wybory do Parlamentu Europejskiego</t>
  </si>
  <si>
    <t>754</t>
  </si>
  <si>
    <t>BEZPIECZEŃSTWO PUBLICZNE I OCHRONA PRZECIWPOŻAROWA</t>
  </si>
  <si>
    <t>75412</t>
  </si>
  <si>
    <t>ochotnicze straże pożarne</t>
  </si>
  <si>
    <t>3020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</si>
  <si>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</si>
  <si>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</si>
  <si>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</si>
  <si>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</si>
  <si>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</si>
  <si>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</si>
  <si>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</si>
  <si>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</si>
  <si>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</si>
  <si>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</si>
  <si>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</si>
  <si>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</si>
  <si>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</si>
  <si>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</si>
  <si>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</si>
  <si>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składki na ubezpieczenia zdrowotne</t>
  </si>
  <si>
    <t>4240</t>
  </si>
  <si>
    <t>zakup pomocy naukowych,dydaktycznych i książek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</si>
  <si>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</si>
  <si>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</si>
  <si>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</si>
  <si>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</si>
  <si>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</si>
  <si>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</si>
  <si>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</si>
  <si>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</si>
  <si>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</si>
  <si>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</si>
  <si>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</si>
  <si>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</si>
  <si>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</si>
  <si>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</si>
  <si>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</si>
  <si>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</si>
  <si>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</si>
  <si>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</si>
  <si>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</si>
  <si>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</si>
  <si>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</si>
  <si>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</si>
  <si>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</si>
  <si>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</si>
  <si>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</si>
  <si>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</si>
  <si>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</si>
  <si>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</si>
  <si>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</si>
  <si>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</si>
  <si>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</si>
  <si>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POMOC SPOŁECZNA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</si>
  <si>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</si>
  <si>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</si>
  <si>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</si>
  <si>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</si>
  <si>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</si>
  <si>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</si>
  <si>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</si>
  <si>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</si>
  <si>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</si>
  <si>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</si>
  <si>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</si>
  <si>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</si>
  <si>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</si>
  <si>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</si>
  <si>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</si>
  <si>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</si>
  <si>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</si>
  <si>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</si>
  <si>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</si>
  <si>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r>
      <t xml:space="preserve">świadczenia społ.- zad.wł. </t>
    </r>
    <r>
      <rPr>
        <sz val="8"/>
        <rFont val="Arial CE"/>
        <family val="0"/>
      </rPr>
      <t>(w tym dożywianie 35.000,00zł)</t>
    </r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</si>
  <si>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</si>
  <si>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</si>
  <si>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</si>
  <si>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</si>
  <si>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</si>
  <si>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</si>
  <si>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</si>
  <si>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</si>
  <si>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</si>
  <si>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</si>
  <si>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</si>
  <si>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</si>
  <si>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</si>
  <si>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</si>
  <si>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2820</t>
  </si>
  <si>
    <t>dotacja celowa z budżetu na finansowanie lub dofinansowanie zadań zleconych do realizacji stowarzyszeniom</t>
  </si>
  <si>
    <t>4118</t>
  </si>
  <si>
    <t>4119</t>
  </si>
  <si>
    <t>4128</t>
  </si>
  <si>
    <t>4129</t>
  </si>
  <si>
    <t>4178</t>
  </si>
  <si>
    <t>4218</t>
  </si>
  <si>
    <t>4219</t>
  </si>
  <si>
    <t>4248</t>
  </si>
  <si>
    <t>4249</t>
  </si>
  <si>
    <t>4308</t>
  </si>
  <si>
    <t>4309</t>
  </si>
  <si>
    <t>projekt realizowany przez szkoły gminy Duszniki</t>
  </si>
  <si>
    <t>6068</t>
  </si>
  <si>
    <t>6069</t>
  </si>
  <si>
    <t>3119</t>
  </si>
  <si>
    <t>projekt realizowany przez GOPS Duszniki</t>
  </si>
  <si>
    <t>4018</t>
  </si>
  <si>
    <t xml:space="preserve">wynagrodzenia osobowe pracowników </t>
  </si>
  <si>
    <t>4019</t>
  </si>
  <si>
    <t>4378</t>
  </si>
  <si>
    <t xml:space="preserve">opłaty z tyt.zakupu usług telekom.telef.stacjonarnej </t>
  </si>
  <si>
    <t>4379</t>
  </si>
  <si>
    <t>854</t>
  </si>
  <si>
    <t>EDUKACYJNA OPIEKA WYCHOWAWCZA</t>
  </si>
  <si>
    <t>85401</t>
  </si>
  <si>
    <t>świetlice szkolne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</si>
  <si>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</si>
  <si>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</si>
  <si>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</si>
  <si>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</si>
  <si>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</si>
  <si>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</si>
  <si>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90001</t>
  </si>
  <si>
    <t>gospodarka ściekowa</t>
  </si>
  <si>
    <t>dotacja przedmiotowa z budżetu dla zakładu budżetow.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</si>
  <si>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</si>
  <si>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</si>
  <si>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</si>
  <si>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</si>
  <si>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</si>
  <si>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</si>
  <si>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</si>
  <si>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</si>
  <si>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</si>
  <si>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</si>
  <si>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dokończenie budowy oświetlenia dróg nr 473 i 485 w Sędzinku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</si>
  <si>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</si>
  <si>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</si>
  <si>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</si>
  <si>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</si>
  <si>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</si>
  <si>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</si>
  <si>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</si>
  <si>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</si>
  <si>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</si>
  <si>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</si>
  <si>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</si>
  <si>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</si>
  <si>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</si>
  <si>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926</t>
  </si>
  <si>
    <t>KULTURA FIZYCZNA I SPORT</t>
  </si>
  <si>
    <t>92601</t>
  </si>
  <si>
    <t>obiekty sportowe</t>
  </si>
  <si>
    <t>dokończenie budowy wielofunkcyjnego boiska sportowego w Dusznikach. Dofinansowanie z Ministerstwa Sportu w wysokości 198.600,00zł.</t>
  </si>
  <si>
    <t>92605</t>
  </si>
  <si>
    <t>zadania w zakresie kultury fizycznej i sportu</t>
  </si>
  <si>
    <t>WYDATKI  OGÓŁEM</t>
  </si>
  <si>
    <t>Źródło dochodów</t>
  </si>
  <si>
    <t>Plan
2009r.</t>
  </si>
  <si>
    <t>Plan</t>
  </si>
  <si>
    <t>po zmianach</t>
  </si>
  <si>
    <t>Dotacje celowe otrzymane z bp na realizację zadań bieżących z zakresu administracji rządowej oraz innych zadań zleconych gminie ustawami (podatek akcyzowy)</t>
  </si>
  <si>
    <t xml:space="preserve">Dotacja celowa na zwrot części podatku akcyzowego zawartego w cenie oleju napedowego wykorzystywanego do produkcji rolnej przez prodecentów rolnych-pismo Wojewody Wielkopolskiego Nr FB.I-8.3011-127/09 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</si>
  <si>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</si>
  <si>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</si>
  <si>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</si>
  <si>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</si>
  <si>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</si>
  <si>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</si>
  <si>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</si>
  <si>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</si>
  <si>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</si>
  <si>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</si>
  <si>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</si>
  <si>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</si>
  <si>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</si>
  <si>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</si>
  <si>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</si>
  <si>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</si>
  <si>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</si>
  <si>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</si>
  <si>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</si>
  <si>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</si>
  <si>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</si>
  <si>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</si>
  <si>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</si>
  <si>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</si>
  <si>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Dotacja celowa na przeprowadzenie wyborów do Rady Gminy Duszniki - pismo Krajowego Buira Wyborczego z dnia 27.02.2009r.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</si>
  <si>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</si>
  <si>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</si>
  <si>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</si>
  <si>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</si>
  <si>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</si>
  <si>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</si>
  <si>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</si>
  <si>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</si>
  <si>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</si>
  <si>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</si>
  <si>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</si>
  <si>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</si>
  <si>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</si>
  <si>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</si>
  <si>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</si>
  <si>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</si>
  <si>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</si>
  <si>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</si>
  <si>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</si>
  <si>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</si>
  <si>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</si>
  <si>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</si>
  <si>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</si>
  <si>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</si>
  <si>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</si>
  <si>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</si>
  <si>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</si>
  <si>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</si>
  <si>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</si>
  <si>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</si>
  <si>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</si>
  <si>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</si>
  <si>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</si>
  <si>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Udział gminy w podatku doch.od osób fiz. - Pismo Ministra Finansów z dnia 31.01.2009r. Nr ST3/4820/1/09</t>
  </si>
  <si>
    <t>0020</t>
  </si>
  <si>
    <t>Podatek dochodowy od osób prawnych</t>
  </si>
  <si>
    <t>Część oświatowa subwencji ogólnej dla jst</t>
  </si>
  <si>
    <t>Subwencje ogólne z budżetu państwa - oświata</t>
  </si>
  <si>
    <t>Subwencja oświatowa - Pismo Ministra Finansów z dnia 31.01.2009r. Nr ST3/4820/1/09</t>
  </si>
  <si>
    <t>Część wyrównawcza subwencji ogólnej dla gmin</t>
  </si>
  <si>
    <t xml:space="preserve">Subwencje ogólne z budżetu państwa 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</si>
  <si>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</si>
  <si>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</si>
  <si>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</si>
  <si>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</si>
  <si>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</si>
  <si>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</si>
  <si>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Dotacje celowe otrzymane z bp na realizację własnych zadań bieżących gmin</t>
  </si>
  <si>
    <t>Dotacja celowa z przeznaczeniem na dofinansowanie kosztów przygotowania zawodowego pracowników młodocianych - należnych za okres do dnia 31 grudnia 2008r. - pismo Wojewody Wielkopolskiego z dnia 19 .03.2009r. Nr FB.I-4.3011-67/09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</si>
  <si>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</si>
  <si>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</si>
  <si>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</si>
  <si>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</si>
  <si>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</si>
  <si>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Dotacje celowe otrzymane z bp na realizację własnych zadań bieżących gmin - dożywianie dzieci</t>
  </si>
  <si>
    <t>Dotacja rozwojowa "Mały Odkrywca w Przedszkolu"</t>
  </si>
  <si>
    <t>Dotacja z WUP - projekt realizowany przez Ps Duszniki</t>
  </si>
  <si>
    <t>Dotacja rozwojowa "Szansa dla każdego ucznia gm.D-ki"</t>
  </si>
  <si>
    <t>Dotacja z WUP - projekt realizowany przez szkoły gm.D-ki</t>
  </si>
  <si>
    <t>Dotacja rozwojowa "Walka z wykluczeniem społecznym"</t>
  </si>
  <si>
    <t>Dotacja z WUP - projekt realizowany przez GOPS Duszniki</t>
  </si>
  <si>
    <t>Dotacje celowe otrzymane z bp na realizację własnych zadań bieżących gmin - pomoc materialna dla uczniów</t>
  </si>
  <si>
    <t>Wpływy i wydatki związane z gromadzeneim środków z opłaty produktowej</t>
  </si>
  <si>
    <t>0400</t>
  </si>
  <si>
    <t>Wpływy z opłaty produktowej</t>
  </si>
  <si>
    <t>Dotacje otrzymane z funduszy celowych na dofinansowanie kosztów realizacji inwestycji jednostek sektora finansów publicznych</t>
  </si>
  <si>
    <t>Dotacja z Funduszu Rozwoju Kultury Fizycznej na dofinansowanie budowy wielofunkcyjnego boiska ogólniedostepnego dla dzieci i młodzieży w Dusznikach</t>
  </si>
  <si>
    <t xml:space="preserve">                               DOCHODY OGÓŁEM</t>
  </si>
  <si>
    <t>Dotacja celowa na przeprowadzenie wyborów do Parlamentu Europejskiego - pismo Krajowego Biura Wyborczego z dnia 29.05.2009r.</t>
  </si>
  <si>
    <t>Zwiększenie dotacji celowej na dofinansowanie zakupu podręczników dla uczniów - pismo Wojewody Wielkopolskiego z dnia 17.06.2009r. Nr FB.I-8.3011-168/09</t>
  </si>
  <si>
    <t>Załącznik Nr 2 do</t>
  </si>
  <si>
    <t>3260</t>
  </si>
  <si>
    <t>inne formy pomocy dla uczniów</t>
  </si>
  <si>
    <t>"wyprawka szkolna"</t>
  </si>
  <si>
    <t>z dnia 29 września 2009r.</t>
  </si>
  <si>
    <t>Dochody budżetu gminy na 2009r. - X zmiana</t>
  </si>
  <si>
    <t>Wydatki budżetu gminy na 2009r. - X zmiana</t>
  </si>
  <si>
    <t>Dotacje na zadania zlecone</t>
  </si>
  <si>
    <t>Nazwa</t>
  </si>
  <si>
    <t>Plan po zmianach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</si>
  <si>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</si>
  <si>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</si>
  <si>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</si>
  <si>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urzędy naczelnych organów władzy państwowej, kontroli i ochrony prawa</t>
  </si>
  <si>
    <t>dotacje celowe otrzymane z bp na realizację zadań bieżących z zakresu administracji rządowej oraz innych zadań zleconych gminie ustawami</t>
  </si>
  <si>
    <t xml:space="preserve">dotacje celowe otrzymane z bp na realizację zadań bieżących z zakresu administracji rządowej oraz innych zadań zleconych gminie ustawami 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</si>
  <si>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</si>
  <si>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</si>
  <si>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</si>
  <si>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</si>
  <si>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</si>
  <si>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</si>
  <si>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zasiłki i pomoc w naturze oraz składki na ubezpieczenia społeczne</t>
  </si>
  <si>
    <t>II. Dochody budżetu państwa związane z realizacją zadań zleconych jednostkom samorządu terytorialnegoz w 2009r.</t>
  </si>
  <si>
    <t>2350</t>
  </si>
  <si>
    <t>dochody budżetu państwa związane z realizacją zadań zlecanych jst</t>
  </si>
  <si>
    <t>Załącznik Nr 3 do</t>
  </si>
  <si>
    <t>I. Dochody i wydatki związane z realizacją zadań z zakresu administracji rządowej zleconych gminie i innych zadań zleconych odrębnymi ustawami w 2009r.- X zmiana</t>
  </si>
  <si>
    <t>Zwiększenie dotacji celowej na realizację programu "Pomoc państwa w zakresie dożywiania" - pismo Wojewody Wielkopolskiego z dn. 23.07.2009r. Nr FB.I-8.3011-210/09</t>
  </si>
  <si>
    <t>Zmniejszenie dotacji na świadczenia rodzinne, zaliczki alimentacyjne oraz składki na ubezp.emerytalne i rentowe - pismo Wojewody Wielkopolskiego z dn. 3.09.2009r. Nr FB.I-7.3010-20/09</t>
  </si>
  <si>
    <t>Zwiększenie dotacji celowej na wypłatę dodatków w wysokości 250 zł miesięcznie na pracownika socjalnego - pismo Wojewody Wielkopolskiego z dn. 24.07.2009r. Nr FB.I-3.3011-214/09 i zmniejszenie dotacji pismem Woj.Wielkop. z dn.3.09.2009r. Nr FB.I-7.3010-20/09</t>
  </si>
  <si>
    <t>Zmniejszenie dotacji na zasiłki i pomoc w naturze oraz składki na ubezpieczenie społeczne - pismo Wojewody Wielkopolskiego z dn. 28.08.2009r. Nr FB.I-7.3011-240/09</t>
  </si>
  <si>
    <t>Zmniejszenie dotacji na składki na ubezpieczenie zdrowotne - pismo Wojewody Wielkopolskiego z dn.28.08.2009r. Nr FB.I-7.3011-240/09 i z dn. 3.09.2009r. Nr FB.I-7.3010-20/09</t>
  </si>
  <si>
    <t xml:space="preserve">Zwiększenie dotacji na składki na ubezpieczenie zdrowotne - pismo Wojewody Wielkopolskiego z dn.28.08.2009r. Nr FB.I-7.3011-240/09 </t>
  </si>
  <si>
    <t>Zwiększenie dotacji na zasiłki i pomoc w naturze oraz składki na ubezpieczenie społeczne - pismo Wojewody Wielkopolskiego z dn. 24.07.2009r. Nr FB.I-3.3011-213/09 i z dn. 28.08.2009r. Nr FB.I-7.3011-240/09</t>
  </si>
  <si>
    <t>Załącznik Nr 5 do</t>
  </si>
  <si>
    <t>Plan wydatków majątkowych na 2009r.</t>
  </si>
  <si>
    <t>Plan wydatków majątkowych na 2009r.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</si>
  <si>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</si>
  <si>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</si>
  <si>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</si>
  <si>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</si>
  <si>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Budowa kanalizacji sanitarnej i wodociągu w Wilczynie (w tym pożyczka z WFOŚiGW w wysokości 1.400.000zł)</t>
  </si>
  <si>
    <t>UG Duszniki</t>
  </si>
  <si>
    <t>Projekty wod-kan, gaz teren za UG D-ki</t>
  </si>
  <si>
    <t>Projekty budowy kanalizacji sanitarnych</t>
  </si>
  <si>
    <t>Projekt budowy kanalizacji sanitarnej we wsi Sędziny i Wierzeja</t>
  </si>
  <si>
    <t>Drogi publiczne powiatowe</t>
  </si>
  <si>
    <t>Wydatki na pomoc finansową  udzielaną między jednistkami samorządu terytorialnego na dofinansowanie własnych zadań inwestycyjnych i zakupów inwestycyjnych</t>
  </si>
  <si>
    <t xml:space="preserve">Pomoc finansowa na dofinansowanie remontów dróg powiatowych (w tym w Niewierzu) </t>
  </si>
  <si>
    <t>Starostwo Powiatowe Szamotuły</t>
  </si>
  <si>
    <t>Drogi publiczne gminne</t>
  </si>
  <si>
    <t>Wydatki na zakupy inwestycyjne jednostek budżetowych</t>
  </si>
  <si>
    <t>Przebudowa drogi gminnej Nr 263511P - ul.Długa w Podrzewiu</t>
  </si>
  <si>
    <t>Dokumentacja na drogę serwisową przy drodze krajowej w Sękowie</t>
  </si>
  <si>
    <t xml:space="preserve">Infrastruktura telekomunikacyjna </t>
  </si>
  <si>
    <t>Budowa szerokopasmowego dostępu do internetu w gminie Duszniki - dokumentacja</t>
  </si>
  <si>
    <t>Rozbudowa i adaptacja budynku hydrofornii na budynek zamieszkania zbiorowego w Niewierzu</t>
  </si>
  <si>
    <t>Urzędy gmin</t>
  </si>
  <si>
    <t>Zakup sprzętu komputerowego z oprogramowaniem dla Urzędu Gminy</t>
  </si>
  <si>
    <t>Ochotnicze straże pożarne</t>
  </si>
  <si>
    <t>Modernizacja strażnicy OSP Duszniki - zakup dwóch bram garażowych</t>
  </si>
  <si>
    <t>Budowa zasilania energetycznego Sali gimastycznej w Dusznikach</t>
  </si>
  <si>
    <t xml:space="preserve">UG Duszniki </t>
  </si>
  <si>
    <t>Dokończenie projektu budowy sali gimnastyczna przy SP i Gim. w Dusznikach</t>
  </si>
  <si>
    <t>Gimnazja</t>
  </si>
  <si>
    <t>Budowa kotłowni gazowego ogrzewania wraz z cęściową wymianą instalacji w kompleksie oświatowym w Dusznikach</t>
  </si>
  <si>
    <t>GZO Duszniki</t>
  </si>
  <si>
    <t>Zakup sprzętu komputerowego i cyfrowego dla szkół gm.Duszniki w ramach projektu "Szansa dla każdego ucznia gminy Duszniki"</t>
  </si>
  <si>
    <t>Zakup zestawu komputerowego dla GOPS w Dusznikach w ramach projektu "Walka z wykluczeniem społecznym w Gminie Duszniki"</t>
  </si>
  <si>
    <t>GOPS Duszniki</t>
  </si>
  <si>
    <t>Oświetlenie ulic, placów i dróg</t>
  </si>
  <si>
    <t>Dokończenie budowy oświetlenia dróg nr 473 i 485 w Sędzinku</t>
  </si>
  <si>
    <t>Biblioteki</t>
  </si>
  <si>
    <t>Budowa Biblioteki w Dusznikach</t>
  </si>
  <si>
    <t>Odnowa wsi oraz zachowanie i ochrona dziedzictwa kulturowego WIEŚ NIEWIERZ i CHEŁMINKO</t>
  </si>
  <si>
    <t>Przełożenie linii energetycznej w Niewierzu i Chełminku</t>
  </si>
  <si>
    <t>Obiekty sportowe</t>
  </si>
  <si>
    <t>Dokończenie budowy wielofunkcyjnego boiska sportowego w Dusznikach. Dofinansowanie z Ministerstwa Sportu w wysokości 198.600,00zł.</t>
  </si>
  <si>
    <t>OGÓŁEM</t>
  </si>
  <si>
    <t>WIELOLETNI  PROGRAM  INWESTYCYJNY  GMINY  DUSZNIKI  NA  LATA  2007 - 2010</t>
  </si>
  <si>
    <t>ZADANIA  INWESTYCYJNE</t>
  </si>
  <si>
    <t>WIELKOŚĆ  NAKŁADÓW  W  LATACH</t>
  </si>
  <si>
    <t>Klasyfikacja budżetowa</t>
  </si>
  <si>
    <r>
      <t xml:space="preserve">2008            </t>
    </r>
    <r>
      <rPr>
        <b/>
        <sz val="8"/>
        <rFont val="Arial CE"/>
        <family val="0"/>
      </rPr>
      <t>po                  zmianach</t>
    </r>
  </si>
  <si>
    <t>Nakłady</t>
  </si>
  <si>
    <t>Ogółem</t>
  </si>
  <si>
    <t>Lp.</t>
  </si>
  <si>
    <t>Symbol</t>
  </si>
  <si>
    <t>łączne</t>
  </si>
  <si>
    <t>Całkowity</t>
  </si>
  <si>
    <t>nakłady</t>
  </si>
  <si>
    <t>pozabud.</t>
  </si>
  <si>
    <t>zadania</t>
  </si>
  <si>
    <t>2007 -</t>
  </si>
  <si>
    <t>koszt</t>
  </si>
  <si>
    <t xml:space="preserve">budżet </t>
  </si>
  <si>
    <t>poza-</t>
  </si>
  <si>
    <t>Źródła</t>
  </si>
  <si>
    <t>gminy</t>
  </si>
  <si>
    <t>budżetowe</t>
  </si>
  <si>
    <t>pokrycia</t>
  </si>
  <si>
    <t>I.  UPORZĄDKOWANIE GOSPODARKI ŚCIEKOWEJ I ODPADAMI KOMUNALNYMI</t>
  </si>
  <si>
    <t>1.</t>
  </si>
  <si>
    <t>KAN-01</t>
  </si>
  <si>
    <t>Budowa kanalizacji sanitarnej Ceradz Dolny - Grzebienisko</t>
  </si>
  <si>
    <t>010 - 01010 - 6050</t>
  </si>
  <si>
    <t>1 500 000 - WFOŚiGW</t>
  </si>
  <si>
    <t>2.</t>
  </si>
  <si>
    <t>KAN-02</t>
  </si>
  <si>
    <t>Budowa kanalizacji sanitarnej Niewierz - Duszniki</t>
  </si>
  <si>
    <t>1 600 000 -WFOŚiGW                    1 100 000 - kredyt</t>
  </si>
  <si>
    <t>3.</t>
  </si>
  <si>
    <t>KAN-03</t>
  </si>
  <si>
    <t>Przełożenie przepompowni ścieków przy hotelu A2                       w Sękowie</t>
  </si>
  <si>
    <t>4.</t>
  </si>
  <si>
    <t>KAN-04</t>
  </si>
  <si>
    <t>Wykonanie kanalizacji sanitarnej w Sękowie ul.Lipowa</t>
  </si>
  <si>
    <t>5.</t>
  </si>
  <si>
    <t>KAN-05</t>
  </si>
  <si>
    <t>Budowa kanalizacji sanitarnej i wodociągu tranzytowego Sękowo - Podrzewie</t>
  </si>
  <si>
    <t>1 490 000 - WFOŚiGW</t>
  </si>
  <si>
    <t>6.</t>
  </si>
  <si>
    <t>KAN-06</t>
  </si>
  <si>
    <t>Budowa kanalizacji sanitarnej i wodociągu w Wilczynie</t>
  </si>
  <si>
    <t>WFOŚiGW</t>
  </si>
  <si>
    <t>7.</t>
  </si>
  <si>
    <t>KAN-07</t>
  </si>
  <si>
    <t>Budowa kanalizacji sanitarnej w Sędzinach                           i Wierzei</t>
  </si>
  <si>
    <t>środki pomocowe UE</t>
  </si>
  <si>
    <t>8.</t>
  </si>
  <si>
    <t>KAN-08</t>
  </si>
  <si>
    <t>Budowa kanalizacji sanitarnej w Sędzinku</t>
  </si>
  <si>
    <t>9.</t>
  </si>
  <si>
    <t>KAN-09</t>
  </si>
  <si>
    <t>Budowa rurociągu tłocznego ścieków Podrzewie - Duszniki</t>
  </si>
  <si>
    <t>10.</t>
  </si>
  <si>
    <t>KAN-10</t>
  </si>
  <si>
    <t>Projekt budowy sieci wodociągowej wraz z przyłączami na odcinkach Duszniki-Młynkowo, Mieściska-Grzebienisko oraz Grzebienisko Huby</t>
  </si>
  <si>
    <t>11.</t>
  </si>
  <si>
    <t>KAN-11</t>
  </si>
  <si>
    <t>Modernizacja przepompowni ścieków w Grzebienisku</t>
  </si>
  <si>
    <t>12.</t>
  </si>
  <si>
    <t>KAN-12</t>
  </si>
  <si>
    <t>Budowa wodociągów Ceradz Dolny i Niewierz</t>
  </si>
  <si>
    <t>13.</t>
  </si>
  <si>
    <t>KAN-13</t>
  </si>
  <si>
    <t>Budowa przyłączy kanalizacyjnych w Ceradzu Dolnym</t>
  </si>
  <si>
    <t>14.</t>
  </si>
  <si>
    <t>KAN-14</t>
  </si>
  <si>
    <t>Modernizacja przepompowni w Podrzewiu</t>
  </si>
  <si>
    <t>15.</t>
  </si>
  <si>
    <t>KAN-15</t>
  </si>
  <si>
    <t>Dokumentacja - wnioski o dofinansow. z UE</t>
  </si>
  <si>
    <t>16.</t>
  </si>
  <si>
    <t>KAN-16</t>
  </si>
  <si>
    <t>Zakup agregatu prądotwórczego Andoria ZE400/18/1/5 do oczyszczalni w Podrzewiu</t>
  </si>
  <si>
    <t>17.</t>
  </si>
  <si>
    <t>KAN-17</t>
  </si>
  <si>
    <t>Budowa przyłączy sanit. do bud.mieszkalnych w Niewierzu</t>
  </si>
  <si>
    <t>18.</t>
  </si>
  <si>
    <t>OCZ-01</t>
  </si>
  <si>
    <t>Budowa przyzagrodowych oczyszczalni ścieków                    w Chełminku</t>
  </si>
  <si>
    <t>19.</t>
  </si>
  <si>
    <t>OCZ-02</t>
  </si>
  <si>
    <t>Budowa przyzagrodowych oczyszczalni ścieków na terenach o zabudowie rozproszonej</t>
  </si>
  <si>
    <t>20.</t>
  </si>
  <si>
    <t>OCZ-03</t>
  </si>
  <si>
    <t>Rozbudowa workownicy DRAIMAD na oczyszalni w Grzebienisku</t>
  </si>
  <si>
    <t>21.</t>
  </si>
  <si>
    <t>KAN-18</t>
  </si>
  <si>
    <t>Projekty wod-kan, gaz - teren za UG D-ki</t>
  </si>
  <si>
    <t>22.</t>
  </si>
  <si>
    <t>KAN-19</t>
  </si>
  <si>
    <t>23.</t>
  </si>
  <si>
    <t>KAN-20</t>
  </si>
  <si>
    <t>Budowa kanalizacji sanitarnej i wodociągu w miejscowości Ceradz Dolny, gm.Duszniki</t>
  </si>
  <si>
    <t>II.  MODERNIZACJA SIECI WODOCIĄGOWEJ</t>
  </si>
  <si>
    <t>WOD-01</t>
  </si>
  <si>
    <t>Wymiana wodociągowych rurociągów azbestowych</t>
  </si>
  <si>
    <t>400 - 40002 - 6050</t>
  </si>
  <si>
    <t>WOD-02</t>
  </si>
  <si>
    <t>Budowa spinki wodociągu Duszniki - Młynkowo</t>
  </si>
  <si>
    <t>III.  ZACHOWANIE WYSOKIEGO POZIOMU OŚWIATY</t>
  </si>
  <si>
    <t>OŚW-01</t>
  </si>
  <si>
    <t>Budowa wielofunkcyjnego boiska sportowego ogólnie dostępnego dla dzieci i młodzieży w Dusznikach</t>
  </si>
  <si>
    <t>926 - 92601 - 6050</t>
  </si>
  <si>
    <t>198 600 - Ministerstwo Sportu</t>
  </si>
  <si>
    <t>OŚW-02</t>
  </si>
  <si>
    <t>Budowa hali gimnastycznej przy SP i Gimnazjum              w Dusznikach</t>
  </si>
  <si>
    <t>801 - 80101 - 6050</t>
  </si>
  <si>
    <t>OŚW-03</t>
  </si>
  <si>
    <t>Budowa wielofunkcyjnych boisk sportowych Grzebienisko, Podrzewie, Sędzinko</t>
  </si>
  <si>
    <t>OŚW-04</t>
  </si>
  <si>
    <t>Modernizacja kotłowni                    w budynku SP w Sędzinku</t>
  </si>
  <si>
    <t>OŚW-05</t>
  </si>
  <si>
    <t>Modernizacja kotłowni                       w budynkach SP i Gim.                          w Grzebienisku</t>
  </si>
  <si>
    <t>801 - 80110 - 6050</t>
  </si>
  <si>
    <t>OŚW-06</t>
  </si>
  <si>
    <t>Modernizacja kotłowni                       w budynku Przedszkola                         w Grzebienisku</t>
  </si>
  <si>
    <t>801 - 80103 - 6050</t>
  </si>
  <si>
    <t>OŚW-07</t>
  </si>
  <si>
    <t>Budowa kotłowni gazowego ogrzewania wraz z częściową wymianą instalacji w kompleksie oświatowym w Dusznikach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</si>
  <si>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</si>
  <si>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</si>
  <si>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</si>
  <si>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WUP Poznań</t>
  </si>
  <si>
    <t>OŚW-09</t>
  </si>
  <si>
    <t>853-85395-6069</t>
  </si>
  <si>
    <t>OŚW-10</t>
  </si>
  <si>
    <t>Zakup sprzętu komputerowego i cyfrowego dla szkół "Szansa dla każdego ucznia gminy Duszniki"</t>
  </si>
  <si>
    <t>OŚW-11</t>
  </si>
  <si>
    <t>IV.  MODERNIZACJA I REMONTY SIECI DRÓG</t>
  </si>
  <si>
    <t>DRO-01</t>
  </si>
  <si>
    <t>Budowa drogi dojazdowej + parking dla GCK w Dusznikach</t>
  </si>
  <si>
    <t>600 - 60016 - 6050</t>
  </si>
  <si>
    <t>DRO-02</t>
  </si>
  <si>
    <t>Budowa nawierzchni ulic z odwodnieniem: Jesionowa i Jarzębinowa w Dusznikach</t>
  </si>
  <si>
    <t>DRO-03</t>
  </si>
  <si>
    <t>Dofinansowanie budowy chodników w Sękowie</t>
  </si>
  <si>
    <t>600 - 60013 - 6300</t>
  </si>
  <si>
    <t>DRO-04</t>
  </si>
  <si>
    <t>Dofinansowanie budowy chodników w Dusznikach</t>
  </si>
  <si>
    <t>DRO-05</t>
  </si>
  <si>
    <t>Dofinansowanie remontu drogi Grodziszczko - Brzoza</t>
  </si>
  <si>
    <t>600 - 60014 - 2710</t>
  </si>
  <si>
    <t>DRO-06</t>
  </si>
  <si>
    <t>Dofinansowanie budowy chodników w Młynkowie i Sędzinach</t>
  </si>
  <si>
    <t>600 - 60014 - 6300</t>
  </si>
  <si>
    <t>DRO-07</t>
  </si>
  <si>
    <t>Budowa ciągu dla pieszych na Os.Wyzwolenia                w Dusznikach</t>
  </si>
  <si>
    <t>DRO-08</t>
  </si>
  <si>
    <t>Utwardzenie dróg gminnych</t>
  </si>
  <si>
    <t>DRO-09</t>
  </si>
  <si>
    <t>Budowa ciągu dla pieszych przy drogach utwardzonych</t>
  </si>
  <si>
    <t>DRO-10</t>
  </si>
  <si>
    <t>Modernizacja drogi gminnej Sędzinko - Sędziny</t>
  </si>
  <si>
    <t>DRO-11</t>
  </si>
  <si>
    <t>Modernizacja drogi gminnej Chełminko - Niewierz</t>
  </si>
  <si>
    <t>DRO-12</t>
  </si>
  <si>
    <t>Przebudowa drogi gminnej Nr 263511P -ul.Długa w Podrzewiu</t>
  </si>
  <si>
    <t>DRO-13</t>
  </si>
  <si>
    <t xml:space="preserve">Budowa oświetlenia dróg      w Grzebienisku </t>
  </si>
  <si>
    <t>900 - 90015 - 6050</t>
  </si>
  <si>
    <t>DRO-14</t>
  </si>
  <si>
    <t xml:space="preserve">Budowa oświetlenia dróg      w Sędzinku </t>
  </si>
  <si>
    <t>DRO-15</t>
  </si>
  <si>
    <t>Dofinansowanie przebudowy drogi w Sędzinku</t>
  </si>
  <si>
    <t>DRO-16</t>
  </si>
  <si>
    <t>Dofinansowanie remontu drogi w Niewierzu</t>
  </si>
  <si>
    <t>DRO-17</t>
  </si>
  <si>
    <t xml:space="preserve">Dofinansowanie budowy chodników w Młynkowie </t>
  </si>
  <si>
    <t>DRO-18</t>
  </si>
  <si>
    <t>Dofinansowanie budowy chodnika w Dusznikach</t>
  </si>
  <si>
    <t>DRO-19</t>
  </si>
  <si>
    <t>Modernizacja ulicy Wierzbowej i części ul. Powstańców Wlkp. w Dusznikach</t>
  </si>
  <si>
    <t>Urząd Marszałkowski Woj.Wielkopol.</t>
  </si>
  <si>
    <t>DRO-20</t>
  </si>
  <si>
    <t>Dofinansowanie remontów dróg powiatowych</t>
  </si>
  <si>
    <t>DRO-21</t>
  </si>
  <si>
    <t>Dokumentacja drogi serwisowej przy drodze krajowej w Sękowie</t>
  </si>
  <si>
    <t>V.  GMINNE CENTRUM KULTURY - KULTURA, BIBLIOTEKA</t>
  </si>
  <si>
    <t>KUL-01</t>
  </si>
  <si>
    <t>Adaptacja budynku kościoła poewangelickiego na potrzeby Książnicy Dusznickiej</t>
  </si>
  <si>
    <t>921 - 92116 -6050</t>
  </si>
  <si>
    <t>KUL-02</t>
  </si>
  <si>
    <t>Wykonanie projektu budowlano-technicznego z kosztorysami dla Biblioteki w Grzebienisku</t>
  </si>
  <si>
    <t>KUL-03</t>
  </si>
  <si>
    <t>Budowa Biblioteki                 w Grzebienisku</t>
  </si>
  <si>
    <t>KUL-04</t>
  </si>
  <si>
    <t>KUL-09</t>
  </si>
  <si>
    <t>Budowa monitoringu w GCK Duszniki</t>
  </si>
  <si>
    <t>921 - 92109 -6050</t>
  </si>
  <si>
    <t>VI.  GOSPODARKA KOMUNALNA</t>
  </si>
  <si>
    <t>KZB-01</t>
  </si>
  <si>
    <t>Zakup koparko-ładowarki       dla KZB w Dusznikach</t>
  </si>
  <si>
    <t>400 - 40002 - 6060</t>
  </si>
  <si>
    <t>GAZ-01</t>
  </si>
  <si>
    <t>Budowa przyłączy gazowych w Grzebienisku</t>
  </si>
  <si>
    <t>400 - 40004 - 6050</t>
  </si>
  <si>
    <t>VII.  ADMINISTRACJA PUBLICZNA</t>
  </si>
  <si>
    <t>ADM-01</t>
  </si>
  <si>
    <t>Zakup sprzętu komputerow. z oprogramowaniem dla UG Duszniki</t>
  </si>
  <si>
    <t>750 - 75023 - 6060</t>
  </si>
  <si>
    <t>ADM-02</t>
  </si>
  <si>
    <t>Zakup kserokopiarki dla GOPS w Dusznikach</t>
  </si>
  <si>
    <t>852 - 85212 - 6060</t>
  </si>
  <si>
    <t>ADM-03</t>
  </si>
  <si>
    <t>Zakup zestawu komputerowego dla GOPS w Dusznikach</t>
  </si>
  <si>
    <t>ADM-04</t>
  </si>
  <si>
    <t>Zakup samochodu służbowego dla Urzędu Gminy</t>
  </si>
  <si>
    <t>ADM-05</t>
  </si>
  <si>
    <t>852-85219-6060</t>
  </si>
  <si>
    <t>ADM-06</t>
  </si>
  <si>
    <t>ADM-07</t>
  </si>
  <si>
    <t>VIII.  PROGRAMY ODNOWY WSI ORAZ ZACHOWANIE I OCHRONA DZIEDZICTWA KULTUROWEGO</t>
  </si>
  <si>
    <t>Odnowa wsi Grzebienisko</t>
  </si>
  <si>
    <t>921 - 92195 - 6050</t>
  </si>
  <si>
    <t>KUL-05</t>
  </si>
  <si>
    <t>Odnowa wsi Podrzewie</t>
  </si>
  <si>
    <t>KUL-06</t>
  </si>
  <si>
    <t>Odnowa wsi Niewierz,      Chełminko</t>
  </si>
  <si>
    <t>KUL-07</t>
  </si>
  <si>
    <t>Odnowa wsi Sękowo, Wilczyna</t>
  </si>
  <si>
    <t>KUL-08</t>
  </si>
  <si>
    <t>Odnowa wsi Sędzinko</t>
  </si>
  <si>
    <t>KUL-10</t>
  </si>
  <si>
    <t>Odnowa wsi</t>
  </si>
  <si>
    <t>IX. BEZPIECZEŃSTWO PUBLICZNE I OCHRONA PRZECIWPOŻAROWA</t>
  </si>
  <si>
    <t>OSP-01</t>
  </si>
  <si>
    <t>Zakup samochodu strażackiego dla OSP w Podrzewiu</t>
  </si>
  <si>
    <t>754 - 75412 - 2820</t>
  </si>
  <si>
    <t>ZW  ZOSP RP                 w Poznaniu</t>
  </si>
  <si>
    <t>OSP-02</t>
  </si>
  <si>
    <t>Modernizacja strażnicy OSP w Podrzewiu</t>
  </si>
  <si>
    <t>754 - 75412 - 6050</t>
  </si>
  <si>
    <t>OSP-03</t>
  </si>
  <si>
    <t>Modernizacja strażnicy OSP w Dusznikach - zakup dwóch bram garażowych</t>
  </si>
  <si>
    <t>ŚWI-01</t>
  </si>
  <si>
    <t>X. OCHRONA ZDROWIA</t>
  </si>
  <si>
    <t>ZDR-01</t>
  </si>
  <si>
    <t>Dofinansowanie zakupu aparatu RTG dla Szpitala w Szamotułach</t>
  </si>
  <si>
    <t>851 - 85111 - 6300</t>
  </si>
  <si>
    <t>XI. GOSPODARKA MIESZKANIOWA</t>
  </si>
  <si>
    <t>MIE-01</t>
  </si>
  <si>
    <t>Adaptacja budynku hydroforni w Niewierzu na budynek zamieszkania zbiorowego</t>
  </si>
  <si>
    <t>700-70095-6050</t>
  </si>
  <si>
    <t>XII ŁĄCZNOŚĆ</t>
  </si>
  <si>
    <t>ŁĄC-01</t>
  </si>
  <si>
    <t>600-60053-6050</t>
  </si>
  <si>
    <t>RAZEM</t>
  </si>
  <si>
    <r>
      <t xml:space="preserve">2008     </t>
    </r>
    <r>
      <rPr>
        <b/>
        <sz val="8"/>
        <rFont val="Arial CE"/>
        <family val="0"/>
      </rPr>
      <t xml:space="preserve"> po     zmianach</t>
    </r>
  </si>
  <si>
    <t>Nakłady łączne 2007-2010</t>
  </si>
  <si>
    <t>Całkowity koszt zadania</t>
  </si>
  <si>
    <t>Ogółem budżet gminy</t>
  </si>
  <si>
    <t>Ogółem nakłady poza - budżetowe</t>
  </si>
  <si>
    <t xml:space="preserve">                      Zadania inwestycyjne w 2009r. - X zmiana</t>
  </si>
  <si>
    <t>Załącznik Nr 4 do</t>
  </si>
  <si>
    <t>X zmiana</t>
  </si>
  <si>
    <t>24.</t>
  </si>
  <si>
    <t>KAN-21</t>
  </si>
  <si>
    <t>Budowa przyłączy kanalizacji sanitarnej w m.Wilczyna i cz.Sękowo</t>
  </si>
  <si>
    <t>Budowa przyłączy kanalizacji sanitarnej w m.Wilczyna i cz. Sekowo</t>
  </si>
  <si>
    <t>Infrastruktura wodociągowa i sanitacyjna wsi</t>
  </si>
  <si>
    <t>0960</t>
  </si>
  <si>
    <t>Otrzymane spadki, zapisy i darowizny w postaci pieniężnej</t>
  </si>
  <si>
    <t>4288</t>
  </si>
  <si>
    <t>4289</t>
  </si>
  <si>
    <t>wybory do rad gmin rad powiatów i sejmików województw, wybory wójtów, burmistrzów i prezydentów miast oraz referenda gminne, powiatowe i wojewódzkie</t>
  </si>
  <si>
    <t>wybory do Parlamentu Europejskiego</t>
  </si>
  <si>
    <t>przesunięcia</t>
  </si>
  <si>
    <t>zmniejszenie</t>
  </si>
  <si>
    <t>zwiększenie</t>
  </si>
  <si>
    <r>
      <t xml:space="preserve">projekt realizowany przez Ps Duszniki  </t>
    </r>
    <r>
      <rPr>
        <i/>
        <sz val="8"/>
        <rFont val="Arial CE"/>
        <family val="0"/>
      </rPr>
      <t>"Czego się Jaś…"</t>
    </r>
  </si>
  <si>
    <r>
      <t xml:space="preserve">projekt realizowany przez Ps Duszniki  </t>
    </r>
    <r>
      <rPr>
        <i/>
        <sz val="8"/>
        <rFont val="Arial CE"/>
        <family val="0"/>
      </rPr>
      <t>"Mały Odkrywca"</t>
    </r>
  </si>
  <si>
    <r>
      <t xml:space="preserve">2009            </t>
    </r>
    <r>
      <rPr>
        <b/>
        <sz val="8"/>
        <color indexed="62"/>
        <rFont val="Arial CE"/>
        <family val="0"/>
      </rPr>
      <t>po                  zmianach</t>
    </r>
  </si>
  <si>
    <r>
      <t xml:space="preserve">2009      </t>
    </r>
    <r>
      <rPr>
        <b/>
        <sz val="8"/>
        <color indexed="62"/>
        <rFont val="Arial CE"/>
        <family val="0"/>
      </rPr>
      <t>po     zmianach</t>
    </r>
  </si>
  <si>
    <t>Uchwały Rady Gminy Duszniki Nr XLVIII/335/09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</si>
</sst>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</numFmts>
  <fonts count="1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9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 CE"/>
      <family val="0"/>
    </font>
    <font>
      <sz val="6"/>
      <name val="Arial"/>
      <family val="2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0"/>
      <name val="Arial CE"/>
      <family val="2"/>
    </font>
    <font>
      <i/>
      <sz val="10"/>
      <color indexed="17"/>
      <name val="Arial CE"/>
      <family val="0"/>
    </font>
    <font>
      <b/>
      <sz val="10"/>
      <color indexed="17"/>
      <name val="Arial CE"/>
      <family val="0"/>
    </font>
    <font>
      <sz val="8"/>
      <name val="Arial CE"/>
      <family val="0"/>
    </font>
    <font>
      <b/>
      <sz val="11"/>
      <color indexed="12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2"/>
      <name val="Arial"/>
      <family val="2"/>
    </font>
    <font>
      <b/>
      <i/>
      <sz val="10"/>
      <color indexed="17"/>
      <name val="Arial"/>
      <family val="2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sz val="9"/>
      <color indexed="8"/>
      <name val="Arial CE"/>
      <family val="0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color indexed="12"/>
      <name val="Arial CE"/>
      <family val="2"/>
    </font>
    <font>
      <sz val="14"/>
      <name val="Arial CE"/>
      <family val="0"/>
    </font>
    <font>
      <i/>
      <sz val="8"/>
      <name val="Arial CE"/>
      <family val="0"/>
    </font>
    <font>
      <b/>
      <sz val="8"/>
      <color indexed="6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57"/>
      <name val="Arial CE"/>
      <family val="0"/>
    </font>
    <font>
      <sz val="8"/>
      <color indexed="8"/>
      <name val="Czcionka tekstu podstawowego"/>
      <family val="2"/>
    </font>
    <font>
      <b/>
      <sz val="10"/>
      <color indexed="57"/>
      <name val="Arial CE"/>
      <family val="0"/>
    </font>
    <font>
      <b/>
      <sz val="10"/>
      <color indexed="62"/>
      <name val="Arial CE"/>
      <family val="0"/>
    </font>
    <font>
      <b/>
      <sz val="12"/>
      <color indexed="62"/>
      <name val="Arial CE"/>
      <family val="0"/>
    </font>
    <font>
      <i/>
      <sz val="11"/>
      <color indexed="57"/>
      <name val="Arial CE"/>
      <family val="0"/>
    </font>
    <font>
      <i/>
      <sz val="10"/>
      <color indexed="57"/>
      <name val="Arial CE"/>
      <family val="0"/>
    </font>
    <font>
      <sz val="9"/>
      <color indexed="8"/>
      <name val="Czcionka tekstu podstawowego"/>
      <family val="2"/>
    </font>
    <font>
      <b/>
      <sz val="9"/>
      <color indexed="57"/>
      <name val="Arial CE"/>
      <family val="0"/>
    </font>
    <font>
      <b/>
      <sz val="9"/>
      <color indexed="57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9"/>
      <color indexed="49"/>
      <name val="Arial CE"/>
      <family val="2"/>
    </font>
    <font>
      <sz val="9"/>
      <color indexed="62"/>
      <name val="Arial CE"/>
      <family val="2"/>
    </font>
    <font>
      <b/>
      <i/>
      <sz val="10"/>
      <color indexed="62"/>
      <name val="Arial CE"/>
      <family val="0"/>
    </font>
    <font>
      <sz val="8"/>
      <color indexed="62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6" tint="-0.4999699890613556"/>
      <name val="Arial CE"/>
      <family val="0"/>
    </font>
    <font>
      <b/>
      <i/>
      <sz val="10"/>
      <color theme="6" tint="-0.24997000396251678"/>
      <name val="Arial CE"/>
      <family val="0"/>
    </font>
    <font>
      <sz val="8"/>
      <color theme="1"/>
      <name val="Czcionka tekstu podstawowego"/>
      <family val="2"/>
    </font>
    <font>
      <b/>
      <sz val="10"/>
      <color theme="6" tint="-0.24997000396251678"/>
      <name val="Arial CE"/>
      <family val="0"/>
    </font>
    <font>
      <b/>
      <sz val="10"/>
      <color theme="4" tint="-0.24997000396251678"/>
      <name val="Arial CE"/>
      <family val="0"/>
    </font>
    <font>
      <b/>
      <sz val="10"/>
      <color theme="3" tint="0.39998000860214233"/>
      <name val="Arial CE"/>
      <family val="0"/>
    </font>
    <font>
      <b/>
      <sz val="12"/>
      <color theme="4" tint="-0.24997000396251678"/>
      <name val="Arial CE"/>
      <family val="0"/>
    </font>
    <font>
      <i/>
      <sz val="11"/>
      <color theme="6" tint="-0.4999699890613556"/>
      <name val="Arial CE"/>
      <family val="0"/>
    </font>
    <font>
      <i/>
      <sz val="10"/>
      <color theme="6" tint="-0.4999699890613556"/>
      <name val="Arial CE"/>
      <family val="0"/>
    </font>
    <font>
      <i/>
      <sz val="11"/>
      <color theme="6" tint="-0.24997000396251678"/>
      <name val="Arial CE"/>
      <family val="0"/>
    </font>
    <font>
      <i/>
      <sz val="10"/>
      <color theme="6" tint="-0.24997000396251678"/>
      <name val="Arial CE"/>
      <family val="0"/>
    </font>
    <font>
      <sz val="9"/>
      <color theme="1"/>
      <name val="Czcionka tekstu podstawowego"/>
      <family val="2"/>
    </font>
    <font>
      <b/>
      <sz val="9"/>
      <color theme="6" tint="-0.24997000396251678"/>
      <name val="Arial CE"/>
      <family val="0"/>
    </font>
    <font>
      <b/>
      <sz val="9"/>
      <color theme="6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3" tint="0.39998000860214233"/>
      <name val="Arial"/>
      <family val="2"/>
    </font>
    <font>
      <sz val="10"/>
      <color theme="4" tint="-0.24997000396251678"/>
      <name val="Arial"/>
      <family val="2"/>
    </font>
    <font>
      <sz val="9"/>
      <color theme="8" tint="-0.24997000396251678"/>
      <name val="Arial CE"/>
      <family val="2"/>
    </font>
    <font>
      <sz val="9"/>
      <color theme="3" tint="0.39998000860214233"/>
      <name val="Arial CE"/>
      <family val="2"/>
    </font>
    <font>
      <sz val="9"/>
      <color theme="4" tint="-0.24997000396251678"/>
      <name val="Arial CE"/>
      <family val="2"/>
    </font>
    <font>
      <sz val="8"/>
      <color theme="4" tint="-0.24997000396251678"/>
      <name val="Arial CE"/>
      <family val="2"/>
    </font>
    <font>
      <b/>
      <sz val="8"/>
      <color theme="4" tint="-0.24997000396251678"/>
      <name val="Arial CE"/>
      <family val="0"/>
    </font>
    <font>
      <b/>
      <i/>
      <sz val="10"/>
      <color theme="4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29" borderId="4" applyNumberFormat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106" fillId="27" borderId="1" applyNumberFormat="0" applyAlignment="0" applyProtection="0"/>
    <xf numFmtId="9" fontId="0" fillId="0" borderId="0" applyFont="0" applyFill="0" applyBorder="0" applyAlignment="0" applyProtection="0"/>
    <xf numFmtId="0" fontId="107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7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7" fontId="4" fillId="33" borderId="1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7" fontId="9" fillId="0" borderId="11" xfId="0" applyNumberFormat="1" applyFont="1" applyBorder="1" applyAlignment="1">
      <alignment vertical="center" wrapText="1"/>
    </xf>
    <xf numFmtId="7" fontId="9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10" fillId="0" borderId="14" xfId="0" applyNumberFormat="1" applyFont="1" applyBorder="1" applyAlignment="1">
      <alignment horizontal="center" vertical="center" wrapText="1"/>
    </xf>
    <xf numFmtId="8" fontId="11" fillId="0" borderId="17" xfId="0" applyNumberFormat="1" applyFont="1" applyBorder="1" applyAlignment="1" quotePrefix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7" fontId="11" fillId="0" borderId="16" xfId="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8" fontId="12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7" fontId="12" fillId="0" borderId="21" xfId="0" applyNumberFormat="1" applyFont="1" applyBorder="1" applyAlignment="1">
      <alignment vertical="center" wrapText="1"/>
    </xf>
    <xf numFmtId="164" fontId="13" fillId="0" borderId="20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9" fontId="14" fillId="0" borderId="23" xfId="0" applyNumberFormat="1" applyFont="1" applyBorder="1" applyAlignment="1">
      <alignment horizontal="center" vertical="center"/>
    </xf>
    <xf numFmtId="8" fontId="11" fillId="0" borderId="17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7" fontId="11" fillId="0" borderId="24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7" fontId="12" fillId="0" borderId="21" xfId="0" applyNumberFormat="1" applyFont="1" applyBorder="1" applyAlignment="1">
      <alignment horizontal="right" vertical="center"/>
    </xf>
    <xf numFmtId="49" fontId="14" fillId="0" borderId="19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7" fontId="11" fillId="0" borderId="21" xfId="0" applyNumberFormat="1" applyFont="1" applyBorder="1" applyAlignment="1">
      <alignment horizontal="right" vertical="center"/>
    </xf>
    <xf numFmtId="7" fontId="12" fillId="0" borderId="21" xfId="0" applyNumberFormat="1" applyFont="1" applyFill="1" applyBorder="1" applyAlignment="1">
      <alignment horizontal="right" vertical="center"/>
    </xf>
    <xf numFmtId="164" fontId="13" fillId="0" borderId="20" xfId="0" applyNumberFormat="1" applyFont="1" applyFill="1" applyBorder="1" applyAlignment="1">
      <alignment vertical="center"/>
    </xf>
    <xf numFmtId="0" fontId="16" fillId="0" borderId="22" xfId="0" applyFont="1" applyBorder="1" applyAlignment="1">
      <alignment vertical="center"/>
    </xf>
    <xf numFmtId="7" fontId="11" fillId="0" borderId="21" xfId="0" applyNumberFormat="1" applyFont="1" applyFill="1" applyBorder="1" applyAlignment="1">
      <alignment horizontal="right" vertical="center"/>
    </xf>
    <xf numFmtId="49" fontId="12" fillId="0" borderId="25" xfId="0" applyNumberFormat="1" applyFont="1" applyBorder="1" applyAlignment="1">
      <alignment horizontal="center" vertical="center"/>
    </xf>
    <xf numFmtId="7" fontId="12" fillId="0" borderId="26" xfId="0" applyNumberFormat="1" applyFont="1" applyFill="1" applyBorder="1" applyAlignment="1">
      <alignment horizontal="right" vertical="center"/>
    </xf>
    <xf numFmtId="164" fontId="13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17" xfId="0" applyFont="1" applyBorder="1" applyAlignment="1" quotePrefix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7" fontId="112" fillId="0" borderId="21" xfId="0" applyNumberFormat="1" applyFont="1" applyFill="1" applyBorder="1" applyAlignment="1">
      <alignment horizontal="right" vertical="center"/>
    </xf>
    <xf numFmtId="164" fontId="13" fillId="0" borderId="21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7" fontId="12" fillId="0" borderId="16" xfId="0" applyNumberFormat="1" applyFont="1" applyFill="1" applyBorder="1" applyAlignment="1">
      <alignment horizontal="right" vertical="center"/>
    </xf>
    <xf numFmtId="164" fontId="13" fillId="0" borderId="16" xfId="0" applyNumberFormat="1" applyFont="1" applyBorder="1" applyAlignment="1">
      <alignment vertical="center"/>
    </xf>
    <xf numFmtId="7" fontId="9" fillId="0" borderId="12" xfId="0" applyNumberFormat="1" applyFont="1" applyFill="1" applyBorder="1" applyAlignment="1">
      <alignment vertical="center" wrapText="1"/>
    </xf>
    <xf numFmtId="7" fontId="11" fillId="0" borderId="24" xfId="0" applyNumberFormat="1" applyFont="1" applyFill="1" applyBorder="1" applyAlignment="1">
      <alignment horizontal="right" vertical="center"/>
    </xf>
    <xf numFmtId="49" fontId="12" fillId="0" borderId="27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8" fontId="14" fillId="0" borderId="20" xfId="0" applyNumberFormat="1" applyFont="1" applyBorder="1" applyAlignment="1">
      <alignment horizontal="center" vertical="center"/>
    </xf>
    <xf numFmtId="7" fontId="12" fillId="0" borderId="21" xfId="0" applyNumberFormat="1" applyFont="1" applyFill="1" applyBorder="1" applyAlignment="1">
      <alignment horizontal="right" vertical="center"/>
    </xf>
    <xf numFmtId="8" fontId="12" fillId="0" borderId="2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6" fillId="0" borderId="28" xfId="0" applyFont="1" applyBorder="1" applyAlignment="1">
      <alignment vertical="center"/>
    </xf>
    <xf numFmtId="165" fontId="11" fillId="0" borderId="20" xfId="0" applyNumberFormat="1" applyFont="1" applyBorder="1" applyAlignment="1">
      <alignment horizontal="center" vertical="center"/>
    </xf>
    <xf numFmtId="0" fontId="113" fillId="0" borderId="20" xfId="0" applyFont="1" applyBorder="1" applyAlignment="1">
      <alignment horizontal="left" vertical="center" wrapText="1"/>
    </xf>
    <xf numFmtId="7" fontId="113" fillId="0" borderId="21" xfId="0" applyNumberFormat="1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8" fontId="1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7" fontId="9" fillId="0" borderId="12" xfId="0" applyNumberFormat="1" applyFont="1" applyFill="1" applyBorder="1" applyAlignment="1">
      <alignment horizontal="right" vertical="center"/>
    </xf>
    <xf numFmtId="49" fontId="12" fillId="0" borderId="23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8" fontId="12" fillId="0" borderId="17" xfId="0" applyNumberFormat="1" applyFont="1" applyBorder="1" applyAlignment="1">
      <alignment horizontal="center" vertical="center"/>
    </xf>
    <xf numFmtId="7" fontId="11" fillId="0" borderId="24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8" fontId="17" fillId="0" borderId="20" xfId="0" applyNumberFormat="1" applyFont="1" applyBorder="1" applyAlignment="1">
      <alignment horizontal="center" vertical="center"/>
    </xf>
    <xf numFmtId="7" fontId="12" fillId="0" borderId="26" xfId="0" applyNumberFormat="1" applyFont="1" applyFill="1" applyBorder="1" applyAlignment="1">
      <alignment horizontal="right" vertical="center"/>
    </xf>
    <xf numFmtId="7" fontId="11" fillId="0" borderId="21" xfId="0" applyNumberFormat="1" applyFont="1" applyFill="1" applyBorder="1" applyAlignment="1">
      <alignment horizontal="right" vertical="center"/>
    </xf>
    <xf numFmtId="49" fontId="12" fillId="0" borderId="26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7" fontId="9" fillId="0" borderId="10" xfId="0" applyNumberFormat="1" applyFont="1" applyBorder="1" applyAlignment="1">
      <alignment vertical="center" wrapText="1"/>
    </xf>
    <xf numFmtId="164" fontId="13" fillId="0" borderId="27" xfId="0" applyNumberFormat="1" applyFont="1" applyFill="1" applyBorder="1" applyAlignment="1">
      <alignment vertical="center"/>
    </xf>
    <xf numFmtId="7" fontId="12" fillId="0" borderId="21" xfId="0" applyNumberFormat="1" applyFont="1" applyFill="1" applyBorder="1" applyAlignment="1">
      <alignment horizontal="right" vertical="center" wrapText="1"/>
    </xf>
    <xf numFmtId="165" fontId="12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49" fontId="12" fillId="0" borderId="17" xfId="0" applyNumberFormat="1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7" fontId="12" fillId="0" borderId="24" xfId="0" applyNumberFormat="1" applyFont="1" applyFill="1" applyBorder="1" applyAlignment="1">
      <alignment horizontal="right" vertical="center"/>
    </xf>
    <xf numFmtId="164" fontId="13" fillId="0" borderId="17" xfId="0" applyNumberFormat="1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0" fontId="114" fillId="0" borderId="22" xfId="0" applyFont="1" applyBorder="1" applyAlignment="1">
      <alignment vertical="center"/>
    </xf>
    <xf numFmtId="165" fontId="12" fillId="0" borderId="2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center" wrapText="1"/>
    </xf>
    <xf numFmtId="7" fontId="12" fillId="0" borderId="26" xfId="0" applyNumberFormat="1" applyFont="1" applyFill="1" applyBorder="1" applyAlignment="1">
      <alignment horizontal="right" vertical="center" wrapText="1"/>
    </xf>
    <xf numFmtId="49" fontId="12" fillId="0" borderId="3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2" fillId="0" borderId="20" xfId="0" applyFont="1" applyBorder="1" applyAlignment="1">
      <alignment horizontal="left" vertical="center" wrapText="1"/>
    </xf>
    <xf numFmtId="7" fontId="113" fillId="0" borderId="32" xfId="0" applyNumberFormat="1" applyFont="1" applyFill="1" applyBorder="1" applyAlignment="1">
      <alignment horizontal="right" vertical="center" wrapText="1"/>
    </xf>
    <xf numFmtId="7" fontId="113" fillId="0" borderId="20" xfId="0" applyNumberFormat="1" applyFont="1" applyFill="1" applyBorder="1" applyAlignment="1">
      <alignment horizontal="right" vertical="center" wrapText="1"/>
    </xf>
    <xf numFmtId="49" fontId="12" fillId="0" borderId="33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 wrapText="1"/>
    </xf>
    <xf numFmtId="7" fontId="12" fillId="0" borderId="27" xfId="0" applyNumberFormat="1" applyFont="1" applyFill="1" applyBorder="1" applyAlignment="1">
      <alignment horizontal="right" vertical="center" wrapText="1"/>
    </xf>
    <xf numFmtId="164" fontId="13" fillId="0" borderId="15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9" fontId="18" fillId="0" borderId="20" xfId="0" applyNumberFormat="1" applyFont="1" applyBorder="1" applyAlignment="1">
      <alignment horizontal="center" vertical="center"/>
    </xf>
    <xf numFmtId="7" fontId="12" fillId="0" borderId="20" xfId="0" applyNumberFormat="1" applyFont="1" applyFill="1" applyBorder="1" applyAlignment="1">
      <alignment horizontal="right" vertical="center" wrapText="1"/>
    </xf>
    <xf numFmtId="8" fontId="18" fillId="0" borderId="27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 wrapText="1"/>
    </xf>
    <xf numFmtId="7" fontId="12" fillId="0" borderId="15" xfId="0" applyNumberFormat="1" applyFont="1" applyFill="1" applyBorder="1" applyAlignment="1">
      <alignment horizontal="right" vertical="center" wrapText="1"/>
    </xf>
    <xf numFmtId="7" fontId="12" fillId="0" borderId="0" xfId="0" applyNumberFormat="1" applyFont="1" applyFill="1" applyBorder="1" applyAlignment="1">
      <alignment horizontal="right" vertical="center" wrapText="1"/>
    </xf>
    <xf numFmtId="0" fontId="114" fillId="0" borderId="29" xfId="0" applyFont="1" applyBorder="1" applyAlignment="1">
      <alignment vertical="center"/>
    </xf>
    <xf numFmtId="7" fontId="12" fillId="0" borderId="32" xfId="0" applyNumberFormat="1" applyFont="1" applyFill="1" applyBorder="1" applyAlignment="1">
      <alignment horizontal="right" vertical="center" wrapText="1"/>
    </xf>
    <xf numFmtId="49" fontId="12" fillId="0" borderId="34" xfId="0" applyNumberFormat="1" applyFont="1" applyBorder="1" applyAlignment="1">
      <alignment horizontal="center" vertical="center"/>
    </xf>
    <xf numFmtId="7" fontId="12" fillId="0" borderId="35" xfId="0" applyNumberFormat="1" applyFont="1" applyFill="1" applyBorder="1" applyAlignment="1">
      <alignment horizontal="right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7" fontId="9" fillId="0" borderId="30" xfId="0" applyNumberFormat="1" applyFont="1" applyFill="1" applyBorder="1" applyAlignment="1">
      <alignment vertical="center" wrapText="1"/>
    </xf>
    <xf numFmtId="7" fontId="9" fillId="0" borderId="11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 wrapText="1"/>
    </xf>
    <xf numFmtId="164" fontId="13" fillId="0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left" vertical="center" wrapText="1"/>
    </xf>
    <xf numFmtId="8" fontId="19" fillId="0" borderId="17" xfId="0" applyNumberFormat="1" applyFont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7" fontId="12" fillId="0" borderId="21" xfId="0" applyNumberFormat="1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8" fontId="20" fillId="0" borderId="1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7" fontId="11" fillId="0" borderId="40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vertical="center"/>
    </xf>
    <xf numFmtId="0" fontId="21" fillId="0" borderId="22" xfId="0" applyFont="1" applyBorder="1" applyAlignment="1">
      <alignment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164" fontId="13" fillId="0" borderId="24" xfId="0" applyNumberFormat="1" applyFont="1" applyBorder="1" applyAlignment="1">
      <alignment vertical="center"/>
    </xf>
    <xf numFmtId="164" fontId="13" fillId="0" borderId="21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7" fontId="9" fillId="0" borderId="11" xfId="0" applyNumberFormat="1" applyFont="1" applyBorder="1" applyAlignment="1">
      <alignment vertical="center" wrapText="1"/>
    </xf>
    <xf numFmtId="7" fontId="9" fillId="0" borderId="12" xfId="0" applyNumberFormat="1" applyFont="1" applyFill="1" applyBorder="1" applyAlignment="1">
      <alignment vertical="center" wrapText="1"/>
    </xf>
    <xf numFmtId="49" fontId="11" fillId="0" borderId="42" xfId="0" applyNumberFormat="1" applyFont="1" applyBorder="1" applyAlignment="1">
      <alignment horizontal="center" vertical="center"/>
    </xf>
    <xf numFmtId="7" fontId="115" fillId="0" borderId="2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7" fontId="11" fillId="0" borderId="16" xfId="0" applyNumberFormat="1" applyFont="1" applyFill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7" fontId="11" fillId="0" borderId="24" xfId="0" applyNumberFormat="1" applyFont="1" applyFill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1" fillId="0" borderId="20" xfId="0" applyNumberFormat="1" applyFont="1" applyBorder="1" applyAlignment="1">
      <alignment horizontal="center" vertical="center"/>
    </xf>
    <xf numFmtId="8" fontId="12" fillId="0" borderId="42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 wrapText="1"/>
    </xf>
    <xf numFmtId="8" fontId="11" fillId="0" borderId="20" xfId="0" applyNumberFormat="1" applyFont="1" applyFill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49" fontId="12" fillId="0" borderId="43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 wrapText="1"/>
    </xf>
    <xf numFmtId="7" fontId="12" fillId="0" borderId="44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7" fontId="10" fillId="0" borderId="30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left" vertical="center" wrapText="1"/>
    </xf>
    <xf numFmtId="7" fontId="10" fillId="0" borderId="12" xfId="0" applyNumberFormat="1" applyFont="1" applyBorder="1" applyAlignment="1">
      <alignment vertical="center" wrapText="1"/>
    </xf>
    <xf numFmtId="7" fontId="22" fillId="0" borderId="12" xfId="0" applyNumberFormat="1" applyFont="1" applyBorder="1" applyAlignment="1">
      <alignment vertical="center" wrapText="1"/>
    </xf>
    <xf numFmtId="0" fontId="23" fillId="0" borderId="0" xfId="0" applyNumberFormat="1" applyFont="1" applyAlignment="1">
      <alignment horizontal="center" vertical="center"/>
    </xf>
    <xf numFmtId="7" fontId="23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7" fontId="1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right"/>
    </xf>
    <xf numFmtId="0" fontId="28" fillId="33" borderId="47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8" fillId="33" borderId="15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64" fontId="116" fillId="0" borderId="12" xfId="0" applyNumberFormat="1" applyFont="1" applyBorder="1" applyAlignment="1">
      <alignment horizontal="right" vertical="center"/>
    </xf>
    <xf numFmtId="0" fontId="29" fillId="0" borderId="48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49" xfId="0" applyNumberFormat="1" applyFont="1" applyBorder="1" applyAlignment="1">
      <alignment horizontal="right" vertical="center"/>
    </xf>
    <xf numFmtId="164" fontId="12" fillId="0" borderId="27" xfId="0" applyNumberFormat="1" applyFont="1" applyBorder="1" applyAlignment="1">
      <alignment horizontal="right" vertical="center"/>
    </xf>
    <xf numFmtId="0" fontId="21" fillId="0" borderId="29" xfId="0" applyFont="1" applyFill="1" applyBorder="1" applyAlignment="1">
      <alignment horizontal="left" vertical="center" wrapText="1"/>
    </xf>
    <xf numFmtId="164" fontId="9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164" fontId="11" fillId="0" borderId="24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8" fillId="0" borderId="27" xfId="0" applyFont="1" applyBorder="1" applyAlignment="1" quotePrefix="1">
      <alignment horizontal="center" vertical="center"/>
    </xf>
    <xf numFmtId="0" fontId="12" fillId="0" borderId="27" xfId="0" applyFont="1" applyBorder="1" applyAlignment="1" quotePrefix="1">
      <alignment horizontal="center" vertical="center"/>
    </xf>
    <xf numFmtId="0" fontId="12" fillId="0" borderId="27" xfId="0" applyFont="1" applyBorder="1" applyAlignment="1">
      <alignment vertical="center" wrapText="1"/>
    </xf>
    <xf numFmtId="164" fontId="12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12" fillId="0" borderId="20" xfId="0" applyFont="1" applyBorder="1" applyAlignment="1">
      <alignment vertical="center" wrapText="1"/>
    </xf>
    <xf numFmtId="164" fontId="12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/>
    </xf>
    <xf numFmtId="164" fontId="112" fillId="0" borderId="21" xfId="0" applyNumberFormat="1" applyFont="1" applyBorder="1" applyAlignment="1">
      <alignment vertical="center"/>
    </xf>
    <xf numFmtId="4" fontId="12" fillId="0" borderId="26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horizontal="left" vertical="center" wrapText="1"/>
    </xf>
    <xf numFmtId="164" fontId="113" fillId="0" borderId="21" xfId="0" applyNumberFormat="1" applyFont="1" applyBorder="1" applyAlignment="1">
      <alignment vertical="center"/>
    </xf>
    <xf numFmtId="0" fontId="21" fillId="0" borderId="2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12" fillId="0" borderId="49" xfId="0" applyNumberFormat="1" applyFont="1" applyBorder="1" applyAlignment="1">
      <alignment vertical="center"/>
    </xf>
    <xf numFmtId="44" fontId="12" fillId="0" borderId="49" xfId="58" applyFont="1" applyBorder="1" applyAlignment="1">
      <alignment horizontal="right" vertical="center"/>
    </xf>
    <xf numFmtId="0" fontId="21" fillId="0" borderId="5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8" fillId="0" borderId="23" xfId="0" applyFont="1" applyBorder="1" applyAlignment="1">
      <alignment horizontal="center" vertical="center"/>
    </xf>
    <xf numFmtId="0" fontId="28" fillId="0" borderId="18" xfId="0" applyFont="1" applyBorder="1" applyAlignment="1">
      <alignment/>
    </xf>
    <xf numFmtId="0" fontId="28" fillId="0" borderId="0" xfId="0" applyFont="1" applyAlignment="1">
      <alignment/>
    </xf>
    <xf numFmtId="0" fontId="28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20" xfId="0" applyFont="1" applyBorder="1" applyAlignment="1">
      <alignment/>
    </xf>
    <xf numFmtId="0" fontId="28" fillId="0" borderId="22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4" fillId="0" borderId="22" xfId="0" applyFont="1" applyBorder="1" applyAlignment="1">
      <alignment/>
    </xf>
    <xf numFmtId="164" fontId="12" fillId="0" borderId="20" xfId="0" applyNumberFormat="1" applyFont="1" applyBorder="1" applyAlignment="1">
      <alignment vertical="center"/>
    </xf>
    <xf numFmtId="0" fontId="21" fillId="0" borderId="22" xfId="0" applyFont="1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3" fontId="12" fillId="0" borderId="27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12" fillId="0" borderId="18" xfId="0" applyFont="1" applyBorder="1" applyAlignment="1">
      <alignment/>
    </xf>
    <xf numFmtId="164" fontId="12" fillId="0" borderId="20" xfId="0" applyNumberFormat="1" applyFont="1" applyBorder="1" applyAlignment="1" quotePrefix="1">
      <alignment horizontal="right" vertical="center"/>
    </xf>
    <xf numFmtId="0" fontId="31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/>
    </xf>
    <xf numFmtId="164" fontId="12" fillId="0" borderId="27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64" fontId="12" fillId="0" borderId="20" xfId="0" applyNumberFormat="1" applyFont="1" applyBorder="1" applyAlignment="1">
      <alignment/>
    </xf>
    <xf numFmtId="0" fontId="12" fillId="0" borderId="15" xfId="0" applyFont="1" applyBorder="1" applyAlignment="1" quotePrefix="1">
      <alignment horizontal="center" vertical="center"/>
    </xf>
    <xf numFmtId="0" fontId="12" fillId="0" borderId="15" xfId="0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12" fillId="0" borderId="20" xfId="0" applyNumberFormat="1" applyFont="1" applyBorder="1" applyAlignment="1">
      <alignment horizontal="right" vertical="center"/>
    </xf>
    <xf numFmtId="0" fontId="12" fillId="0" borderId="17" xfId="0" applyFont="1" applyBorder="1" applyAlignment="1" quotePrefix="1">
      <alignment horizontal="center" vertical="center"/>
    </xf>
    <xf numFmtId="164" fontId="11" fillId="0" borderId="2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2" fillId="0" borderId="16" xfId="0" applyNumberFormat="1" applyFont="1" applyBorder="1" applyAlignment="1">
      <alignment vertical="center"/>
    </xf>
    <xf numFmtId="164" fontId="12" fillId="0" borderId="27" xfId="0" applyNumberFormat="1" applyFont="1" applyFill="1" applyBorder="1" applyAlignment="1">
      <alignment vertical="center"/>
    </xf>
    <xf numFmtId="0" fontId="21" fillId="0" borderId="28" xfId="0" applyFont="1" applyBorder="1" applyAlignment="1">
      <alignment wrapText="1"/>
    </xf>
    <xf numFmtId="0" fontId="4" fillId="0" borderId="13" xfId="0" applyFont="1" applyBorder="1" applyAlignment="1">
      <alignment/>
    </xf>
    <xf numFmtId="164" fontId="19" fillId="0" borderId="20" xfId="0" applyNumberFormat="1" applyFont="1" applyBorder="1" applyAlignment="1">
      <alignment/>
    </xf>
    <xf numFmtId="0" fontId="21" fillId="0" borderId="22" xfId="0" applyFont="1" applyFill="1" applyBorder="1" applyAlignment="1">
      <alignment wrapText="1"/>
    </xf>
    <xf numFmtId="0" fontId="28" fillId="0" borderId="25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164" fontId="12" fillId="0" borderId="27" xfId="0" applyNumberFormat="1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4" fillId="0" borderId="18" xfId="0" applyFont="1" applyBorder="1" applyAlignment="1">
      <alignment/>
    </xf>
    <xf numFmtId="164" fontId="12" fillId="0" borderId="21" xfId="0" applyNumberFormat="1" applyFont="1" applyBorder="1" applyAlignment="1">
      <alignment/>
    </xf>
    <xf numFmtId="164" fontId="12" fillId="0" borderId="21" xfId="0" applyNumberFormat="1" applyFont="1" applyFill="1" applyBorder="1" applyAlignment="1">
      <alignment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64" fontId="12" fillId="0" borderId="16" xfId="0" applyNumberFormat="1" applyFont="1" applyFill="1" applyBorder="1" applyAlignment="1">
      <alignment/>
    </xf>
    <xf numFmtId="0" fontId="21" fillId="0" borderId="28" xfId="0" applyFont="1" applyFill="1" applyBorder="1" applyAlignment="1">
      <alignment wrapText="1"/>
    </xf>
    <xf numFmtId="164" fontId="12" fillId="0" borderId="21" xfId="0" applyNumberFormat="1" applyFont="1" applyFill="1" applyBorder="1" applyAlignment="1">
      <alignment vertical="center"/>
    </xf>
    <xf numFmtId="164" fontId="12" fillId="0" borderId="21" xfId="0" applyNumberFormat="1" applyFont="1" applyBorder="1" applyAlignment="1">
      <alignment horizontal="right" vertical="center"/>
    </xf>
    <xf numFmtId="164" fontId="12" fillId="0" borderId="16" xfId="0" applyNumberFormat="1" applyFont="1" applyFill="1" applyBorder="1" applyAlignment="1">
      <alignment vertical="center"/>
    </xf>
    <xf numFmtId="164" fontId="12" fillId="0" borderId="16" xfId="0" applyNumberFormat="1" applyFont="1" applyBorder="1" applyAlignment="1">
      <alignment horizontal="right" vertical="center"/>
    </xf>
    <xf numFmtId="164" fontId="117" fillId="0" borderId="12" xfId="0" applyNumberFormat="1" applyFont="1" applyBorder="1" applyAlignment="1">
      <alignment vertical="center"/>
    </xf>
    <xf numFmtId="0" fontId="21" fillId="0" borderId="13" xfId="0" applyFont="1" applyFill="1" applyBorder="1" applyAlignment="1">
      <alignment wrapText="1"/>
    </xf>
    <xf numFmtId="49" fontId="11" fillId="0" borderId="51" xfId="0" applyNumberFormat="1" applyFont="1" applyBorder="1" applyAlignment="1">
      <alignment horizontal="center" vertical="center"/>
    </xf>
    <xf numFmtId="164" fontId="115" fillId="0" borderId="24" xfId="0" applyNumberFormat="1" applyFont="1" applyBorder="1" applyAlignment="1">
      <alignment vertical="center"/>
    </xf>
    <xf numFmtId="0" fontId="21" fillId="0" borderId="18" xfId="0" applyFont="1" applyFill="1" applyBorder="1" applyAlignment="1">
      <alignment wrapText="1"/>
    </xf>
    <xf numFmtId="0" fontId="12" fillId="0" borderId="15" xfId="0" applyFont="1" applyBorder="1" applyAlignment="1">
      <alignment vertical="center" wrapText="1"/>
    </xf>
    <xf numFmtId="164" fontId="12" fillId="0" borderId="16" xfId="0" applyNumberFormat="1" applyFont="1" applyBorder="1" applyAlignment="1">
      <alignment vertical="center"/>
    </xf>
    <xf numFmtId="0" fontId="12" fillId="0" borderId="27" xfId="0" applyFont="1" applyBorder="1" applyAlignment="1" quotePrefix="1">
      <alignment horizontal="center" vertical="center"/>
    </xf>
    <xf numFmtId="0" fontId="0" fillId="0" borderId="27" xfId="0" applyBorder="1" applyAlignment="1">
      <alignment vertical="center"/>
    </xf>
    <xf numFmtId="164" fontId="13" fillId="0" borderId="26" xfId="0" applyNumberFormat="1" applyFont="1" applyBorder="1" applyAlignment="1">
      <alignment vertical="center"/>
    </xf>
    <xf numFmtId="164" fontId="0" fillId="0" borderId="27" xfId="0" applyNumberFormat="1" applyBorder="1" applyAlignment="1">
      <alignment/>
    </xf>
    <xf numFmtId="164" fontId="32" fillId="0" borderId="12" xfId="0" applyNumberFormat="1" applyFont="1" applyBorder="1" applyAlignment="1">
      <alignment vertical="center"/>
    </xf>
    <xf numFmtId="164" fontId="33" fillId="0" borderId="24" xfId="0" applyNumberFormat="1" applyFont="1" applyBorder="1" applyAlignment="1">
      <alignment vertical="center"/>
    </xf>
    <xf numFmtId="0" fontId="12" fillId="0" borderId="29" xfId="0" applyFont="1" applyBorder="1" applyAlignment="1">
      <alignment/>
    </xf>
    <xf numFmtId="0" fontId="12" fillId="0" borderId="20" xfId="0" applyFont="1" applyFill="1" applyBorder="1" applyAlignment="1" quotePrefix="1">
      <alignment horizontal="center" vertical="center"/>
    </xf>
    <xf numFmtId="164" fontId="0" fillId="0" borderId="27" xfId="0" applyNumberForma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8" fillId="0" borderId="27" xfId="0" applyFont="1" applyBorder="1" applyAlignment="1">
      <alignment/>
    </xf>
    <xf numFmtId="0" fontId="28" fillId="0" borderId="15" xfId="0" applyFont="1" applyBorder="1" applyAlignment="1">
      <alignment/>
    </xf>
    <xf numFmtId="164" fontId="28" fillId="0" borderId="26" xfId="0" applyNumberFormat="1" applyFont="1" applyBorder="1" applyAlignment="1">
      <alignment/>
    </xf>
    <xf numFmtId="164" fontId="28" fillId="0" borderId="27" xfId="0" applyNumberFormat="1" applyFont="1" applyBorder="1" applyAlignment="1">
      <alignment/>
    </xf>
    <xf numFmtId="0" fontId="22" fillId="0" borderId="46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4" fillId="0" borderId="30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15" xfId="0" applyFont="1" applyBorder="1" applyAlignment="1">
      <alignment horizontal="left" vertical="center" wrapText="1"/>
    </xf>
    <xf numFmtId="49" fontId="12" fillId="0" borderId="2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 wrapText="1"/>
    </xf>
    <xf numFmtId="7" fontId="4" fillId="33" borderId="47" xfId="0" applyNumberFormat="1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7" fontId="22" fillId="0" borderId="11" xfId="0" applyNumberFormat="1" applyFont="1" applyBorder="1" applyAlignment="1">
      <alignment vertical="center" wrapText="1"/>
    </xf>
    <xf numFmtId="7" fontId="118" fillId="0" borderId="12" xfId="0" applyNumberFormat="1" applyFont="1" applyFill="1" applyBorder="1" applyAlignment="1">
      <alignment horizontal="right" vertical="center"/>
    </xf>
    <xf numFmtId="7" fontId="118" fillId="0" borderId="11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37" fillId="0" borderId="17" xfId="0" applyFont="1" applyBorder="1" applyAlignment="1" quotePrefix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7" fontId="119" fillId="0" borderId="24" xfId="0" applyNumberFormat="1" applyFont="1" applyFill="1" applyBorder="1" applyAlignment="1">
      <alignment horizontal="right" vertical="center"/>
    </xf>
    <xf numFmtId="7" fontId="119" fillId="0" borderId="17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left" vertical="center" wrapText="1"/>
    </xf>
    <xf numFmtId="164" fontId="12" fillId="0" borderId="16" xfId="0" applyNumberFormat="1" applyFont="1" applyFill="1" applyBorder="1" applyAlignment="1">
      <alignment horizontal="right" vertical="center" wrapText="1"/>
    </xf>
    <xf numFmtId="7" fontId="12" fillId="0" borderId="53" xfId="0" applyNumberFormat="1" applyFont="1" applyBorder="1" applyAlignment="1">
      <alignment horizontal="right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7" fontId="10" fillId="0" borderId="13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center" wrapText="1"/>
    </xf>
    <xf numFmtId="7" fontId="37" fillId="0" borderId="24" xfId="0" applyNumberFormat="1" applyFont="1" applyBorder="1" applyAlignment="1">
      <alignment horizontal="right" vertical="center" wrapText="1"/>
    </xf>
    <xf numFmtId="7" fontId="37" fillId="0" borderId="17" xfId="0" applyNumberFormat="1" applyFont="1" applyBorder="1" applyAlignment="1">
      <alignment horizontal="right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7" fontId="12" fillId="0" borderId="26" xfId="0" applyNumberFormat="1" applyFont="1" applyBorder="1" applyAlignment="1">
      <alignment horizontal="right" vertical="center" wrapText="1"/>
    </xf>
    <xf numFmtId="7" fontId="21" fillId="0" borderId="27" xfId="0" applyNumberFormat="1" applyFont="1" applyBorder="1" applyAlignment="1">
      <alignment horizontal="right" vertical="center" wrapText="1"/>
    </xf>
    <xf numFmtId="7" fontId="12" fillId="0" borderId="27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7" fontId="10" fillId="0" borderId="11" xfId="0" applyNumberFormat="1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20" fillId="0" borderId="20" xfId="0" applyFont="1" applyBorder="1" applyAlignment="1">
      <alignment horizontal="left" vertical="center" wrapText="1"/>
    </xf>
    <xf numFmtId="7" fontId="121" fillId="0" borderId="21" xfId="0" applyNumberFormat="1" applyFont="1" applyBorder="1" applyAlignment="1">
      <alignment horizontal="right" vertical="center" wrapText="1"/>
    </xf>
    <xf numFmtId="7" fontId="121" fillId="0" borderId="20" xfId="0" applyNumberFormat="1" applyFont="1" applyBorder="1" applyAlignment="1">
      <alignment horizontal="right" vertical="center" wrapText="1"/>
    </xf>
    <xf numFmtId="0" fontId="12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7" fontId="12" fillId="0" borderId="16" xfId="0" applyNumberFormat="1" applyFont="1" applyBorder="1" applyAlignment="1">
      <alignment horizontal="right" vertical="center" wrapText="1"/>
    </xf>
    <xf numFmtId="7" fontId="21" fillId="0" borderId="16" xfId="0" applyNumberFormat="1" applyFont="1" applyBorder="1" applyAlignment="1">
      <alignment horizontal="right" vertical="center" wrapText="1"/>
    </xf>
    <xf numFmtId="0" fontId="122" fillId="0" borderId="20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7" fontId="12" fillId="0" borderId="21" xfId="0" applyNumberFormat="1" applyFont="1" applyBorder="1" applyAlignment="1">
      <alignment horizontal="right" vertical="center" wrapText="1"/>
    </xf>
    <xf numFmtId="7" fontId="21" fillId="0" borderId="20" xfId="0" applyNumberFormat="1" applyFont="1" applyBorder="1" applyAlignment="1">
      <alignment horizontal="right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37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7" fontId="37" fillId="0" borderId="21" xfId="0" applyNumberFormat="1" applyFont="1" applyBorder="1" applyAlignment="1">
      <alignment horizontal="right" vertical="center" wrapText="1"/>
    </xf>
    <xf numFmtId="7" fontId="37" fillId="0" borderId="20" xfId="0" applyNumberFormat="1" applyFont="1" applyBorder="1" applyAlignment="1">
      <alignment horizontal="right" vertical="center" wrapText="1"/>
    </xf>
    <xf numFmtId="7" fontId="12" fillId="0" borderId="2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7" fontId="21" fillId="0" borderId="0" xfId="0" applyNumberFormat="1" applyFont="1" applyBorder="1" applyAlignment="1">
      <alignment horizontal="right" vertical="center" wrapText="1"/>
    </xf>
    <xf numFmtId="49" fontId="23" fillId="0" borderId="0" xfId="0" applyNumberFormat="1" applyFont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7" fontId="10" fillId="0" borderId="36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7" fontId="10" fillId="0" borderId="0" xfId="0" applyNumberFormat="1" applyFont="1" applyBorder="1" applyAlignment="1">
      <alignment horizontal="right" vertical="center" wrapText="1"/>
    </xf>
    <xf numFmtId="7" fontId="3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7" fontId="12" fillId="0" borderId="26" xfId="0" applyNumberFormat="1" applyFont="1" applyBorder="1" applyAlignment="1">
      <alignment horizontal="right" vertical="center" wrapText="1"/>
    </xf>
    <xf numFmtId="7" fontId="12" fillId="0" borderId="20" xfId="0" applyNumberFormat="1" applyFont="1" applyBorder="1" applyAlignment="1">
      <alignment horizontal="right" vertical="center" wrapText="1"/>
    </xf>
    <xf numFmtId="164" fontId="12" fillId="0" borderId="20" xfId="0" applyNumberFormat="1" applyFont="1" applyBorder="1" applyAlignment="1">
      <alignment horizontal="right" vertical="center" wrapText="1"/>
    </xf>
    <xf numFmtId="164" fontId="12" fillId="0" borderId="20" xfId="0" applyNumberFormat="1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121" fillId="0" borderId="20" xfId="0" applyFont="1" applyBorder="1" applyAlignment="1">
      <alignment horizontal="left" vertical="center" wrapText="1"/>
    </xf>
    <xf numFmtId="164" fontId="12" fillId="0" borderId="27" xfId="0" applyNumberFormat="1" applyFont="1" applyBorder="1" applyAlignment="1">
      <alignment horizontal="right" vertical="center" wrapText="1"/>
    </xf>
    <xf numFmtId="0" fontId="12" fillId="0" borderId="53" xfId="0" applyFont="1" applyBorder="1" applyAlignment="1">
      <alignment horizontal="center" vertical="center" wrapText="1"/>
    </xf>
    <xf numFmtId="8" fontId="12" fillId="0" borderId="53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7" fontId="12" fillId="0" borderId="55" xfId="0" applyNumberFormat="1" applyFont="1" applyBorder="1" applyAlignment="1">
      <alignment horizontal="right" vertical="center" wrapText="1"/>
    </xf>
    <xf numFmtId="164" fontId="13" fillId="0" borderId="55" xfId="0" applyNumberFormat="1" applyFont="1" applyBorder="1" applyAlignment="1">
      <alignment vertical="center"/>
    </xf>
    <xf numFmtId="164" fontId="12" fillId="0" borderId="53" xfId="0" applyNumberFormat="1" applyFont="1" applyBorder="1" applyAlignment="1">
      <alignment horizontal="right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7" fontId="12" fillId="0" borderId="21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7" fontId="12" fillId="0" borderId="24" xfId="0" applyNumberFormat="1" applyFont="1" applyBorder="1" applyAlignment="1">
      <alignment horizontal="right" vertical="center"/>
    </xf>
    <xf numFmtId="7" fontId="12" fillId="0" borderId="15" xfId="0" applyNumberFormat="1" applyFont="1" applyBorder="1" applyAlignment="1">
      <alignment horizontal="right" vertical="center" wrapText="1"/>
    </xf>
    <xf numFmtId="0" fontId="37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7" fontId="2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7" fontId="10" fillId="0" borderId="11" xfId="0" applyNumberFormat="1" applyFont="1" applyBorder="1" applyAlignment="1">
      <alignment vertical="center" wrapText="1"/>
    </xf>
    <xf numFmtId="7" fontId="10" fillId="0" borderId="13" xfId="0" applyNumberFormat="1" applyFont="1" applyBorder="1" applyAlignment="1">
      <alignment vertical="center" wrapText="1"/>
    </xf>
    <xf numFmtId="7" fontId="10" fillId="0" borderId="0" xfId="0" applyNumberFormat="1" applyFont="1" applyBorder="1" applyAlignment="1">
      <alignment vertical="center" wrapText="1"/>
    </xf>
    <xf numFmtId="8" fontId="10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39" fillId="0" borderId="20" xfId="0" applyNumberFormat="1" applyFont="1" applyBorder="1" applyAlignment="1">
      <alignment horizontal="center" vertical="center" wrapText="1"/>
    </xf>
    <xf numFmtId="164" fontId="123" fillId="0" borderId="20" xfId="0" applyNumberFormat="1" applyFont="1" applyBorder="1" applyAlignment="1">
      <alignment vertical="center"/>
    </xf>
    <xf numFmtId="164" fontId="12" fillId="0" borderId="27" xfId="0" applyNumberFormat="1" applyFont="1" applyBorder="1" applyAlignment="1">
      <alignment horizontal="right" vertical="center" wrapText="1"/>
    </xf>
    <xf numFmtId="164" fontId="12" fillId="0" borderId="2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0" fontId="32" fillId="0" borderId="19" xfId="0" applyFont="1" applyFill="1" applyBorder="1" applyAlignment="1" quotePrefix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7" fontId="9" fillId="0" borderId="20" xfId="0" applyNumberFormat="1" applyFont="1" applyBorder="1" applyAlignment="1">
      <alignment vertical="center" wrapText="1"/>
    </xf>
    <xf numFmtId="4" fontId="32" fillId="0" borderId="20" xfId="0" applyNumberFormat="1" applyFont="1" applyFill="1" applyBorder="1" applyAlignment="1">
      <alignment horizontal="right" vertical="center"/>
    </xf>
    <xf numFmtId="4" fontId="42" fillId="0" borderId="20" xfId="0" applyNumberFormat="1" applyFont="1" applyFill="1" applyBorder="1" applyAlignment="1">
      <alignment horizontal="left" vertical="center"/>
    </xf>
    <xf numFmtId="0" fontId="40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 quotePrefix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vertical="center" wrapText="1"/>
    </xf>
    <xf numFmtId="4" fontId="43" fillId="0" borderId="20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vertical="center" wrapText="1"/>
    </xf>
    <xf numFmtId="4" fontId="44" fillId="0" borderId="20" xfId="0" applyNumberFormat="1" applyFont="1" applyFill="1" applyBorder="1" applyAlignment="1">
      <alignment horizontal="right" vertical="center" wrapText="1"/>
    </xf>
    <xf numFmtId="4" fontId="44" fillId="0" borderId="20" xfId="0" applyNumberFormat="1" applyFont="1" applyFill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/>
    </xf>
    <xf numFmtId="4" fontId="44" fillId="0" borderId="20" xfId="0" applyNumberFormat="1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4" fontId="32" fillId="0" borderId="20" xfId="0" applyNumberFormat="1" applyFont="1" applyFill="1" applyBorder="1" applyAlignment="1">
      <alignment horizontal="right" vertical="center" wrapText="1"/>
    </xf>
    <xf numFmtId="4" fontId="42" fillId="0" borderId="20" xfId="0" applyNumberFormat="1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vertical="center" wrapText="1"/>
    </xf>
    <xf numFmtId="0" fontId="46" fillId="0" borderId="22" xfId="0" applyFont="1" applyBorder="1" applyAlignment="1">
      <alignment horizontal="center" vertical="center" wrapText="1"/>
    </xf>
    <xf numFmtId="4" fontId="43" fillId="0" borderId="20" xfId="0" applyNumberFormat="1" applyFont="1" applyFill="1" applyBorder="1" applyAlignment="1">
      <alignment horizontal="right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vertical="center" wrapText="1"/>
    </xf>
    <xf numFmtId="165" fontId="31" fillId="0" borderId="20" xfId="0" applyNumberFormat="1" applyFont="1" applyBorder="1" applyAlignment="1">
      <alignment horizontal="center" vertical="center"/>
    </xf>
    <xf numFmtId="0" fontId="124" fillId="0" borderId="20" xfId="0" applyFont="1" applyBorder="1" applyAlignment="1">
      <alignment horizontal="left" vertical="center" wrapText="1"/>
    </xf>
    <xf numFmtId="4" fontId="125" fillId="0" borderId="20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4" fontId="32" fillId="0" borderId="20" xfId="0" applyNumberFormat="1" applyFont="1" applyFill="1" applyBorder="1" applyAlignment="1">
      <alignment horizontal="right" vertical="center" wrapText="1"/>
    </xf>
    <xf numFmtId="0" fontId="40" fillId="0" borderId="23" xfId="0" applyFont="1" applyFill="1" applyBorder="1" applyAlignment="1">
      <alignment horizontal="center" vertical="center" wrapText="1"/>
    </xf>
    <xf numFmtId="165" fontId="31" fillId="0" borderId="17" xfId="0" applyNumberFormat="1" applyFont="1" applyBorder="1" applyAlignment="1">
      <alignment horizontal="center" vertical="center"/>
    </xf>
    <xf numFmtId="8" fontId="12" fillId="0" borderId="20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 wrapText="1"/>
    </xf>
    <xf numFmtId="4" fontId="47" fillId="0" borderId="20" xfId="0" applyNumberFormat="1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 wrapText="1"/>
    </xf>
    <xf numFmtId="4" fontId="44" fillId="0" borderId="20" xfId="0" applyNumberFormat="1" applyFont="1" applyFill="1" applyBorder="1" applyAlignment="1">
      <alignment horizontal="right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4" fontId="126" fillId="0" borderId="20" xfId="0" applyNumberFormat="1" applyFont="1" applyFill="1" applyBorder="1" applyAlignment="1">
      <alignment horizontal="right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vertical="center" wrapText="1"/>
    </xf>
    <xf numFmtId="0" fontId="52" fillId="0" borderId="20" xfId="0" applyFont="1" applyFill="1" applyBorder="1" applyAlignment="1">
      <alignment horizontal="center" vertical="center" wrapText="1"/>
    </xf>
    <xf numFmtId="49" fontId="31" fillId="0" borderId="20" xfId="0" applyNumberFormat="1" applyFont="1" applyBorder="1" applyAlignment="1">
      <alignment horizontal="center" vertical="center"/>
    </xf>
    <xf numFmtId="8" fontId="15" fillId="0" borderId="20" xfId="0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vertical="center" wrapText="1"/>
    </xf>
    <xf numFmtId="49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4" fontId="127" fillId="0" borderId="20" xfId="0" applyNumberFormat="1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vertical="center" wrapText="1"/>
    </xf>
    <xf numFmtId="0" fontId="46" fillId="0" borderId="56" xfId="0" applyFont="1" applyBorder="1" applyAlignment="1">
      <alignment horizontal="center" vertical="center"/>
    </xf>
    <xf numFmtId="8" fontId="31" fillId="0" borderId="20" xfId="0" applyNumberFormat="1" applyFont="1" applyBorder="1" applyAlignment="1">
      <alignment horizontal="center" vertical="center"/>
    </xf>
    <xf numFmtId="49" fontId="31" fillId="0" borderId="27" xfId="0" applyNumberFormat="1" applyFont="1" applyBorder="1" applyAlignment="1">
      <alignment horizontal="center" vertical="center"/>
    </xf>
    <xf numFmtId="4" fontId="44" fillId="0" borderId="27" xfId="0" applyNumberFormat="1" applyFont="1" applyFill="1" applyBorder="1" applyAlignment="1">
      <alignment horizontal="right" vertical="center" wrapText="1"/>
    </xf>
    <xf numFmtId="4" fontId="13" fillId="0" borderId="27" xfId="0" applyNumberFormat="1" applyFont="1" applyFill="1" applyBorder="1" applyAlignment="1">
      <alignment horizontal="right" vertical="center" wrapText="1"/>
    </xf>
    <xf numFmtId="4" fontId="44" fillId="0" borderId="27" xfId="0" applyNumberFormat="1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center" vertical="center" wrapText="1"/>
    </xf>
    <xf numFmtId="4" fontId="44" fillId="0" borderId="27" xfId="0" applyNumberFormat="1" applyFont="1" applyFill="1" applyBorder="1" applyAlignment="1">
      <alignment horizontal="right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48" fillId="0" borderId="53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vertical="center" wrapText="1"/>
    </xf>
    <xf numFmtId="4" fontId="44" fillId="0" borderId="53" xfId="0" applyNumberFormat="1" applyFont="1" applyFill="1" applyBorder="1" applyAlignment="1">
      <alignment horizontal="right" vertical="center" wrapText="1"/>
    </xf>
    <xf numFmtId="4" fontId="44" fillId="0" borderId="53" xfId="0" applyNumberFormat="1" applyFont="1" applyFill="1" applyBorder="1" applyAlignment="1">
      <alignment horizontal="right" vertical="center" wrapText="1"/>
    </xf>
    <xf numFmtId="0" fontId="44" fillId="0" borderId="53" xfId="0" applyFont="1" applyFill="1" applyBorder="1" applyAlignment="1">
      <alignment vertical="center" wrapText="1"/>
    </xf>
    <xf numFmtId="0" fontId="46" fillId="0" borderId="58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4" fontId="13" fillId="0" borderId="15" xfId="0" applyNumberFormat="1" applyFont="1" applyFill="1" applyBorder="1" applyAlignment="1">
      <alignment horizontal="right" vertical="center" wrapText="1"/>
    </xf>
    <xf numFmtId="4" fontId="13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4" fontId="54" fillId="0" borderId="11" xfId="0" applyNumberFormat="1" applyFont="1" applyFill="1" applyBorder="1" applyAlignment="1">
      <alignment horizontal="right" vertical="center" wrapText="1"/>
    </xf>
    <xf numFmtId="4" fontId="55" fillId="0" borderId="11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4" fontId="56" fillId="0" borderId="0" xfId="0" applyNumberFormat="1" applyFont="1" applyAlignment="1">
      <alignment horizontal="right" vertical="center" wrapText="1"/>
    </xf>
    <xf numFmtId="4" fontId="57" fillId="0" borderId="0" xfId="0" applyNumberFormat="1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4" fontId="59" fillId="0" borderId="0" xfId="0" applyNumberFormat="1" applyFont="1" applyAlignment="1">
      <alignment horizontal="center" vertical="center" wrapText="1"/>
    </xf>
    <xf numFmtId="4" fontId="56" fillId="0" borderId="0" xfId="0" applyNumberFormat="1" applyFont="1" applyFill="1" applyAlignment="1">
      <alignment vertical="center" wrapText="1"/>
    </xf>
    <xf numFmtId="4" fontId="56" fillId="0" borderId="0" xfId="0" applyNumberFormat="1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3" fillId="0" borderId="0" xfId="0" applyNumberFormat="1" applyFont="1" applyFill="1" applyBorder="1" applyAlignment="1">
      <alignment horizontal="left" vertical="center" wrapText="1"/>
    </xf>
    <xf numFmtId="4" fontId="42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 quotePrefix="1">
      <alignment horizontal="center" vertical="center" wrapText="1"/>
    </xf>
    <xf numFmtId="3" fontId="12" fillId="0" borderId="20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vertical="center" wrapText="1"/>
    </xf>
    <xf numFmtId="3" fontId="12" fillId="0" borderId="20" xfId="0" applyNumberFormat="1" applyFont="1" applyFill="1" applyBorder="1" applyAlignment="1" quotePrefix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3" fontId="21" fillId="0" borderId="2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4" fontId="13" fillId="0" borderId="20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vertical="center"/>
    </xf>
    <xf numFmtId="3" fontId="21" fillId="0" borderId="27" xfId="0" applyNumberFormat="1" applyFont="1" applyFill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3" fontId="0" fillId="0" borderId="27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0" fontId="16" fillId="0" borderId="0" xfId="0" applyFont="1" applyAlignment="1">
      <alignment horizontal="center" vertical="top"/>
    </xf>
    <xf numFmtId="0" fontId="12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right" vertical="center"/>
    </xf>
    <xf numFmtId="3" fontId="21" fillId="0" borderId="27" xfId="0" applyNumberFormat="1" applyFont="1" applyFill="1" applyBorder="1" applyAlignment="1">
      <alignment horizontal="right" vertical="center"/>
    </xf>
    <xf numFmtId="0" fontId="21" fillId="0" borderId="2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3" fontId="12" fillId="0" borderId="2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3" fontId="21" fillId="0" borderId="17" xfId="0" applyNumberFormat="1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/>
    </xf>
    <xf numFmtId="0" fontId="128" fillId="0" borderId="0" xfId="0" applyFont="1" applyAlignment="1">
      <alignment/>
    </xf>
    <xf numFmtId="3" fontId="29" fillId="0" borderId="20" xfId="0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 quotePrefix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64" fontId="113" fillId="0" borderId="24" xfId="0" applyNumberFormat="1" applyFont="1" applyBorder="1" applyAlignment="1">
      <alignment horizontal="right" vertical="center"/>
    </xf>
    <xf numFmtId="0" fontId="29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right" vertical="center"/>
    </xf>
    <xf numFmtId="164" fontId="113" fillId="0" borderId="59" xfId="0" applyNumberFormat="1" applyFont="1" applyBorder="1" applyAlignment="1">
      <alignment horizontal="right" vertical="center"/>
    </xf>
    <xf numFmtId="0" fontId="21" fillId="0" borderId="28" xfId="0" applyFont="1" applyBorder="1" applyAlignment="1">
      <alignment vertical="center" wrapText="1"/>
    </xf>
    <xf numFmtId="49" fontId="12" fillId="0" borderId="48" xfId="0" applyNumberFormat="1" applyFont="1" applyBorder="1" applyAlignment="1">
      <alignment horizontal="center" vertical="center"/>
    </xf>
    <xf numFmtId="0" fontId="123" fillId="0" borderId="20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4" fillId="0" borderId="29" xfId="0" applyFont="1" applyBorder="1" applyAlignment="1">
      <alignment/>
    </xf>
    <xf numFmtId="0" fontId="21" fillId="0" borderId="22" xfId="0" applyFont="1" applyFill="1" applyBorder="1" applyAlignment="1">
      <alignment wrapText="1"/>
    </xf>
    <xf numFmtId="0" fontId="21" fillId="0" borderId="22" xfId="0" applyFont="1" applyBorder="1" applyAlignment="1">
      <alignment vertical="center" wrapText="1"/>
    </xf>
    <xf numFmtId="8" fontId="11" fillId="0" borderId="39" xfId="0" applyNumberFormat="1" applyFont="1" applyBorder="1" applyAlignment="1">
      <alignment horizontal="center" vertical="center"/>
    </xf>
    <xf numFmtId="7" fontId="11" fillId="0" borderId="40" xfId="0" applyNumberFormat="1" applyFont="1" applyFill="1" applyBorder="1" applyAlignment="1">
      <alignment vertical="center" wrapText="1"/>
    </xf>
    <xf numFmtId="7" fontId="11" fillId="0" borderId="39" xfId="0" applyNumberFormat="1" applyFont="1" applyFill="1" applyBorder="1" applyAlignment="1">
      <alignment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119" fillId="0" borderId="20" xfId="0" applyFont="1" applyBorder="1" applyAlignment="1">
      <alignment horizontal="left" vertical="center" wrapText="1"/>
    </xf>
    <xf numFmtId="4" fontId="45" fillId="0" borderId="20" xfId="0" applyNumberFormat="1" applyFont="1" applyFill="1" applyBorder="1" applyAlignment="1">
      <alignment horizontal="left" vertical="center" wrapText="1"/>
    </xf>
    <xf numFmtId="3" fontId="129" fillId="0" borderId="20" xfId="0" applyNumberFormat="1" applyFont="1" applyFill="1" applyBorder="1" applyAlignment="1" quotePrefix="1">
      <alignment horizontal="right" vertical="center"/>
    </xf>
    <xf numFmtId="3" fontId="130" fillId="0" borderId="20" xfId="0" applyNumberFormat="1" applyFont="1" applyFill="1" applyBorder="1" applyAlignment="1">
      <alignment vertical="center"/>
    </xf>
    <xf numFmtId="3" fontId="130" fillId="0" borderId="20" xfId="0" applyNumberFormat="1" applyFont="1" applyFill="1" applyBorder="1" applyAlignment="1" quotePrefix="1">
      <alignment horizontal="right" vertical="center"/>
    </xf>
    <xf numFmtId="3" fontId="131" fillId="0" borderId="20" xfId="0" applyNumberFormat="1" applyFont="1" applyFill="1" applyBorder="1" applyAlignment="1" quotePrefix="1">
      <alignment horizontal="right" vertical="center"/>
    </xf>
    <xf numFmtId="3" fontId="131" fillId="0" borderId="20" xfId="0" applyNumberFormat="1" applyFont="1" applyFill="1" applyBorder="1" applyAlignment="1">
      <alignment horizontal="right" vertical="center"/>
    </xf>
    <xf numFmtId="3" fontId="132" fillId="0" borderId="20" xfId="0" applyNumberFormat="1" applyFont="1" applyFill="1" applyBorder="1" applyAlignment="1">
      <alignment horizontal="right" vertical="center"/>
    </xf>
    <xf numFmtId="3" fontId="131" fillId="0" borderId="20" xfId="0" applyNumberFormat="1" applyFont="1" applyFill="1" applyBorder="1" applyAlignment="1">
      <alignment vertical="center"/>
    </xf>
    <xf numFmtId="3" fontId="132" fillId="0" borderId="20" xfId="0" applyNumberFormat="1" applyFont="1" applyFill="1" applyBorder="1" applyAlignment="1">
      <alignment vertical="center"/>
    </xf>
    <xf numFmtId="3" fontId="131" fillId="0" borderId="27" xfId="0" applyNumberFormat="1" applyFont="1" applyFill="1" applyBorder="1" applyAlignment="1">
      <alignment vertical="center"/>
    </xf>
    <xf numFmtId="3" fontId="131" fillId="0" borderId="27" xfId="0" applyNumberFormat="1" applyFont="1" applyFill="1" applyBorder="1" applyAlignment="1" quotePrefix="1">
      <alignment horizontal="right" vertical="center"/>
    </xf>
    <xf numFmtId="3" fontId="131" fillId="0" borderId="27" xfId="0" applyNumberFormat="1" applyFont="1" applyFill="1" applyBorder="1" applyAlignment="1">
      <alignment horizontal="right" vertical="center"/>
    </xf>
    <xf numFmtId="3" fontId="131" fillId="0" borderId="27" xfId="0" applyNumberFormat="1" applyFont="1" applyFill="1" applyBorder="1" applyAlignment="1" quotePrefix="1">
      <alignment horizontal="right" vertical="center"/>
    </xf>
    <xf numFmtId="3" fontId="131" fillId="0" borderId="17" xfId="0" applyNumberFormat="1" applyFont="1" applyFill="1" applyBorder="1" applyAlignment="1">
      <alignment horizontal="right" vertical="center"/>
    </xf>
    <xf numFmtId="3" fontId="131" fillId="0" borderId="20" xfId="0" applyNumberFormat="1" applyFont="1" applyFill="1" applyBorder="1" applyAlignment="1" quotePrefix="1">
      <alignment horizontal="right" vertical="center"/>
    </xf>
    <xf numFmtId="0" fontId="116" fillId="0" borderId="17" xfId="0" applyFont="1" applyBorder="1" applyAlignment="1">
      <alignment horizontal="center" vertical="center"/>
    </xf>
    <xf numFmtId="0" fontId="133" fillId="0" borderId="17" xfId="0" applyFont="1" applyBorder="1" applyAlignment="1">
      <alignment horizontal="center" vertical="center"/>
    </xf>
    <xf numFmtId="0" fontId="116" fillId="0" borderId="17" xfId="0" applyFont="1" applyBorder="1" applyAlignment="1">
      <alignment horizontal="center" vertical="center" wrapText="1"/>
    </xf>
    <xf numFmtId="3" fontId="133" fillId="0" borderId="20" xfId="0" applyNumberFormat="1" applyFont="1" applyBorder="1" applyAlignment="1">
      <alignment horizontal="center"/>
    </xf>
    <xf numFmtId="0" fontId="28" fillId="33" borderId="47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52" xfId="0" applyFont="1" applyFill="1" applyBorder="1" applyAlignment="1">
      <alignment horizontal="center" vertical="center"/>
    </xf>
    <xf numFmtId="0" fontId="28" fillId="33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33" borderId="5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5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7" fontId="10" fillId="0" borderId="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134" fillId="0" borderId="21" xfId="0" applyFont="1" applyFill="1" applyBorder="1" applyAlignment="1">
      <alignment horizontal="center" vertical="center"/>
    </xf>
    <xf numFmtId="0" fontId="134" fillId="0" borderId="32" xfId="0" applyFont="1" applyFill="1" applyBorder="1" applyAlignment="1">
      <alignment horizontal="center" vertical="center"/>
    </xf>
    <xf numFmtId="0" fontId="134" fillId="0" borderId="42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116" fillId="0" borderId="27" xfId="0" applyFont="1" applyBorder="1" applyAlignment="1">
      <alignment horizontal="center" vertical="center" wrapText="1"/>
    </xf>
    <xf numFmtId="0" fontId="116" fillId="0" borderId="15" xfId="0" applyFont="1" applyBorder="1" applyAlignment="1">
      <alignment horizontal="center" vertical="center" wrapText="1"/>
    </xf>
    <xf numFmtId="0" fontId="116" fillId="0" borderId="1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16" fillId="0" borderId="27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116" fillId="0" borderId="17" xfId="0" applyFont="1" applyBorder="1" applyAlignment="1">
      <alignment horizontal="center" vertical="center"/>
    </xf>
    <xf numFmtId="0" fontId="133" fillId="0" borderId="27" xfId="0" applyFont="1" applyBorder="1" applyAlignment="1">
      <alignment horizontal="center" vertical="center"/>
    </xf>
    <xf numFmtId="0" fontId="133" fillId="0" borderId="15" xfId="0" applyFont="1" applyBorder="1" applyAlignment="1">
      <alignment horizontal="center" vertical="center"/>
    </xf>
    <xf numFmtId="0" fontId="133" fillId="0" borderId="17" xfId="0" applyFont="1" applyBorder="1" applyAlignment="1">
      <alignment horizontal="center" vertical="center"/>
    </xf>
    <xf numFmtId="0" fontId="114" fillId="0" borderId="28" xfId="0" applyFont="1" applyBorder="1" applyAlignment="1">
      <alignment vertical="center"/>
    </xf>
    <xf numFmtId="0" fontId="21" fillId="0" borderId="27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5"/>
  <sheetViews>
    <sheetView zoomScalePageLayoutView="0" workbookViewId="0" topLeftCell="A1">
      <selection activeCell="H2" sqref="H2"/>
    </sheetView>
  </sheetViews>
  <sheetFormatPr defaultColWidth="8.796875" defaultRowHeight="14.25"/>
  <cols>
    <col min="1" max="1" width="5.69921875" style="0" customWidth="1"/>
    <col min="2" max="2" width="5" style="0" customWidth="1"/>
    <col min="3" max="3" width="5.5" style="0" customWidth="1"/>
    <col min="4" max="4" width="5.09765625" style="204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4.69921875" style="0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05"/>
      <c r="H2" t="s">
        <v>719</v>
      </c>
    </row>
    <row r="3" spans="2:8" ht="14.25">
      <c r="B3" s="205"/>
      <c r="H3" t="s">
        <v>366</v>
      </c>
    </row>
    <row r="4" ht="18.75">
      <c r="E4" s="3"/>
    </row>
    <row r="5" spans="3:6" ht="18.75" customHeight="1">
      <c r="C5" s="206"/>
      <c r="D5" s="207"/>
      <c r="E5" s="720" t="s">
        <v>367</v>
      </c>
      <c r="F5" s="720"/>
    </row>
    <row r="6" spans="5:9" ht="12" customHeight="1" thickBot="1">
      <c r="E6" s="208"/>
      <c r="H6" s="4" t="s">
        <v>1</v>
      </c>
      <c r="I6" s="209"/>
    </row>
    <row r="7" spans="2:9" s="211" customFormat="1" ht="15" customHeight="1">
      <c r="B7" s="721" t="s">
        <v>2</v>
      </c>
      <c r="C7" s="723" t="s">
        <v>3</v>
      </c>
      <c r="D7" s="725" t="s">
        <v>4</v>
      </c>
      <c r="E7" s="727" t="s">
        <v>261</v>
      </c>
      <c r="F7" s="729" t="s">
        <v>262</v>
      </c>
      <c r="G7" s="716" t="s">
        <v>7</v>
      </c>
      <c r="H7" s="210" t="s">
        <v>263</v>
      </c>
      <c r="I7" s="718" t="s">
        <v>9</v>
      </c>
    </row>
    <row r="8" spans="2:9" s="211" customFormat="1" ht="15" customHeight="1" thickBot="1">
      <c r="B8" s="722"/>
      <c r="C8" s="724"/>
      <c r="D8" s="726"/>
      <c r="E8" s="728"/>
      <c r="F8" s="719"/>
      <c r="G8" s="717"/>
      <c r="H8" s="212" t="s">
        <v>264</v>
      </c>
      <c r="I8" s="719"/>
    </row>
    <row r="9" spans="2:9" s="217" customFormat="1" ht="9.75" customHeight="1" thickBot="1">
      <c r="B9" s="213">
        <v>1</v>
      </c>
      <c r="C9" s="214">
        <v>2</v>
      </c>
      <c r="D9" s="214">
        <v>3</v>
      </c>
      <c r="E9" s="214">
        <v>4</v>
      </c>
      <c r="F9" s="215">
        <v>5</v>
      </c>
      <c r="G9" s="214">
        <v>6</v>
      </c>
      <c r="H9" s="214">
        <v>7</v>
      </c>
      <c r="I9" s="216">
        <v>8</v>
      </c>
    </row>
    <row r="10" spans="2:9" s="217" customFormat="1" ht="14.25" customHeight="1" thickBot="1">
      <c r="B10" s="218" t="s">
        <v>10</v>
      </c>
      <c r="C10" s="219"/>
      <c r="D10" s="219"/>
      <c r="E10" s="220" t="s">
        <v>11</v>
      </c>
      <c r="F10" s="221">
        <f>F11+F13</f>
        <v>304558</v>
      </c>
      <c r="G10" s="221">
        <f>G11+G13</f>
        <v>78000</v>
      </c>
      <c r="H10" s="221">
        <f>H11+H13</f>
        <v>382558</v>
      </c>
      <c r="I10" s="216"/>
    </row>
    <row r="11" spans="2:9" s="217" customFormat="1" ht="14.25" customHeight="1">
      <c r="B11" s="672"/>
      <c r="C11" s="58" t="s">
        <v>18</v>
      </c>
      <c r="D11" s="673"/>
      <c r="E11" s="48" t="s">
        <v>705</v>
      </c>
      <c r="F11" s="683">
        <f>F12</f>
        <v>0</v>
      </c>
      <c r="G11" s="683">
        <f>G12</f>
        <v>78000</v>
      </c>
      <c r="H11" s="683">
        <f>H12</f>
        <v>78000</v>
      </c>
      <c r="I11" s="674"/>
    </row>
    <row r="12" spans="2:9" s="217" customFormat="1" ht="25.5">
      <c r="B12" s="678"/>
      <c r="C12" s="679"/>
      <c r="D12" s="680" t="s">
        <v>706</v>
      </c>
      <c r="E12" s="120" t="s">
        <v>707</v>
      </c>
      <c r="F12" s="682">
        <v>0</v>
      </c>
      <c r="G12" s="682">
        <v>78000</v>
      </c>
      <c r="H12" s="305">
        <f>F12+G12</f>
        <v>78000</v>
      </c>
      <c r="I12" s="681"/>
    </row>
    <row r="13" spans="2:9" s="217" customFormat="1" ht="15" customHeight="1">
      <c r="B13" s="675"/>
      <c r="C13" s="58" t="s">
        <v>26</v>
      </c>
      <c r="D13" s="59"/>
      <c r="E13" s="60" t="s">
        <v>27</v>
      </c>
      <c r="F13" s="676">
        <f>F14</f>
        <v>304558</v>
      </c>
      <c r="G13" s="676">
        <f>G14</f>
        <v>0</v>
      </c>
      <c r="H13" s="676">
        <f>H14</f>
        <v>304558</v>
      </c>
      <c r="I13" s="677"/>
    </row>
    <row r="14" spans="2:9" s="217" customFormat="1" ht="48.75" customHeight="1" thickBot="1">
      <c r="B14" s="222"/>
      <c r="C14" s="223"/>
      <c r="D14" s="224">
        <v>2010</v>
      </c>
      <c r="E14" s="225" t="s">
        <v>265</v>
      </c>
      <c r="F14" s="226">
        <v>304558</v>
      </c>
      <c r="G14" s="226"/>
      <c r="H14" s="227">
        <f>F14+G14</f>
        <v>304558</v>
      </c>
      <c r="I14" s="228" t="s">
        <v>266</v>
      </c>
    </row>
    <row r="15" spans="2:9" s="217" customFormat="1" ht="14.25" customHeight="1" thickBot="1">
      <c r="B15" s="218" t="s">
        <v>267</v>
      </c>
      <c r="C15" s="219"/>
      <c r="D15" s="219"/>
      <c r="E15" s="88" t="s">
        <v>268</v>
      </c>
      <c r="F15" s="229">
        <f aca="true" t="shared" si="0" ref="F15:H16">F16</f>
        <v>8000</v>
      </c>
      <c r="G15" s="229">
        <f t="shared" si="0"/>
        <v>0</v>
      </c>
      <c r="H15" s="229">
        <f t="shared" si="0"/>
        <v>8000</v>
      </c>
      <c r="I15" s="230"/>
    </row>
    <row r="16" spans="2:11" s="217" customFormat="1" ht="15" customHeight="1">
      <c r="B16" s="231"/>
      <c r="C16" s="58" t="s">
        <v>269</v>
      </c>
      <c r="D16" s="232"/>
      <c r="E16" s="233" t="s">
        <v>270</v>
      </c>
      <c r="F16" s="234">
        <f t="shared" si="0"/>
        <v>8000</v>
      </c>
      <c r="G16" s="234">
        <f t="shared" si="0"/>
        <v>0</v>
      </c>
      <c r="H16" s="234">
        <f t="shared" si="0"/>
        <v>8000</v>
      </c>
      <c r="I16" s="235"/>
      <c r="K16" s="236"/>
    </row>
    <row r="17" spans="2:11" s="217" customFormat="1" ht="24.75" customHeight="1" thickBot="1">
      <c r="B17" s="237"/>
      <c r="C17" s="238"/>
      <c r="D17" s="239" t="s">
        <v>271</v>
      </c>
      <c r="E17" s="240" t="s">
        <v>272</v>
      </c>
      <c r="F17" s="241">
        <v>8000</v>
      </c>
      <c r="G17" s="242"/>
      <c r="H17" s="227">
        <f>F17+G17</f>
        <v>8000</v>
      </c>
      <c r="I17" s="243"/>
      <c r="K17" s="244"/>
    </row>
    <row r="18" spans="2:11" s="217" customFormat="1" ht="15" customHeight="1" thickBot="1">
      <c r="B18" s="245">
        <v>700</v>
      </c>
      <c r="C18" s="219"/>
      <c r="D18" s="219"/>
      <c r="E18" s="88" t="s">
        <v>48</v>
      </c>
      <c r="F18" s="229">
        <f>F19</f>
        <v>430000</v>
      </c>
      <c r="G18" s="229">
        <f>G19</f>
        <v>0</v>
      </c>
      <c r="H18" s="229">
        <f>H19</f>
        <v>430000</v>
      </c>
      <c r="I18" s="230"/>
      <c r="K18" s="236"/>
    </row>
    <row r="19" spans="2:11" s="217" customFormat="1" ht="15" customHeight="1">
      <c r="B19" s="231"/>
      <c r="C19" s="59">
        <v>70005</v>
      </c>
      <c r="D19" s="232"/>
      <c r="E19" s="233" t="s">
        <v>273</v>
      </c>
      <c r="F19" s="234">
        <f>F20+F21+F22</f>
        <v>430000</v>
      </c>
      <c r="G19" s="234">
        <f>G20+G21+G22</f>
        <v>0</v>
      </c>
      <c r="H19" s="234">
        <f>H20+H21+H22</f>
        <v>430000</v>
      </c>
      <c r="I19" s="235"/>
      <c r="K19" s="236"/>
    </row>
    <row r="20" spans="2:11" s="217" customFormat="1" ht="23.25" customHeight="1">
      <c r="B20" s="246"/>
      <c r="C20" s="247"/>
      <c r="D20" s="248" t="s">
        <v>274</v>
      </c>
      <c r="E20" s="249" t="s">
        <v>275</v>
      </c>
      <c r="F20" s="250">
        <v>10000</v>
      </c>
      <c r="G20" s="247"/>
      <c r="H20" s="227">
        <f>F20+G20</f>
        <v>10000</v>
      </c>
      <c r="I20" s="251"/>
      <c r="K20" s="236"/>
    </row>
    <row r="21" spans="2:11" s="217" customFormat="1" ht="36" customHeight="1">
      <c r="B21" s="246"/>
      <c r="C21" s="247"/>
      <c r="D21" s="248" t="s">
        <v>271</v>
      </c>
      <c r="E21" s="252" t="s">
        <v>276</v>
      </c>
      <c r="F21" s="250">
        <v>20000</v>
      </c>
      <c r="G21" s="247"/>
      <c r="H21" s="227">
        <f>F21+G21</f>
        <v>20000</v>
      </c>
      <c r="I21" s="251"/>
      <c r="K21" s="236"/>
    </row>
    <row r="22" spans="2:11" s="217" customFormat="1" ht="15" customHeight="1" thickBot="1">
      <c r="B22" s="237"/>
      <c r="C22" s="242"/>
      <c r="D22" s="239" t="s">
        <v>277</v>
      </c>
      <c r="E22" s="240" t="s">
        <v>278</v>
      </c>
      <c r="F22" s="241">
        <v>400000</v>
      </c>
      <c r="G22" s="242"/>
      <c r="H22" s="227">
        <f>F22+G22</f>
        <v>400000</v>
      </c>
      <c r="I22" s="243"/>
      <c r="K22" s="236"/>
    </row>
    <row r="23" spans="2:11" s="217" customFormat="1" ht="15" customHeight="1" thickBot="1">
      <c r="B23" s="245">
        <v>750</v>
      </c>
      <c r="C23" s="219"/>
      <c r="D23" s="219"/>
      <c r="E23" s="88" t="s">
        <v>58</v>
      </c>
      <c r="F23" s="229">
        <f>F24+F27</f>
        <v>117700</v>
      </c>
      <c r="G23" s="229">
        <f>G24+G27</f>
        <v>0</v>
      </c>
      <c r="H23" s="229">
        <f>H24+H27</f>
        <v>117700</v>
      </c>
      <c r="I23" s="230"/>
      <c r="K23" s="236"/>
    </row>
    <row r="24" spans="2:11" s="217" customFormat="1" ht="15" customHeight="1">
      <c r="B24" s="231"/>
      <c r="C24" s="59">
        <v>75011</v>
      </c>
      <c r="D24" s="232"/>
      <c r="E24" s="233" t="s">
        <v>279</v>
      </c>
      <c r="F24" s="234">
        <f>F25+F26</f>
        <v>66700</v>
      </c>
      <c r="G24" s="234">
        <f>G25+G26</f>
        <v>0</v>
      </c>
      <c r="H24" s="234">
        <f>H25+H26</f>
        <v>66700</v>
      </c>
      <c r="I24" s="235"/>
      <c r="K24" s="236"/>
    </row>
    <row r="25" spans="2:11" s="217" customFormat="1" ht="37.5" customHeight="1">
      <c r="B25" s="246"/>
      <c r="C25" s="247"/>
      <c r="D25" s="114">
        <v>2010</v>
      </c>
      <c r="E25" s="225" t="s">
        <v>280</v>
      </c>
      <c r="F25" s="250">
        <v>66200</v>
      </c>
      <c r="G25" s="247"/>
      <c r="H25" s="227">
        <f>F25+G25</f>
        <v>66200</v>
      </c>
      <c r="I25" s="251"/>
      <c r="K25" s="253"/>
    </row>
    <row r="26" spans="2:11" s="217" customFormat="1" ht="36" customHeight="1">
      <c r="B26" s="246"/>
      <c r="C26" s="247"/>
      <c r="D26" s="114">
        <v>2360</v>
      </c>
      <c r="E26" s="249" t="s">
        <v>281</v>
      </c>
      <c r="F26" s="250">
        <v>500</v>
      </c>
      <c r="G26" s="247"/>
      <c r="H26" s="227">
        <f>F26+G26</f>
        <v>500</v>
      </c>
      <c r="I26" s="251"/>
      <c r="K26" s="236"/>
    </row>
    <row r="27" spans="2:9" s="217" customFormat="1" ht="15" customHeight="1">
      <c r="B27" s="246"/>
      <c r="C27" s="113">
        <v>75023</v>
      </c>
      <c r="D27" s="254"/>
      <c r="E27" s="255" t="s">
        <v>282</v>
      </c>
      <c r="F27" s="256">
        <f>F28+F29+F30</f>
        <v>51000</v>
      </c>
      <c r="G27" s="256">
        <f>G28+G29+G30</f>
        <v>0</v>
      </c>
      <c r="H27" s="256">
        <f>H28+H29+H30</f>
        <v>51000</v>
      </c>
      <c r="I27" s="251"/>
    </row>
    <row r="28" spans="2:9" s="217" customFormat="1" ht="24" customHeight="1">
      <c r="B28" s="246"/>
      <c r="C28" s="247"/>
      <c r="D28" s="248" t="s">
        <v>283</v>
      </c>
      <c r="E28" s="249" t="s">
        <v>284</v>
      </c>
      <c r="F28" s="250">
        <v>6000</v>
      </c>
      <c r="G28" s="247"/>
      <c r="H28" s="227">
        <f>F28+G28</f>
        <v>6000</v>
      </c>
      <c r="I28" s="251"/>
    </row>
    <row r="29" spans="2:9" s="217" customFormat="1" ht="24" customHeight="1">
      <c r="B29" s="246"/>
      <c r="C29" s="247"/>
      <c r="D29" s="248" t="s">
        <v>285</v>
      </c>
      <c r="E29" s="249" t="s">
        <v>286</v>
      </c>
      <c r="F29" s="250">
        <v>10000</v>
      </c>
      <c r="G29" s="247"/>
      <c r="H29" s="227">
        <f>F29+G29</f>
        <v>10000</v>
      </c>
      <c r="I29" s="251"/>
    </row>
    <row r="30" spans="2:9" s="217" customFormat="1" ht="24" customHeight="1" thickBot="1">
      <c r="B30" s="237"/>
      <c r="C30" s="242"/>
      <c r="D30" s="239" t="s">
        <v>287</v>
      </c>
      <c r="E30" s="240" t="s">
        <v>288</v>
      </c>
      <c r="F30" s="241">
        <v>35000</v>
      </c>
      <c r="G30" s="242"/>
      <c r="H30" s="227">
        <f>F30+G30</f>
        <v>35000</v>
      </c>
      <c r="I30" s="243"/>
    </row>
    <row r="31" spans="2:9" s="217" customFormat="1" ht="27.75" customHeight="1" thickBot="1">
      <c r="B31" s="245">
        <v>751</v>
      </c>
      <c r="C31" s="219"/>
      <c r="D31" s="219"/>
      <c r="E31" s="108" t="s">
        <v>97</v>
      </c>
      <c r="F31" s="229">
        <f>F32+F34+F36</f>
        <v>14078</v>
      </c>
      <c r="G31" s="229">
        <f>G32+G34+G36</f>
        <v>0</v>
      </c>
      <c r="H31" s="229">
        <f>H32+H34+H36</f>
        <v>14078</v>
      </c>
      <c r="I31" s="230"/>
    </row>
    <row r="32" spans="2:11" s="217" customFormat="1" ht="25.5" customHeight="1">
      <c r="B32" s="231"/>
      <c r="C32" s="59">
        <v>75101</v>
      </c>
      <c r="D32" s="232"/>
      <c r="E32" s="257" t="s">
        <v>289</v>
      </c>
      <c r="F32" s="234">
        <f>F33</f>
        <v>1330</v>
      </c>
      <c r="G32" s="234">
        <f>G33</f>
        <v>0</v>
      </c>
      <c r="H32" s="234">
        <f>H33</f>
        <v>1330</v>
      </c>
      <c r="I32" s="235"/>
      <c r="K32" s="236"/>
    </row>
    <row r="33" spans="2:11" s="217" customFormat="1" ht="38.25" customHeight="1">
      <c r="B33" s="237"/>
      <c r="C33" s="247"/>
      <c r="D33" s="258">
        <v>2010</v>
      </c>
      <c r="E33" s="74" t="s">
        <v>290</v>
      </c>
      <c r="F33" s="241">
        <v>1330</v>
      </c>
      <c r="G33" s="242"/>
      <c r="H33" s="227">
        <f>F33+G33</f>
        <v>1330</v>
      </c>
      <c r="I33" s="243"/>
      <c r="K33" s="244"/>
    </row>
    <row r="34" spans="2:11" s="217" customFormat="1" ht="52.5" customHeight="1">
      <c r="B34" s="246"/>
      <c r="C34" s="113">
        <v>75109</v>
      </c>
      <c r="D34" s="114"/>
      <c r="E34" s="115" t="s">
        <v>101</v>
      </c>
      <c r="F34" s="259">
        <f>F35</f>
        <v>3636</v>
      </c>
      <c r="G34" s="259">
        <f>G35</f>
        <v>0</v>
      </c>
      <c r="H34" s="259">
        <f>H35</f>
        <v>3636</v>
      </c>
      <c r="I34" s="251"/>
      <c r="K34" s="244"/>
    </row>
    <row r="35" spans="2:11" s="217" customFormat="1" ht="38.25" customHeight="1">
      <c r="B35" s="237"/>
      <c r="C35" s="242"/>
      <c r="D35" s="258">
        <v>2010</v>
      </c>
      <c r="E35" s="74" t="s">
        <v>290</v>
      </c>
      <c r="F35" s="241">
        <v>3636</v>
      </c>
      <c r="G35" s="260"/>
      <c r="H35" s="227">
        <f>F35+G35</f>
        <v>3636</v>
      </c>
      <c r="I35" s="261" t="s">
        <v>291</v>
      </c>
      <c r="K35" s="244"/>
    </row>
    <row r="36" spans="2:11" s="217" customFormat="1" ht="18.75" customHeight="1">
      <c r="B36" s="246"/>
      <c r="C36" s="113">
        <v>75113</v>
      </c>
      <c r="D36" s="114"/>
      <c r="E36" s="77" t="s">
        <v>102</v>
      </c>
      <c r="F36" s="262">
        <f>F37</f>
        <v>9112</v>
      </c>
      <c r="G36" s="262">
        <f>G37</f>
        <v>0</v>
      </c>
      <c r="H36" s="262">
        <f>H37</f>
        <v>9112</v>
      </c>
      <c r="I36" s="263"/>
      <c r="K36" s="244"/>
    </row>
    <row r="37" spans="2:11" s="217" customFormat="1" ht="38.25" customHeight="1" thickBot="1">
      <c r="B37" s="264"/>
      <c r="C37" s="265"/>
      <c r="D37" s="258">
        <v>2010</v>
      </c>
      <c r="E37" s="74" t="s">
        <v>290</v>
      </c>
      <c r="F37" s="266">
        <v>9112</v>
      </c>
      <c r="G37" s="267"/>
      <c r="H37" s="227">
        <f>F37+G37</f>
        <v>9112</v>
      </c>
      <c r="I37" s="268" t="s">
        <v>360</v>
      </c>
      <c r="K37" s="244"/>
    </row>
    <row r="38" spans="2:9" ht="42.75" customHeight="1" thickBot="1">
      <c r="B38" s="245">
        <v>756</v>
      </c>
      <c r="C38" s="219"/>
      <c r="D38" s="219"/>
      <c r="E38" s="108" t="s">
        <v>292</v>
      </c>
      <c r="F38" s="229">
        <f>F39+F44+F52+F58</f>
        <v>9439669</v>
      </c>
      <c r="G38" s="229">
        <f>G39+G44+G52+G58</f>
        <v>0</v>
      </c>
      <c r="H38" s="229">
        <f>H39+H44+H52+H58</f>
        <v>9439669</v>
      </c>
      <c r="I38" s="269"/>
    </row>
    <row r="39" spans="2:9" s="272" customFormat="1" ht="41.25" customHeight="1">
      <c r="B39" s="270"/>
      <c r="C39" s="59">
        <v>75615</v>
      </c>
      <c r="D39" s="232"/>
      <c r="E39" s="257" t="s">
        <v>293</v>
      </c>
      <c r="F39" s="234">
        <f>F40+F41+F42+F43</f>
        <v>2908000</v>
      </c>
      <c r="G39" s="234">
        <f>G40+G41+G42+G43</f>
        <v>0</v>
      </c>
      <c r="H39" s="234">
        <f>H40+H41+H42+H43</f>
        <v>2908000</v>
      </c>
      <c r="I39" s="271"/>
    </row>
    <row r="40" spans="2:9" s="272" customFormat="1" ht="15" customHeight="1">
      <c r="B40" s="273"/>
      <c r="C40" s="274"/>
      <c r="D40" s="248" t="s">
        <v>294</v>
      </c>
      <c r="E40" s="249" t="s">
        <v>295</v>
      </c>
      <c r="F40" s="250">
        <v>2740000</v>
      </c>
      <c r="G40" s="275"/>
      <c r="H40" s="227">
        <f>F40+G40</f>
        <v>2740000</v>
      </c>
      <c r="I40" s="276"/>
    </row>
    <row r="41" spans="2:9" ht="15" customHeight="1">
      <c r="B41" s="277"/>
      <c r="C41" s="278"/>
      <c r="D41" s="248" t="s">
        <v>296</v>
      </c>
      <c r="E41" s="279" t="s">
        <v>297</v>
      </c>
      <c r="F41" s="250">
        <v>110000</v>
      </c>
      <c r="G41" s="280"/>
      <c r="H41" s="227">
        <f>F41+G41</f>
        <v>110000</v>
      </c>
      <c r="I41" s="281"/>
    </row>
    <row r="42" spans="2:9" ht="15" customHeight="1">
      <c r="B42" s="277"/>
      <c r="C42" s="278"/>
      <c r="D42" s="248" t="s">
        <v>298</v>
      </c>
      <c r="E42" s="279" t="s">
        <v>299</v>
      </c>
      <c r="F42" s="250">
        <v>18000</v>
      </c>
      <c r="G42" s="280"/>
      <c r="H42" s="227">
        <f>F42+G42</f>
        <v>18000</v>
      </c>
      <c r="I42" s="281"/>
    </row>
    <row r="43" spans="2:9" ht="15" customHeight="1">
      <c r="B43" s="277"/>
      <c r="C43" s="278"/>
      <c r="D43" s="248" t="s">
        <v>300</v>
      </c>
      <c r="E43" s="279" t="s">
        <v>301</v>
      </c>
      <c r="F43" s="250">
        <v>40000</v>
      </c>
      <c r="G43" s="280"/>
      <c r="H43" s="227">
        <f>F43+G43</f>
        <v>40000</v>
      </c>
      <c r="I43" s="281"/>
    </row>
    <row r="44" spans="2:9" s="272" customFormat="1" ht="27" customHeight="1">
      <c r="B44" s="282"/>
      <c r="C44" s="113">
        <v>75616</v>
      </c>
      <c r="D44" s="254"/>
      <c r="E44" s="283" t="s">
        <v>302</v>
      </c>
      <c r="F44" s="256">
        <f>F45+F46+F47+F48+F49+F50+F51</f>
        <v>2010000</v>
      </c>
      <c r="G44" s="256">
        <f>G45+G46+G47+G48+G49+G50+G51</f>
        <v>0</v>
      </c>
      <c r="H44" s="256">
        <f>H45+H46+H47+H48+H49+H50+H51</f>
        <v>2010000</v>
      </c>
      <c r="I44" s="276"/>
    </row>
    <row r="45" spans="2:10" s="272" customFormat="1" ht="15" customHeight="1">
      <c r="B45" s="273"/>
      <c r="C45" s="274"/>
      <c r="D45" s="248" t="s">
        <v>294</v>
      </c>
      <c r="E45" s="279" t="s">
        <v>295</v>
      </c>
      <c r="F45" s="250">
        <v>750000</v>
      </c>
      <c r="G45" s="275"/>
      <c r="H45" s="227">
        <f aca="true" t="shared" si="1" ref="H45:H51">F45+G45</f>
        <v>750000</v>
      </c>
      <c r="I45" s="276"/>
      <c r="J45" s="284"/>
    </row>
    <row r="46" spans="2:9" ht="15" customHeight="1">
      <c r="B46" s="277"/>
      <c r="C46" s="278"/>
      <c r="D46" s="248" t="s">
        <v>296</v>
      </c>
      <c r="E46" s="279" t="s">
        <v>303</v>
      </c>
      <c r="F46" s="250">
        <v>750000</v>
      </c>
      <c r="G46" s="280"/>
      <c r="H46" s="227">
        <f t="shared" si="1"/>
        <v>750000</v>
      </c>
      <c r="I46" s="281"/>
    </row>
    <row r="47" spans="2:9" ht="15" customHeight="1">
      <c r="B47" s="277"/>
      <c r="C47" s="278"/>
      <c r="D47" s="248" t="s">
        <v>298</v>
      </c>
      <c r="E47" s="279" t="s">
        <v>299</v>
      </c>
      <c r="F47" s="250">
        <v>3000</v>
      </c>
      <c r="G47" s="280"/>
      <c r="H47" s="227">
        <f t="shared" si="1"/>
        <v>3000</v>
      </c>
      <c r="I47" s="281"/>
    </row>
    <row r="48" spans="2:9" s="272" customFormat="1" ht="15" customHeight="1">
      <c r="B48" s="282"/>
      <c r="C48" s="274"/>
      <c r="D48" s="248" t="s">
        <v>300</v>
      </c>
      <c r="E48" s="279" t="s">
        <v>304</v>
      </c>
      <c r="F48" s="250">
        <v>230000</v>
      </c>
      <c r="G48" s="275"/>
      <c r="H48" s="227">
        <f t="shared" si="1"/>
        <v>230000</v>
      </c>
      <c r="I48" s="276"/>
    </row>
    <row r="49" spans="2:9" ht="24" customHeight="1">
      <c r="B49" s="277"/>
      <c r="C49" s="278"/>
      <c r="D49" s="248" t="s">
        <v>305</v>
      </c>
      <c r="E49" s="249" t="s">
        <v>306</v>
      </c>
      <c r="F49" s="250">
        <v>10000</v>
      </c>
      <c r="G49" s="280"/>
      <c r="H49" s="227">
        <f t="shared" si="1"/>
        <v>10000</v>
      </c>
      <c r="I49" s="281"/>
    </row>
    <row r="50" spans="2:9" ht="15" customHeight="1">
      <c r="B50" s="277"/>
      <c r="C50" s="278"/>
      <c r="D50" s="248" t="s">
        <v>307</v>
      </c>
      <c r="E50" s="279" t="s">
        <v>308</v>
      </c>
      <c r="F50" s="250">
        <v>7000</v>
      </c>
      <c r="G50" s="280"/>
      <c r="H50" s="227">
        <f t="shared" si="1"/>
        <v>7000</v>
      </c>
      <c r="I50" s="281"/>
    </row>
    <row r="51" spans="2:9" ht="15" customHeight="1">
      <c r="B51" s="277"/>
      <c r="C51" s="278"/>
      <c r="D51" s="248" t="s">
        <v>309</v>
      </c>
      <c r="E51" s="279" t="s">
        <v>310</v>
      </c>
      <c r="F51" s="250">
        <v>260000</v>
      </c>
      <c r="G51" s="280"/>
      <c r="H51" s="227">
        <f t="shared" si="1"/>
        <v>260000</v>
      </c>
      <c r="I51" s="281"/>
    </row>
    <row r="52" spans="2:9" s="272" customFormat="1" ht="25.5" customHeight="1">
      <c r="B52" s="282"/>
      <c r="C52" s="113">
        <v>75618</v>
      </c>
      <c r="D52" s="254"/>
      <c r="E52" s="283" t="s">
        <v>311</v>
      </c>
      <c r="F52" s="256">
        <f>F53+F54+F55+F56+F57</f>
        <v>532000</v>
      </c>
      <c r="G52" s="256">
        <f>G53+G54+G55+G56+G57</f>
        <v>0</v>
      </c>
      <c r="H52" s="256">
        <f>H53+H54+H55+H56+H57</f>
        <v>532000</v>
      </c>
      <c r="I52" s="276"/>
    </row>
    <row r="53" spans="2:9" s="272" customFormat="1" ht="16.5" customHeight="1">
      <c r="B53" s="273"/>
      <c r="C53" s="274"/>
      <c r="D53" s="248" t="s">
        <v>312</v>
      </c>
      <c r="E53" s="279" t="s">
        <v>313</v>
      </c>
      <c r="F53" s="250">
        <v>40000</v>
      </c>
      <c r="G53" s="275"/>
      <c r="H53" s="227">
        <f>F53+G53</f>
        <v>40000</v>
      </c>
      <c r="I53" s="276"/>
    </row>
    <row r="54" spans="2:9" s="272" customFormat="1" ht="16.5" customHeight="1">
      <c r="B54" s="273"/>
      <c r="C54" s="274"/>
      <c r="D54" s="248" t="s">
        <v>314</v>
      </c>
      <c r="E54" s="279" t="s">
        <v>315</v>
      </c>
      <c r="F54" s="250">
        <v>1000</v>
      </c>
      <c r="G54" s="275"/>
      <c r="H54" s="227">
        <f>F54+G54</f>
        <v>1000</v>
      </c>
      <c r="I54" s="276"/>
    </row>
    <row r="55" spans="2:9" ht="16.5" customHeight="1">
      <c r="B55" s="277"/>
      <c r="C55" s="278"/>
      <c r="D55" s="248" t="s">
        <v>316</v>
      </c>
      <c r="E55" s="279" t="s">
        <v>317</v>
      </c>
      <c r="F55" s="250">
        <v>55000</v>
      </c>
      <c r="G55" s="280"/>
      <c r="H55" s="227">
        <f>F55+G55</f>
        <v>55000</v>
      </c>
      <c r="I55" s="281"/>
    </row>
    <row r="56" spans="2:9" s="272" customFormat="1" ht="24" customHeight="1">
      <c r="B56" s="282"/>
      <c r="C56" s="274"/>
      <c r="D56" s="248" t="s">
        <v>318</v>
      </c>
      <c r="E56" s="249" t="s">
        <v>319</v>
      </c>
      <c r="F56" s="250">
        <v>150000</v>
      </c>
      <c r="G56" s="275"/>
      <c r="H56" s="227">
        <f>F56+G56</f>
        <v>150000</v>
      </c>
      <c r="I56" s="285"/>
    </row>
    <row r="57" spans="2:9" s="272" customFormat="1" ht="33" customHeight="1">
      <c r="B57" s="273"/>
      <c r="C57" s="274"/>
      <c r="D57" s="248" t="s">
        <v>320</v>
      </c>
      <c r="E57" s="249" t="s">
        <v>321</v>
      </c>
      <c r="F57" s="250">
        <v>286000</v>
      </c>
      <c r="G57" s="275"/>
      <c r="H57" s="305">
        <f>F57+G57</f>
        <v>286000</v>
      </c>
      <c r="I57" s="285"/>
    </row>
    <row r="58" spans="2:9" s="272" customFormat="1" ht="25.5" customHeight="1">
      <c r="B58" s="273"/>
      <c r="C58" s="113">
        <v>75621</v>
      </c>
      <c r="D58" s="254"/>
      <c r="E58" s="283" t="s">
        <v>322</v>
      </c>
      <c r="F58" s="256">
        <f>F59+F60</f>
        <v>3989669</v>
      </c>
      <c r="G58" s="256">
        <f>G59+G60</f>
        <v>0</v>
      </c>
      <c r="H58" s="256">
        <f>H59+H60</f>
        <v>3989669</v>
      </c>
      <c r="I58" s="285"/>
    </row>
    <row r="59" spans="2:9" ht="23.25" customHeight="1">
      <c r="B59" s="277"/>
      <c r="C59" s="278"/>
      <c r="D59" s="248" t="s">
        <v>323</v>
      </c>
      <c r="E59" s="279" t="s">
        <v>324</v>
      </c>
      <c r="F59" s="250">
        <v>2989669</v>
      </c>
      <c r="G59" s="286"/>
      <c r="H59" s="227">
        <f>F59+G59</f>
        <v>2989669</v>
      </c>
      <c r="I59" s="287" t="s">
        <v>325</v>
      </c>
    </row>
    <row r="60" spans="2:9" ht="16.5" customHeight="1" thickBot="1">
      <c r="B60" s="288"/>
      <c r="C60" s="289"/>
      <c r="D60" s="239" t="s">
        <v>326</v>
      </c>
      <c r="E60" s="290" t="s">
        <v>327</v>
      </c>
      <c r="F60" s="241">
        <v>1000000</v>
      </c>
      <c r="G60" s="291"/>
      <c r="H60" s="227">
        <f>F60+G60</f>
        <v>1000000</v>
      </c>
      <c r="I60" s="292"/>
    </row>
    <row r="61" spans="2:9" ht="15" customHeight="1" thickBot="1">
      <c r="B61" s="245">
        <v>758</v>
      </c>
      <c r="C61" s="219"/>
      <c r="D61" s="219"/>
      <c r="E61" s="88" t="s">
        <v>114</v>
      </c>
      <c r="F61" s="229">
        <f>F62+F64</f>
        <v>6366975</v>
      </c>
      <c r="G61" s="229">
        <f>G62+G64</f>
        <v>0</v>
      </c>
      <c r="H61" s="229">
        <f>H62+H64</f>
        <v>6366975</v>
      </c>
      <c r="I61" s="293"/>
    </row>
    <row r="62" spans="2:9" ht="15" customHeight="1">
      <c r="B62" s="294"/>
      <c r="C62" s="59">
        <v>75801</v>
      </c>
      <c r="D62" s="232"/>
      <c r="E62" s="233" t="s">
        <v>328</v>
      </c>
      <c r="F62" s="234">
        <f>F63</f>
        <v>5471708</v>
      </c>
      <c r="G62" s="234">
        <f>G63</f>
        <v>0</v>
      </c>
      <c r="H62" s="234">
        <f>H63</f>
        <v>5471708</v>
      </c>
      <c r="I62" s="295"/>
    </row>
    <row r="63" spans="2:9" s="272" customFormat="1" ht="23.25" customHeight="1">
      <c r="B63" s="282"/>
      <c r="C63" s="274"/>
      <c r="D63" s="114">
        <v>2920</v>
      </c>
      <c r="E63" s="279" t="s">
        <v>329</v>
      </c>
      <c r="F63" s="250">
        <v>5471708</v>
      </c>
      <c r="G63" s="296"/>
      <c r="H63" s="227">
        <f>F63+G63</f>
        <v>5471708</v>
      </c>
      <c r="I63" s="287" t="s">
        <v>330</v>
      </c>
    </row>
    <row r="64" spans="2:9" ht="15" customHeight="1">
      <c r="B64" s="277"/>
      <c r="C64" s="113">
        <v>75807</v>
      </c>
      <c r="D64" s="297"/>
      <c r="E64" s="255" t="s">
        <v>331</v>
      </c>
      <c r="F64" s="256">
        <f>F65</f>
        <v>895267</v>
      </c>
      <c r="G64" s="256">
        <f>G65</f>
        <v>0</v>
      </c>
      <c r="H64" s="256">
        <f>H65</f>
        <v>895267</v>
      </c>
      <c r="I64" s="298"/>
    </row>
    <row r="65" spans="2:9" ht="15" customHeight="1" thickBot="1">
      <c r="B65" s="288"/>
      <c r="C65" s="289"/>
      <c r="D65" s="258">
        <v>2920</v>
      </c>
      <c r="E65" s="290" t="s">
        <v>332</v>
      </c>
      <c r="F65" s="241">
        <v>895267</v>
      </c>
      <c r="G65" s="299"/>
      <c r="H65" s="227">
        <f>F65+G65</f>
        <v>895267</v>
      </c>
      <c r="I65" s="292"/>
    </row>
    <row r="66" spans="2:9" ht="15" customHeight="1" thickBot="1">
      <c r="B66" s="300">
        <v>801</v>
      </c>
      <c r="C66" s="219"/>
      <c r="D66" s="219"/>
      <c r="E66" s="88" t="s">
        <v>120</v>
      </c>
      <c r="F66" s="229">
        <f>F67+F69+F71+F73</f>
        <v>109135</v>
      </c>
      <c r="G66" s="229">
        <f>G67+G69+G71+G73</f>
        <v>0</v>
      </c>
      <c r="H66" s="229">
        <f>H67+H69+H71+H73</f>
        <v>109135</v>
      </c>
      <c r="I66" s="293"/>
    </row>
    <row r="67" spans="2:9" ht="15" customHeight="1">
      <c r="B67" s="294"/>
      <c r="C67" s="59">
        <v>80101</v>
      </c>
      <c r="D67" s="232"/>
      <c r="E67" s="233" t="s">
        <v>333</v>
      </c>
      <c r="F67" s="234">
        <f>F68</f>
        <v>14000</v>
      </c>
      <c r="G67" s="234">
        <f>G68</f>
        <v>0</v>
      </c>
      <c r="H67" s="234">
        <f>H68</f>
        <v>14000</v>
      </c>
      <c r="I67" s="295"/>
    </row>
    <row r="68" spans="2:9" ht="24" customHeight="1">
      <c r="B68" s="277"/>
      <c r="C68" s="278"/>
      <c r="D68" s="248" t="s">
        <v>271</v>
      </c>
      <c r="E68" s="249" t="s">
        <v>334</v>
      </c>
      <c r="F68" s="250">
        <v>14000</v>
      </c>
      <c r="G68" s="301"/>
      <c r="H68" s="227">
        <f>F68+G68</f>
        <v>14000</v>
      </c>
      <c r="I68" s="298"/>
    </row>
    <row r="69" spans="2:9" ht="15" customHeight="1">
      <c r="B69" s="277"/>
      <c r="C69" s="113">
        <v>80104</v>
      </c>
      <c r="D69" s="254"/>
      <c r="E69" s="255" t="s">
        <v>335</v>
      </c>
      <c r="F69" s="256">
        <f>F70</f>
        <v>20000</v>
      </c>
      <c r="G69" s="256">
        <f>G70</f>
        <v>0</v>
      </c>
      <c r="H69" s="256">
        <f>H70</f>
        <v>20000</v>
      </c>
      <c r="I69" s="298"/>
    </row>
    <row r="70" spans="2:9" ht="16.5" customHeight="1">
      <c r="B70" s="288"/>
      <c r="C70" s="289"/>
      <c r="D70" s="302" t="s">
        <v>336</v>
      </c>
      <c r="E70" s="303" t="s">
        <v>337</v>
      </c>
      <c r="F70" s="241">
        <v>20000</v>
      </c>
      <c r="G70" s="301"/>
      <c r="H70" s="227">
        <f>F70+G70</f>
        <v>20000</v>
      </c>
      <c r="I70" s="298"/>
    </row>
    <row r="71" spans="2:9" ht="16.5" customHeight="1">
      <c r="B71" s="277"/>
      <c r="C71" s="113">
        <v>80113</v>
      </c>
      <c r="D71" s="248"/>
      <c r="E71" s="255" t="s">
        <v>338</v>
      </c>
      <c r="F71" s="304">
        <f>F72</f>
        <v>3000</v>
      </c>
      <c r="G71" s="304">
        <f>G72</f>
        <v>0</v>
      </c>
      <c r="H71" s="304">
        <f>H72</f>
        <v>3000</v>
      </c>
      <c r="I71" s="298"/>
    </row>
    <row r="72" spans="2:9" ht="16.5" customHeight="1">
      <c r="B72" s="277"/>
      <c r="C72" s="278"/>
      <c r="D72" s="248" t="s">
        <v>336</v>
      </c>
      <c r="E72" s="279" t="s">
        <v>337</v>
      </c>
      <c r="F72" s="250">
        <v>3000</v>
      </c>
      <c r="G72" s="301"/>
      <c r="H72" s="305">
        <f>F72+G72</f>
        <v>3000</v>
      </c>
      <c r="I72" s="298"/>
    </row>
    <row r="73" spans="2:9" ht="16.5" customHeight="1">
      <c r="B73" s="294"/>
      <c r="C73" s="59">
        <v>80195</v>
      </c>
      <c r="D73" s="306"/>
      <c r="E73" s="233" t="s">
        <v>27</v>
      </c>
      <c r="F73" s="307">
        <f>F74</f>
        <v>72135</v>
      </c>
      <c r="G73" s="307">
        <f>G74</f>
        <v>0</v>
      </c>
      <c r="H73" s="307">
        <f>H74</f>
        <v>72135</v>
      </c>
      <c r="I73" s="295"/>
    </row>
    <row r="74" spans="2:9" ht="60" customHeight="1" thickBot="1">
      <c r="B74" s="308"/>
      <c r="C74" s="309"/>
      <c r="D74" s="302">
        <v>2030</v>
      </c>
      <c r="E74" s="240" t="s">
        <v>339</v>
      </c>
      <c r="F74" s="310">
        <v>72135</v>
      </c>
      <c r="G74" s="311"/>
      <c r="H74" s="227">
        <f>F74+G74</f>
        <v>72135</v>
      </c>
      <c r="I74" s="312" t="s">
        <v>340</v>
      </c>
    </row>
    <row r="75" spans="2:9" s="272" customFormat="1" ht="15" customHeight="1" thickBot="1">
      <c r="B75" s="300">
        <v>852</v>
      </c>
      <c r="C75" s="219"/>
      <c r="D75" s="219"/>
      <c r="E75" s="88" t="s">
        <v>157</v>
      </c>
      <c r="F75" s="229">
        <f>F76+F78+F81+F84+F87</f>
        <v>2286141</v>
      </c>
      <c r="G75" s="229">
        <f>G76+G78+G81+G84+G87</f>
        <v>-227393</v>
      </c>
      <c r="H75" s="229">
        <f>H76+H78+H81+H84+H87</f>
        <v>2058748</v>
      </c>
      <c r="I75" s="313"/>
    </row>
    <row r="76" spans="2:9" ht="25.5" customHeight="1">
      <c r="B76" s="294"/>
      <c r="C76" s="59">
        <v>85212</v>
      </c>
      <c r="D76" s="232"/>
      <c r="E76" s="257" t="s">
        <v>341</v>
      </c>
      <c r="F76" s="234">
        <f>F77</f>
        <v>2092800</v>
      </c>
      <c r="G76" s="234">
        <f>G77</f>
        <v>-234455</v>
      </c>
      <c r="H76" s="234">
        <f>H77</f>
        <v>1858345</v>
      </c>
      <c r="I76" s="295"/>
    </row>
    <row r="77" spans="2:9" ht="43.5" customHeight="1">
      <c r="B77" s="277"/>
      <c r="C77" s="278"/>
      <c r="D77" s="114">
        <v>2010</v>
      </c>
      <c r="E77" s="225" t="s">
        <v>342</v>
      </c>
      <c r="F77" s="250">
        <v>2092800</v>
      </c>
      <c r="G77" s="286">
        <v>-234455</v>
      </c>
      <c r="H77" s="227">
        <f>F77+G77</f>
        <v>1858345</v>
      </c>
      <c r="I77" s="287" t="s">
        <v>391</v>
      </c>
    </row>
    <row r="78" spans="2:9" ht="25.5" customHeight="1">
      <c r="B78" s="277"/>
      <c r="C78" s="113">
        <v>85213</v>
      </c>
      <c r="D78" s="254"/>
      <c r="E78" s="283" t="s">
        <v>343</v>
      </c>
      <c r="F78" s="256">
        <f>F79+F80</f>
        <v>9000</v>
      </c>
      <c r="G78" s="256">
        <f>G79+G80</f>
        <v>-645</v>
      </c>
      <c r="H78" s="256">
        <f>H79+H80</f>
        <v>8355</v>
      </c>
      <c r="I78" s="298"/>
    </row>
    <row r="79" spans="2:9" ht="45">
      <c r="B79" s="277"/>
      <c r="C79" s="278"/>
      <c r="D79" s="114">
        <v>2010</v>
      </c>
      <c r="E79" s="34" t="s">
        <v>342</v>
      </c>
      <c r="F79" s="250">
        <v>9000</v>
      </c>
      <c r="G79" s="286">
        <v>-3206</v>
      </c>
      <c r="H79" s="227">
        <f>F79+G79</f>
        <v>5794</v>
      </c>
      <c r="I79" s="287" t="s">
        <v>394</v>
      </c>
    </row>
    <row r="80" spans="2:9" ht="33.75">
      <c r="B80" s="277"/>
      <c r="C80" s="278"/>
      <c r="D80" s="114">
        <v>2030</v>
      </c>
      <c r="E80" s="249" t="s">
        <v>339</v>
      </c>
      <c r="F80" s="250">
        <v>0</v>
      </c>
      <c r="G80" s="478">
        <v>2561</v>
      </c>
      <c r="H80" s="227">
        <f>F80+G80</f>
        <v>2561</v>
      </c>
      <c r="I80" s="287" t="s">
        <v>395</v>
      </c>
    </row>
    <row r="81" spans="2:9" ht="25.5" customHeight="1">
      <c r="B81" s="277"/>
      <c r="C81" s="113">
        <v>85214</v>
      </c>
      <c r="D81" s="254"/>
      <c r="E81" s="283" t="s">
        <v>344</v>
      </c>
      <c r="F81" s="256">
        <f>F82+F83</f>
        <v>72700</v>
      </c>
      <c r="G81" s="256">
        <f>G82+G83</f>
        <v>2450</v>
      </c>
      <c r="H81" s="256">
        <f>H82+H83</f>
        <v>75150</v>
      </c>
      <c r="I81" s="298"/>
    </row>
    <row r="82" spans="2:9" ht="36" customHeight="1">
      <c r="B82" s="277"/>
      <c r="C82" s="278"/>
      <c r="D82" s="114">
        <v>2010</v>
      </c>
      <c r="E82" s="34" t="s">
        <v>342</v>
      </c>
      <c r="F82" s="250">
        <v>36900</v>
      </c>
      <c r="G82" s="286">
        <v>-666</v>
      </c>
      <c r="H82" s="305">
        <f>F82+G82</f>
        <v>36234</v>
      </c>
      <c r="I82" s="691" t="s">
        <v>393</v>
      </c>
    </row>
    <row r="83" spans="2:9" s="272" customFormat="1" ht="43.5" customHeight="1">
      <c r="B83" s="282"/>
      <c r="C83" s="274"/>
      <c r="D83" s="114">
        <v>2030</v>
      </c>
      <c r="E83" s="249" t="s">
        <v>339</v>
      </c>
      <c r="F83" s="250">
        <v>35800</v>
      </c>
      <c r="G83" s="286">
        <v>3116</v>
      </c>
      <c r="H83" s="305">
        <f>F83+G83</f>
        <v>38916</v>
      </c>
      <c r="I83" s="287" t="s">
        <v>396</v>
      </c>
    </row>
    <row r="84" spans="2:9" ht="15" customHeight="1">
      <c r="B84" s="277"/>
      <c r="C84" s="113">
        <v>85219</v>
      </c>
      <c r="D84" s="254"/>
      <c r="E84" s="255" t="s">
        <v>345</v>
      </c>
      <c r="F84" s="256">
        <f>F85+F86</f>
        <v>83075</v>
      </c>
      <c r="G84" s="256">
        <f>G85+G86</f>
        <v>-509</v>
      </c>
      <c r="H84" s="256">
        <f>H85+H86</f>
        <v>82566</v>
      </c>
      <c r="I84" s="298"/>
    </row>
    <row r="85" spans="2:9" ht="24">
      <c r="B85" s="277"/>
      <c r="C85" s="113"/>
      <c r="D85" s="248" t="s">
        <v>287</v>
      </c>
      <c r="E85" s="249" t="s">
        <v>288</v>
      </c>
      <c r="F85" s="250">
        <v>14000</v>
      </c>
      <c r="G85" s="314"/>
      <c r="H85" s="305">
        <f>F85+G85</f>
        <v>14000</v>
      </c>
      <c r="I85" s="298"/>
    </row>
    <row r="86" spans="2:9" ht="57" customHeight="1">
      <c r="B86" s="277"/>
      <c r="C86" s="278"/>
      <c r="D86" s="114">
        <v>2030</v>
      </c>
      <c r="E86" s="249" t="s">
        <v>339</v>
      </c>
      <c r="F86" s="250">
        <v>69075</v>
      </c>
      <c r="G86" s="36">
        <v>-509</v>
      </c>
      <c r="H86" s="305">
        <f>F86+G86</f>
        <v>68566</v>
      </c>
      <c r="I86" s="688" t="s">
        <v>392</v>
      </c>
    </row>
    <row r="87" spans="2:9" s="272" customFormat="1" ht="15" customHeight="1">
      <c r="B87" s="282"/>
      <c r="C87" s="113">
        <v>85295</v>
      </c>
      <c r="D87" s="254"/>
      <c r="E87" s="255" t="s">
        <v>27</v>
      </c>
      <c r="F87" s="256">
        <f>F88</f>
        <v>28566</v>
      </c>
      <c r="G87" s="256">
        <f>G88</f>
        <v>5766</v>
      </c>
      <c r="H87" s="256">
        <f>H88</f>
        <v>34332</v>
      </c>
      <c r="I87" s="285"/>
    </row>
    <row r="88" spans="2:9" s="272" customFormat="1" ht="46.5" customHeight="1" thickBot="1">
      <c r="B88" s="316"/>
      <c r="C88" s="317"/>
      <c r="D88" s="258">
        <v>2030</v>
      </c>
      <c r="E88" s="240" t="s">
        <v>346</v>
      </c>
      <c r="F88" s="241">
        <v>28566</v>
      </c>
      <c r="G88" s="318">
        <v>5766</v>
      </c>
      <c r="H88" s="227">
        <f>F88+G88</f>
        <v>34332</v>
      </c>
      <c r="I88" s="315" t="s">
        <v>390</v>
      </c>
    </row>
    <row r="89" spans="2:9" s="272" customFormat="1" ht="24" customHeight="1" thickBot="1">
      <c r="B89" s="245">
        <v>853</v>
      </c>
      <c r="C89" s="319"/>
      <c r="D89" s="320"/>
      <c r="E89" s="82" t="s">
        <v>190</v>
      </c>
      <c r="F89" s="321">
        <f>F90</f>
        <v>848405.46</v>
      </c>
      <c r="G89" s="321">
        <f>G90</f>
        <v>0</v>
      </c>
      <c r="H89" s="321">
        <f>H90</f>
        <v>848405.46</v>
      </c>
      <c r="I89" s="313"/>
    </row>
    <row r="90" spans="2:9" s="272" customFormat="1" ht="14.25" customHeight="1">
      <c r="B90" s="322"/>
      <c r="C90" s="59">
        <v>85395</v>
      </c>
      <c r="D90" s="224"/>
      <c r="E90" s="28" t="s">
        <v>27</v>
      </c>
      <c r="F90" s="307">
        <f>SUM(F91:F100)</f>
        <v>848405.46</v>
      </c>
      <c r="G90" s="307">
        <f>SUM(G91:G100)</f>
        <v>0</v>
      </c>
      <c r="H90" s="307">
        <f>SUM(H91:H100)</f>
        <v>848405.46</v>
      </c>
      <c r="I90" s="323"/>
    </row>
    <row r="91" spans="2:9" s="272" customFormat="1" ht="14.25" customHeight="1">
      <c r="B91" s="273"/>
      <c r="C91" s="113"/>
      <c r="D91" s="114">
        <v>2008</v>
      </c>
      <c r="E91" s="249" t="s">
        <v>347</v>
      </c>
      <c r="F91" s="250">
        <v>10615.85</v>
      </c>
      <c r="G91" s="301"/>
      <c r="H91" s="227">
        <f aca="true" t="shared" si="2" ref="H91:H100">F91+G91</f>
        <v>10615.85</v>
      </c>
      <c r="I91" s="315" t="s">
        <v>348</v>
      </c>
    </row>
    <row r="92" spans="2:9" s="272" customFormat="1" ht="14.25" customHeight="1">
      <c r="B92" s="273"/>
      <c r="C92" s="274"/>
      <c r="D92" s="114">
        <v>2009</v>
      </c>
      <c r="E92" s="249" t="s">
        <v>347</v>
      </c>
      <c r="F92" s="250">
        <v>1859.65</v>
      </c>
      <c r="G92" s="301"/>
      <c r="H92" s="305">
        <f t="shared" si="2"/>
        <v>1859.65</v>
      </c>
      <c r="I92" s="315" t="s">
        <v>348</v>
      </c>
    </row>
    <row r="93" spans="2:9" s="272" customFormat="1" ht="14.25" customHeight="1">
      <c r="B93" s="273"/>
      <c r="C93" s="274"/>
      <c r="D93" s="114">
        <v>2008</v>
      </c>
      <c r="E93" s="249" t="s">
        <v>349</v>
      </c>
      <c r="F93" s="250">
        <v>647917.44</v>
      </c>
      <c r="G93" s="324"/>
      <c r="H93" s="305">
        <f t="shared" si="2"/>
        <v>647917.44</v>
      </c>
      <c r="I93" s="315" t="s">
        <v>350</v>
      </c>
    </row>
    <row r="94" spans="2:9" s="272" customFormat="1" ht="14.25" customHeight="1">
      <c r="B94" s="273"/>
      <c r="C94" s="274"/>
      <c r="D94" s="114">
        <v>2009</v>
      </c>
      <c r="E94" s="249" t="s">
        <v>349</v>
      </c>
      <c r="F94" s="250">
        <v>114338.38</v>
      </c>
      <c r="G94" s="324"/>
      <c r="H94" s="305">
        <f t="shared" si="2"/>
        <v>114338.38</v>
      </c>
      <c r="I94" s="315" t="s">
        <v>350</v>
      </c>
    </row>
    <row r="95" spans="2:9" s="272" customFormat="1" ht="14.25" customHeight="1">
      <c r="B95" s="273"/>
      <c r="C95" s="274"/>
      <c r="D95" s="114">
        <v>2008</v>
      </c>
      <c r="E95" s="249" t="s">
        <v>351</v>
      </c>
      <c r="F95" s="250">
        <v>55249.18</v>
      </c>
      <c r="G95" s="325"/>
      <c r="H95" s="305">
        <f t="shared" si="2"/>
        <v>55249.18</v>
      </c>
      <c r="I95" s="315" t="s">
        <v>352</v>
      </c>
    </row>
    <row r="96" spans="2:9" s="272" customFormat="1" ht="14.25" customHeight="1">
      <c r="B96" s="273"/>
      <c r="C96" s="274"/>
      <c r="D96" s="114">
        <v>2009</v>
      </c>
      <c r="E96" s="249" t="s">
        <v>351</v>
      </c>
      <c r="F96" s="250">
        <v>2924.96</v>
      </c>
      <c r="G96" s="325"/>
      <c r="H96" s="305">
        <f t="shared" si="2"/>
        <v>2924.96</v>
      </c>
      <c r="I96" s="315" t="s">
        <v>352</v>
      </c>
    </row>
    <row r="97" spans="2:9" s="272" customFormat="1" ht="14.25" customHeight="1">
      <c r="B97" s="273"/>
      <c r="C97" s="274"/>
      <c r="D97" s="114">
        <v>6208</v>
      </c>
      <c r="E97" s="249" t="s">
        <v>349</v>
      </c>
      <c r="F97" s="250">
        <v>8925</v>
      </c>
      <c r="G97" s="325"/>
      <c r="H97" s="305">
        <f t="shared" si="2"/>
        <v>8925</v>
      </c>
      <c r="I97" s="315" t="s">
        <v>350</v>
      </c>
    </row>
    <row r="98" spans="2:9" s="272" customFormat="1" ht="14.25" customHeight="1">
      <c r="B98" s="326"/>
      <c r="C98" s="327"/>
      <c r="D98" s="328">
        <v>6209</v>
      </c>
      <c r="E98" s="240" t="s">
        <v>349</v>
      </c>
      <c r="F98" s="310">
        <v>1575</v>
      </c>
      <c r="G98" s="329"/>
      <c r="H98" s="227">
        <f t="shared" si="2"/>
        <v>1575</v>
      </c>
      <c r="I98" s="330" t="s">
        <v>350</v>
      </c>
    </row>
    <row r="99" spans="2:9" s="272" customFormat="1" ht="14.25" customHeight="1">
      <c r="B99" s="273"/>
      <c r="C99" s="274"/>
      <c r="D99" s="114">
        <v>6208</v>
      </c>
      <c r="E99" s="249" t="s">
        <v>351</v>
      </c>
      <c r="F99" s="250">
        <v>4748.6</v>
      </c>
      <c r="G99" s="331"/>
      <c r="H99" s="332">
        <f t="shared" si="2"/>
        <v>4748.6</v>
      </c>
      <c r="I99" s="315" t="s">
        <v>352</v>
      </c>
    </row>
    <row r="100" spans="2:9" s="272" customFormat="1" ht="14.25" customHeight="1" thickBot="1">
      <c r="B100" s="326"/>
      <c r="C100" s="327"/>
      <c r="D100" s="328">
        <v>6209</v>
      </c>
      <c r="E100" s="249" t="s">
        <v>351</v>
      </c>
      <c r="F100" s="310">
        <v>251.4</v>
      </c>
      <c r="G100" s="333"/>
      <c r="H100" s="334">
        <f t="shared" si="2"/>
        <v>251.4</v>
      </c>
      <c r="I100" s="315" t="s">
        <v>352</v>
      </c>
    </row>
    <row r="101" spans="2:9" s="272" customFormat="1" ht="14.25" customHeight="1" thickBot="1">
      <c r="B101" s="162" t="s">
        <v>216</v>
      </c>
      <c r="C101" s="163"/>
      <c r="D101" s="163"/>
      <c r="E101" s="164" t="s">
        <v>217</v>
      </c>
      <c r="F101" s="335">
        <f aca="true" t="shared" si="3" ref="F101:H102">F102</f>
        <v>44033</v>
      </c>
      <c r="G101" s="335">
        <f t="shared" si="3"/>
        <v>0</v>
      </c>
      <c r="H101" s="335">
        <f t="shared" si="3"/>
        <v>44033</v>
      </c>
      <c r="I101" s="336"/>
    </row>
    <row r="102" spans="2:9" s="272" customFormat="1" ht="14.25" customHeight="1">
      <c r="B102" s="322"/>
      <c r="C102" s="337" t="s">
        <v>220</v>
      </c>
      <c r="D102" s="224"/>
      <c r="E102" s="28" t="s">
        <v>221</v>
      </c>
      <c r="F102" s="338">
        <f t="shared" si="3"/>
        <v>44033</v>
      </c>
      <c r="G102" s="338">
        <f t="shared" si="3"/>
        <v>0</v>
      </c>
      <c r="H102" s="338">
        <f t="shared" si="3"/>
        <v>44033</v>
      </c>
      <c r="I102" s="339"/>
    </row>
    <row r="103" spans="2:9" s="272" customFormat="1" ht="40.5" customHeight="1" thickBot="1">
      <c r="B103" s="326"/>
      <c r="C103" s="327"/>
      <c r="D103" s="328">
        <v>2030</v>
      </c>
      <c r="E103" s="340" t="s">
        <v>353</v>
      </c>
      <c r="F103" s="310">
        <v>44033</v>
      </c>
      <c r="G103" s="341"/>
      <c r="H103" s="305">
        <f>F103+G103</f>
        <v>44033</v>
      </c>
      <c r="I103" s="687" t="s">
        <v>361</v>
      </c>
    </row>
    <row r="104" spans="2:9" ht="27" customHeight="1" thickBot="1">
      <c r="B104" s="245">
        <v>900</v>
      </c>
      <c r="C104" s="219"/>
      <c r="D104" s="219"/>
      <c r="E104" s="108" t="s">
        <v>225</v>
      </c>
      <c r="F104" s="229">
        <f aca="true" t="shared" si="4" ref="F104:H105">F105</f>
        <v>4000</v>
      </c>
      <c r="G104" s="229">
        <f t="shared" si="4"/>
        <v>0</v>
      </c>
      <c r="H104" s="229">
        <f t="shared" si="4"/>
        <v>4000</v>
      </c>
      <c r="I104" s="293"/>
    </row>
    <row r="105" spans="2:9" s="272" customFormat="1" ht="24" customHeight="1">
      <c r="B105" s="270"/>
      <c r="C105" s="59">
        <v>90020</v>
      </c>
      <c r="D105" s="232"/>
      <c r="E105" s="257" t="s">
        <v>354</v>
      </c>
      <c r="F105" s="234">
        <f t="shared" si="4"/>
        <v>4000</v>
      </c>
      <c r="G105" s="234">
        <f t="shared" si="4"/>
        <v>0</v>
      </c>
      <c r="H105" s="234">
        <f t="shared" si="4"/>
        <v>4000</v>
      </c>
      <c r="I105" s="323"/>
    </row>
    <row r="106" spans="2:9" ht="14.25" customHeight="1" thickBot="1">
      <c r="B106" s="288"/>
      <c r="C106" s="289"/>
      <c r="D106" s="342" t="s">
        <v>355</v>
      </c>
      <c r="E106" s="343" t="s">
        <v>356</v>
      </c>
      <c r="F106" s="344">
        <v>4000</v>
      </c>
      <c r="G106" s="345"/>
      <c r="H106" s="227">
        <f>F106+G106</f>
        <v>4000</v>
      </c>
      <c r="I106" s="292"/>
    </row>
    <row r="107" spans="2:9" ht="14.25" customHeight="1" thickBot="1">
      <c r="B107" s="20" t="s">
        <v>253</v>
      </c>
      <c r="C107" s="21"/>
      <c r="D107" s="21"/>
      <c r="E107" s="22" t="s">
        <v>254</v>
      </c>
      <c r="F107" s="346">
        <f aca="true" t="shared" si="5" ref="F107:H108">F108</f>
        <v>198600</v>
      </c>
      <c r="G107" s="346">
        <f t="shared" si="5"/>
        <v>0</v>
      </c>
      <c r="H107" s="346">
        <f t="shared" si="5"/>
        <v>198600</v>
      </c>
      <c r="I107" s="293"/>
    </row>
    <row r="108" spans="2:9" ht="14.25" customHeight="1">
      <c r="B108" s="308"/>
      <c r="C108" s="27" t="s">
        <v>255</v>
      </c>
      <c r="D108" s="39"/>
      <c r="E108" s="28" t="s">
        <v>256</v>
      </c>
      <c r="F108" s="347">
        <f t="shared" si="5"/>
        <v>198600</v>
      </c>
      <c r="G108" s="347">
        <f t="shared" si="5"/>
        <v>0</v>
      </c>
      <c r="H108" s="347">
        <f t="shared" si="5"/>
        <v>198600</v>
      </c>
      <c r="I108" s="348"/>
    </row>
    <row r="109" spans="2:9" ht="36" customHeight="1">
      <c r="B109" s="288"/>
      <c r="C109" s="289"/>
      <c r="D109" s="349">
        <v>6260</v>
      </c>
      <c r="E109" s="686" t="s">
        <v>357</v>
      </c>
      <c r="F109" s="344">
        <v>198600</v>
      </c>
      <c r="G109" s="350"/>
      <c r="H109" s="227">
        <f>F109+G109</f>
        <v>198600</v>
      </c>
      <c r="I109" s="690" t="s">
        <v>358</v>
      </c>
    </row>
    <row r="110" spans="2:9" s="272" customFormat="1" ht="4.5" customHeight="1" thickBot="1">
      <c r="B110" s="351"/>
      <c r="C110" s="352"/>
      <c r="D110" s="353"/>
      <c r="E110" s="353"/>
      <c r="F110" s="354"/>
      <c r="G110" s="355"/>
      <c r="H110" s="355"/>
      <c r="I110" s="689"/>
    </row>
    <row r="111" spans="2:9" s="272" customFormat="1" ht="19.5" customHeight="1" thickBot="1">
      <c r="B111" s="356" t="s">
        <v>359</v>
      </c>
      <c r="C111" s="357"/>
      <c r="D111" s="358"/>
      <c r="E111" s="359"/>
      <c r="F111" s="360">
        <f>F10+F15+F18+F23+F31+F38+F61+F66+F75+F89+F101+F104+F107</f>
        <v>20171294.46</v>
      </c>
      <c r="G111" s="229">
        <f>G10+G15+G18+G23+G31+G38+G61+G66+G75+G89+G101+G104+G107</f>
        <v>-149393</v>
      </c>
      <c r="H111" s="360">
        <f>H10+H15+H18+H23+H31+H38+H61+H66+H75+H89+H101+H104+H107</f>
        <v>20021901.46</v>
      </c>
      <c r="I111" s="313"/>
    </row>
    <row r="112" spans="3:6" ht="14.25">
      <c r="C112" s="1"/>
      <c r="D112" s="361"/>
      <c r="E112" s="1"/>
      <c r="F112" s="1"/>
    </row>
    <row r="113" spans="2:6" ht="14.25">
      <c r="B113" s="362"/>
      <c r="C113" s="1"/>
      <c r="D113" s="361"/>
      <c r="E113" s="1"/>
      <c r="F113" s="1"/>
    </row>
    <row r="114" spans="3:6" ht="14.25">
      <c r="C114" s="363"/>
      <c r="D114" s="361"/>
      <c r="E114" s="1"/>
      <c r="F114" s="1"/>
    </row>
    <row r="115" spans="3:6" ht="14.25">
      <c r="C115" s="1"/>
      <c r="D115" s="361"/>
      <c r="E115" s="1"/>
      <c r="F115" s="1"/>
    </row>
    <row r="116" spans="3:6" ht="14.25">
      <c r="C116" s="1"/>
      <c r="D116" s="361"/>
      <c r="E116" s="1"/>
      <c r="F116" s="1"/>
    </row>
    <row r="117" spans="3:6" ht="14.25">
      <c r="C117" s="1"/>
      <c r="D117" s="361"/>
      <c r="E117" s="1"/>
      <c r="F117" s="1"/>
    </row>
    <row r="118" spans="3:6" ht="14.25">
      <c r="C118" s="1"/>
      <c r="D118" s="361"/>
      <c r="E118" s="1"/>
      <c r="F118" s="1"/>
    </row>
    <row r="119" spans="3:6" ht="14.25">
      <c r="C119" s="1"/>
      <c r="D119" s="361"/>
      <c r="E119" s="1"/>
      <c r="F119" s="1"/>
    </row>
    <row r="120" spans="3:6" ht="14.25">
      <c r="C120" s="1"/>
      <c r="D120" s="361"/>
      <c r="E120" s="1"/>
      <c r="F120" s="1"/>
    </row>
    <row r="121" spans="3:6" ht="14.25">
      <c r="C121" s="1"/>
      <c r="D121" s="361"/>
      <c r="E121" s="1"/>
      <c r="F121" s="1"/>
    </row>
    <row r="122" spans="3:6" ht="14.25">
      <c r="C122" s="1"/>
      <c r="D122" s="361"/>
      <c r="E122" s="1"/>
      <c r="F122" s="1"/>
    </row>
    <row r="123" spans="3:6" ht="14.25">
      <c r="C123" s="1"/>
      <c r="D123" s="361"/>
      <c r="E123" s="1"/>
      <c r="F123" s="1"/>
    </row>
    <row r="124" spans="3:6" ht="14.25">
      <c r="C124" s="1"/>
      <c r="D124" s="361"/>
      <c r="E124" s="1"/>
      <c r="F124" s="1"/>
    </row>
    <row r="125" spans="3:6" ht="14.25">
      <c r="C125" s="1"/>
      <c r="D125" s="361"/>
      <c r="E125" s="1"/>
      <c r="F125" s="1"/>
    </row>
    <row r="126" spans="3:6" ht="14.25">
      <c r="C126" s="1"/>
      <c r="D126" s="361"/>
      <c r="E126" s="1"/>
      <c r="F126" s="1"/>
    </row>
    <row r="127" spans="3:6" ht="14.25">
      <c r="C127" s="1"/>
      <c r="D127" s="361"/>
      <c r="E127" s="1"/>
      <c r="F127" s="1"/>
    </row>
    <row r="128" spans="3:6" ht="14.25">
      <c r="C128" s="1"/>
      <c r="D128" s="361"/>
      <c r="E128" s="1"/>
      <c r="F128" s="1"/>
    </row>
    <row r="129" spans="3:6" ht="14.25">
      <c r="C129" s="1"/>
      <c r="D129" s="361"/>
      <c r="E129" s="1"/>
      <c r="F129" s="1"/>
    </row>
    <row r="130" spans="3:6" ht="14.25">
      <c r="C130" s="1"/>
      <c r="D130" s="361"/>
      <c r="E130" s="1"/>
      <c r="F130" s="1"/>
    </row>
    <row r="131" spans="3:6" ht="14.25">
      <c r="C131" s="1"/>
      <c r="D131" s="361"/>
      <c r="E131" s="1"/>
      <c r="F131" s="1"/>
    </row>
    <row r="132" spans="3:6" ht="14.25">
      <c r="C132" s="1"/>
      <c r="D132" s="361"/>
      <c r="E132" s="1"/>
      <c r="F132" s="1"/>
    </row>
    <row r="133" spans="3:6" ht="14.25">
      <c r="C133" s="1"/>
      <c r="D133" s="361"/>
      <c r="E133" s="1"/>
      <c r="F133" s="1"/>
    </row>
    <row r="134" spans="3:6" ht="14.25">
      <c r="C134" s="1"/>
      <c r="D134" s="361"/>
      <c r="E134" s="1"/>
      <c r="F134" s="1"/>
    </row>
    <row r="135" spans="3:6" ht="14.25">
      <c r="C135" s="1"/>
      <c r="D135" s="361"/>
      <c r="E135" s="1"/>
      <c r="F135" s="1"/>
    </row>
    <row r="136" spans="3:6" ht="14.25">
      <c r="C136" s="1"/>
      <c r="D136" s="361"/>
      <c r="E136" s="1"/>
      <c r="F136" s="1"/>
    </row>
    <row r="137" spans="3:6" ht="14.25">
      <c r="C137" s="1"/>
      <c r="D137" s="361"/>
      <c r="E137" s="1"/>
      <c r="F137" s="1"/>
    </row>
    <row r="138" spans="3:6" ht="14.25">
      <c r="C138" s="1"/>
      <c r="D138" s="361"/>
      <c r="E138" s="1"/>
      <c r="F138" s="1"/>
    </row>
    <row r="139" spans="3:6" ht="14.25">
      <c r="C139" s="1"/>
      <c r="D139" s="361"/>
      <c r="E139" s="1"/>
      <c r="F139" s="1"/>
    </row>
    <row r="140" spans="3:6" ht="14.25">
      <c r="C140" s="1"/>
      <c r="D140" s="361"/>
      <c r="E140" s="1"/>
      <c r="F140" s="1"/>
    </row>
    <row r="141" spans="3:6" ht="14.25">
      <c r="C141" s="1"/>
      <c r="D141" s="361"/>
      <c r="E141" s="1"/>
      <c r="F141" s="1"/>
    </row>
    <row r="142" spans="3:6" ht="14.25">
      <c r="C142" s="1"/>
      <c r="D142" s="361"/>
      <c r="E142" s="1"/>
      <c r="F142" s="1"/>
    </row>
    <row r="143" spans="3:6" ht="14.25">
      <c r="C143" s="1"/>
      <c r="D143" s="361"/>
      <c r="E143" s="1"/>
      <c r="F143" s="1"/>
    </row>
    <row r="144" spans="3:6" ht="14.25">
      <c r="C144" s="1"/>
      <c r="D144" s="361"/>
      <c r="E144" s="1"/>
      <c r="F144" s="1"/>
    </row>
    <row r="145" spans="3:6" ht="14.25">
      <c r="C145" s="1"/>
      <c r="D145" s="361"/>
      <c r="E145" s="1"/>
      <c r="F145" s="1"/>
    </row>
  </sheetData>
  <sheetProtection/>
  <mergeCells count="8">
    <mergeCell ref="G7:G8"/>
    <mergeCell ref="I7:I8"/>
    <mergeCell ref="E5:F5"/>
    <mergeCell ref="B7:B8"/>
    <mergeCell ref="C7:C8"/>
    <mergeCell ref="D7:D8"/>
    <mergeCell ref="E7:E8"/>
    <mergeCell ref="F7:F8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1"/>
  <sheetViews>
    <sheetView zoomScalePageLayoutView="0" workbookViewId="0" topLeftCell="A346">
      <selection activeCell="B421" sqref="B421"/>
    </sheetView>
  </sheetViews>
  <sheetFormatPr defaultColWidth="8.796875" defaultRowHeight="14.25"/>
  <cols>
    <col min="1" max="1" width="4.3984375" style="1" customWidth="1"/>
    <col min="2" max="2" width="6.19921875" style="1" customWidth="1"/>
    <col min="3" max="3" width="5.3984375" style="1" customWidth="1"/>
    <col min="4" max="4" width="37.5" style="1" customWidth="1"/>
    <col min="5" max="5" width="16.19921875" style="1" customWidth="1"/>
    <col min="6" max="6" width="13.09765625" style="1" customWidth="1"/>
    <col min="7" max="7" width="16.19921875" style="1" customWidth="1"/>
    <col min="8" max="8" width="37" style="1" customWidth="1"/>
    <col min="9" max="9" width="1.390625" style="1" customWidth="1"/>
    <col min="10" max="16384" width="9" style="1" customWidth="1"/>
  </cols>
  <sheetData>
    <row r="1" ht="14.25">
      <c r="G1" t="s">
        <v>362</v>
      </c>
    </row>
    <row r="2" spans="2:7" ht="14.25">
      <c r="B2" s="2"/>
      <c r="G2" t="s">
        <v>719</v>
      </c>
    </row>
    <row r="3" spans="2:7" ht="14.25">
      <c r="B3" s="2"/>
      <c r="G3" t="s">
        <v>366</v>
      </c>
    </row>
    <row r="4" ht="18.75">
      <c r="D4" s="3"/>
    </row>
    <row r="5" ht="13.5" customHeight="1">
      <c r="D5" s="3"/>
    </row>
    <row r="6" spans="4:5" ht="18">
      <c r="D6" s="720" t="s">
        <v>368</v>
      </c>
      <c r="E6" s="720"/>
    </row>
    <row r="7" ht="10.5" customHeight="1" thickBot="1">
      <c r="G7" s="4" t="s">
        <v>1</v>
      </c>
    </row>
    <row r="8" spans="1:11" ht="25.5" customHeight="1" thickBot="1">
      <c r="A8" s="5" t="s">
        <v>2</v>
      </c>
      <c r="B8" s="6" t="s">
        <v>3</v>
      </c>
      <c r="C8" s="7" t="s">
        <v>4</v>
      </c>
      <c r="D8" s="8" t="s">
        <v>5</v>
      </c>
      <c r="E8" s="9" t="s">
        <v>6</v>
      </c>
      <c r="F8" s="10" t="s">
        <v>7</v>
      </c>
      <c r="G8" s="10" t="s">
        <v>8</v>
      </c>
      <c r="H8" s="11" t="s">
        <v>9</v>
      </c>
      <c r="I8" s="12"/>
      <c r="J8" s="12"/>
      <c r="K8" s="12"/>
    </row>
    <row r="9" spans="1:11" ht="8.25" customHeight="1" thickBot="1">
      <c r="A9" s="13">
        <v>1</v>
      </c>
      <c r="B9" s="14">
        <v>2</v>
      </c>
      <c r="C9" s="15">
        <v>3</v>
      </c>
      <c r="D9" s="16">
        <v>4</v>
      </c>
      <c r="E9" s="17">
        <v>5</v>
      </c>
      <c r="F9" s="18">
        <v>6</v>
      </c>
      <c r="G9" s="18">
        <v>7</v>
      </c>
      <c r="H9" s="19">
        <v>8</v>
      </c>
      <c r="I9" s="12"/>
      <c r="J9" s="12"/>
      <c r="K9" s="12"/>
    </row>
    <row r="10" spans="1:11" ht="15.75" customHeight="1" thickBot="1">
      <c r="A10" s="20" t="s">
        <v>10</v>
      </c>
      <c r="B10" s="21"/>
      <c r="C10" s="21"/>
      <c r="D10" s="22" t="s">
        <v>11</v>
      </c>
      <c r="E10" s="23">
        <f>E11+E13+E15+E17+E19</f>
        <v>2852558</v>
      </c>
      <c r="F10" s="23">
        <f>F11+F13+F15+F17+F19</f>
        <v>78000</v>
      </c>
      <c r="G10" s="23">
        <f>G11+G13+G15+G17+G19</f>
        <v>2930558</v>
      </c>
      <c r="H10" s="24"/>
      <c r="I10" s="12"/>
      <c r="J10" s="12"/>
      <c r="K10" s="12"/>
    </row>
    <row r="11" spans="1:11" ht="14.25" customHeight="1">
      <c r="A11" s="25"/>
      <c r="B11" s="26" t="s">
        <v>12</v>
      </c>
      <c r="C11" s="27"/>
      <c r="D11" s="28" t="s">
        <v>13</v>
      </c>
      <c r="E11" s="29">
        <f>E12</f>
        <v>15000</v>
      </c>
      <c r="F11" s="29">
        <f>F12</f>
        <v>0</v>
      </c>
      <c r="G11" s="29">
        <f>G12</f>
        <v>15000</v>
      </c>
      <c r="H11" s="30"/>
      <c r="I11" s="12"/>
      <c r="J11" s="12"/>
      <c r="K11" s="12"/>
    </row>
    <row r="12" spans="1:11" ht="14.25" customHeight="1">
      <c r="A12" s="31"/>
      <c r="B12" s="32"/>
      <c r="C12" s="33" t="s">
        <v>14</v>
      </c>
      <c r="D12" s="34" t="s">
        <v>15</v>
      </c>
      <c r="E12" s="35">
        <v>15000</v>
      </c>
      <c r="F12" s="36"/>
      <c r="G12" s="36">
        <f>E12+F12</f>
        <v>15000</v>
      </c>
      <c r="H12" s="37"/>
      <c r="I12" s="12"/>
      <c r="J12" s="12"/>
      <c r="K12" s="12"/>
    </row>
    <row r="13" spans="1:11" ht="14.25" customHeight="1">
      <c r="A13" s="38"/>
      <c r="B13" s="39" t="s">
        <v>16</v>
      </c>
      <c r="C13" s="40"/>
      <c r="D13" s="28" t="s">
        <v>17</v>
      </c>
      <c r="E13" s="41">
        <f>E14</f>
        <v>15000</v>
      </c>
      <c r="F13" s="41">
        <f>F14</f>
        <v>0</v>
      </c>
      <c r="G13" s="41">
        <f>G14</f>
        <v>15000</v>
      </c>
      <c r="H13" s="37"/>
      <c r="I13" s="12"/>
      <c r="J13" s="12"/>
      <c r="K13" s="12"/>
    </row>
    <row r="14" spans="1:11" ht="14.25" customHeight="1">
      <c r="A14" s="42"/>
      <c r="B14" s="43"/>
      <c r="C14" s="33" t="s">
        <v>14</v>
      </c>
      <c r="D14" s="34" t="s">
        <v>15</v>
      </c>
      <c r="E14" s="44">
        <v>15000</v>
      </c>
      <c r="F14" s="36"/>
      <c r="G14" s="36">
        <f>E14+F14</f>
        <v>15000</v>
      </c>
      <c r="H14" s="37"/>
      <c r="I14" s="12"/>
      <c r="J14" s="12"/>
      <c r="K14" s="12"/>
    </row>
    <row r="15" spans="1:11" ht="14.25" customHeight="1">
      <c r="A15" s="45"/>
      <c r="B15" s="46" t="s">
        <v>18</v>
      </c>
      <c r="C15" s="47"/>
      <c r="D15" s="48" t="s">
        <v>19</v>
      </c>
      <c r="E15" s="49">
        <f>E16</f>
        <v>2500000</v>
      </c>
      <c r="F15" s="49">
        <f>F16</f>
        <v>78000</v>
      </c>
      <c r="G15" s="49">
        <f>G16</f>
        <v>2578000</v>
      </c>
      <c r="H15" s="37"/>
      <c r="I15" s="12"/>
      <c r="J15" s="12"/>
      <c r="K15" s="12"/>
    </row>
    <row r="16" spans="1:11" ht="14.25" customHeight="1">
      <c r="A16" s="42"/>
      <c r="B16" s="43"/>
      <c r="C16" s="33" t="s">
        <v>20</v>
      </c>
      <c r="D16" s="34" t="s">
        <v>21</v>
      </c>
      <c r="E16" s="50">
        <v>2500000</v>
      </c>
      <c r="F16" s="51">
        <v>78000</v>
      </c>
      <c r="G16" s="36">
        <f>E16+F16</f>
        <v>2578000</v>
      </c>
      <c r="H16" s="52"/>
      <c r="I16" s="12"/>
      <c r="J16" s="12"/>
      <c r="K16" s="12"/>
    </row>
    <row r="17" spans="1:11" ht="14.25" customHeight="1">
      <c r="A17" s="45"/>
      <c r="B17" s="47" t="s">
        <v>23</v>
      </c>
      <c r="C17" s="47"/>
      <c r="D17" s="48" t="s">
        <v>24</v>
      </c>
      <c r="E17" s="53">
        <f>E18</f>
        <v>18000</v>
      </c>
      <c r="F17" s="53">
        <f>F18</f>
        <v>0</v>
      </c>
      <c r="G17" s="53">
        <f>G18</f>
        <v>18000</v>
      </c>
      <c r="H17" s="37"/>
      <c r="I17" s="12"/>
      <c r="J17" s="12"/>
      <c r="K17" s="12"/>
    </row>
    <row r="18" spans="1:11" ht="24.75" customHeight="1">
      <c r="A18" s="54"/>
      <c r="B18" s="43"/>
      <c r="C18" s="43">
        <v>2850</v>
      </c>
      <c r="D18" s="34" t="s">
        <v>25</v>
      </c>
      <c r="E18" s="55">
        <v>18000</v>
      </c>
      <c r="F18" s="56"/>
      <c r="G18" s="56">
        <f>E18+F18</f>
        <v>18000</v>
      </c>
      <c r="H18" s="57"/>
      <c r="I18" s="12"/>
      <c r="J18" s="12"/>
      <c r="K18" s="12"/>
    </row>
    <row r="19" spans="1:11" ht="14.25" customHeight="1">
      <c r="A19" s="42"/>
      <c r="B19" s="58" t="s">
        <v>26</v>
      </c>
      <c r="C19" s="59"/>
      <c r="D19" s="60" t="s">
        <v>27</v>
      </c>
      <c r="E19" s="61">
        <f>E20+E21</f>
        <v>304558</v>
      </c>
      <c r="F19" s="61">
        <f>F20+F21</f>
        <v>0</v>
      </c>
      <c r="G19" s="61">
        <f>G20+G21</f>
        <v>304558</v>
      </c>
      <c r="H19" s="37"/>
      <c r="I19" s="12"/>
      <c r="J19" s="12"/>
      <c r="K19" s="12"/>
    </row>
    <row r="20" spans="1:11" ht="14.25" customHeight="1">
      <c r="A20" s="42"/>
      <c r="B20" s="43"/>
      <c r="C20" s="33" t="s">
        <v>14</v>
      </c>
      <c r="D20" s="34" t="s">
        <v>15</v>
      </c>
      <c r="E20" s="50">
        <v>5972</v>
      </c>
      <c r="F20" s="62"/>
      <c r="G20" s="56">
        <f>E20+F20</f>
        <v>5972</v>
      </c>
      <c r="H20" s="52" t="s">
        <v>28</v>
      </c>
      <c r="I20" s="12"/>
      <c r="J20" s="12"/>
      <c r="K20" s="12"/>
    </row>
    <row r="21" spans="1:11" ht="14.25" customHeight="1" thickBot="1">
      <c r="A21" s="63"/>
      <c r="B21" s="64"/>
      <c r="C21" s="33" t="s">
        <v>29</v>
      </c>
      <c r="D21" s="34" t="s">
        <v>30</v>
      </c>
      <c r="E21" s="65">
        <v>298586</v>
      </c>
      <c r="F21" s="66"/>
      <c r="G21" s="56">
        <f>E21+F21</f>
        <v>298586</v>
      </c>
      <c r="H21" s="52" t="s">
        <v>28</v>
      </c>
      <c r="I21" s="12"/>
      <c r="J21" s="12"/>
      <c r="K21" s="12"/>
    </row>
    <row r="22" spans="1:11" ht="15.75" customHeight="1" thickBot="1">
      <c r="A22" s="20" t="s">
        <v>31</v>
      </c>
      <c r="B22" s="21"/>
      <c r="C22" s="21"/>
      <c r="D22" s="22" t="s">
        <v>32</v>
      </c>
      <c r="E22" s="67">
        <f>E23+E25+E27+E32</f>
        <v>2331200</v>
      </c>
      <c r="F22" s="67">
        <f>F23+F25+F27+F32</f>
        <v>0</v>
      </c>
      <c r="G22" s="67">
        <f>G23+G25+G27+G32</f>
        <v>2331200</v>
      </c>
      <c r="H22" s="24"/>
      <c r="I22" s="12"/>
      <c r="J22" s="12"/>
      <c r="K22" s="12"/>
    </row>
    <row r="23" spans="1:11" ht="14.25" customHeight="1">
      <c r="A23" s="38"/>
      <c r="B23" s="39" t="s">
        <v>33</v>
      </c>
      <c r="C23" s="27"/>
      <c r="D23" s="28" t="s">
        <v>34</v>
      </c>
      <c r="E23" s="68">
        <f>E24</f>
        <v>230200</v>
      </c>
      <c r="F23" s="68">
        <f>F24</f>
        <v>0</v>
      </c>
      <c r="G23" s="68">
        <f>G24</f>
        <v>230200</v>
      </c>
      <c r="H23" s="30"/>
      <c r="I23" s="12"/>
      <c r="J23" s="12"/>
      <c r="K23" s="12"/>
    </row>
    <row r="24" spans="1:11" ht="14.25" customHeight="1">
      <c r="A24" s="45"/>
      <c r="B24" s="43"/>
      <c r="C24" s="33" t="s">
        <v>14</v>
      </c>
      <c r="D24" s="34" t="s">
        <v>15</v>
      </c>
      <c r="E24" s="50">
        <v>230200</v>
      </c>
      <c r="F24" s="36"/>
      <c r="G24" s="36">
        <f>E24+F24</f>
        <v>230200</v>
      </c>
      <c r="H24" s="37"/>
      <c r="I24" s="12"/>
      <c r="J24" s="12"/>
      <c r="K24" s="12"/>
    </row>
    <row r="25" spans="1:11" ht="14.25" customHeight="1">
      <c r="A25" s="45"/>
      <c r="B25" s="47" t="s">
        <v>35</v>
      </c>
      <c r="C25" s="46"/>
      <c r="D25" s="48" t="s">
        <v>36</v>
      </c>
      <c r="E25" s="53">
        <f>E26</f>
        <v>300000</v>
      </c>
      <c r="F25" s="53">
        <f>F26</f>
        <v>0</v>
      </c>
      <c r="G25" s="53">
        <f>G26</f>
        <v>300000</v>
      </c>
      <c r="H25" s="37"/>
      <c r="I25" s="12"/>
      <c r="J25" s="12"/>
      <c r="K25" s="12"/>
    </row>
    <row r="26" spans="1:11" ht="37.5" customHeight="1">
      <c r="A26" s="45"/>
      <c r="B26" s="43"/>
      <c r="C26" s="69" t="s">
        <v>37</v>
      </c>
      <c r="D26" s="70" t="s">
        <v>38</v>
      </c>
      <c r="E26" s="50">
        <v>300000</v>
      </c>
      <c r="F26" s="36"/>
      <c r="G26" s="36">
        <f>E26+F26</f>
        <v>300000</v>
      </c>
      <c r="H26" s="37"/>
      <c r="I26" s="12"/>
      <c r="J26" s="12"/>
      <c r="K26" s="12"/>
    </row>
    <row r="27" spans="1:11" ht="17.25" customHeight="1">
      <c r="A27" s="45"/>
      <c r="B27" s="46" t="s">
        <v>39</v>
      </c>
      <c r="C27" s="47"/>
      <c r="D27" s="48" t="s">
        <v>40</v>
      </c>
      <c r="E27" s="53">
        <f>E28+E29+E30+E31</f>
        <v>1751000</v>
      </c>
      <c r="F27" s="53">
        <f>F28+F29+F30+F31</f>
        <v>0</v>
      </c>
      <c r="G27" s="53">
        <f>G28+G29+G30+G31</f>
        <v>1751000</v>
      </c>
      <c r="H27" s="37"/>
      <c r="I27" s="12"/>
      <c r="J27" s="12"/>
      <c r="K27" s="12"/>
    </row>
    <row r="28" spans="1:11" ht="15" customHeight="1">
      <c r="A28" s="45"/>
      <c r="B28" s="71"/>
      <c r="C28" s="33" t="s">
        <v>41</v>
      </c>
      <c r="D28" s="34" t="s">
        <v>42</v>
      </c>
      <c r="E28" s="72">
        <v>169000</v>
      </c>
      <c r="F28" s="36"/>
      <c r="G28" s="36">
        <f>E28+F28</f>
        <v>169000</v>
      </c>
      <c r="H28" s="37"/>
      <c r="I28" s="12"/>
      <c r="J28" s="12"/>
      <c r="K28" s="12"/>
    </row>
    <row r="29" spans="1:11" ht="15" customHeight="1">
      <c r="A29" s="45"/>
      <c r="B29" s="71"/>
      <c r="C29" s="33" t="s">
        <v>14</v>
      </c>
      <c r="D29" s="34" t="s">
        <v>15</v>
      </c>
      <c r="E29" s="72">
        <v>110000</v>
      </c>
      <c r="F29" s="36"/>
      <c r="G29" s="36">
        <f>E29+F29</f>
        <v>110000</v>
      </c>
      <c r="H29" s="37"/>
      <c r="I29" s="12"/>
      <c r="J29" s="12"/>
      <c r="K29" s="12"/>
    </row>
    <row r="30" spans="1:11" ht="15" customHeight="1">
      <c r="A30" s="42"/>
      <c r="B30" s="43"/>
      <c r="C30" s="33" t="s">
        <v>29</v>
      </c>
      <c r="D30" s="34" t="s">
        <v>30</v>
      </c>
      <c r="E30" s="50">
        <v>37000</v>
      </c>
      <c r="F30" s="36"/>
      <c r="G30" s="36">
        <f>E30+F30</f>
        <v>37000</v>
      </c>
      <c r="H30" s="37"/>
      <c r="I30" s="12"/>
      <c r="J30" s="12"/>
      <c r="K30" s="12"/>
    </row>
    <row r="31" spans="1:11" ht="15" customHeight="1">
      <c r="A31" s="63"/>
      <c r="B31" s="64"/>
      <c r="C31" s="73" t="s">
        <v>20</v>
      </c>
      <c r="D31" s="74" t="s">
        <v>21</v>
      </c>
      <c r="E31" s="65">
        <v>1435000</v>
      </c>
      <c r="F31" s="56"/>
      <c r="G31" s="56">
        <f>E31+F31</f>
        <v>1435000</v>
      </c>
      <c r="H31" s="75"/>
      <c r="I31" s="12"/>
      <c r="J31" s="12"/>
      <c r="K31" s="12"/>
    </row>
    <row r="32" spans="1:11" ht="15" customHeight="1">
      <c r="A32" s="42"/>
      <c r="B32" s="76">
        <v>60053</v>
      </c>
      <c r="C32" s="33"/>
      <c r="D32" s="77" t="s">
        <v>43</v>
      </c>
      <c r="E32" s="78">
        <f>E33</f>
        <v>50000</v>
      </c>
      <c r="F32" s="78">
        <f>F33</f>
        <v>0</v>
      </c>
      <c r="G32" s="78">
        <f>G33</f>
        <v>50000</v>
      </c>
      <c r="H32" s="37"/>
      <c r="I32" s="12"/>
      <c r="J32" s="12"/>
      <c r="K32" s="12"/>
    </row>
    <row r="33" spans="1:11" ht="15" customHeight="1" thickBot="1">
      <c r="A33" s="63"/>
      <c r="B33" s="64"/>
      <c r="C33" s="73" t="s">
        <v>20</v>
      </c>
      <c r="D33" s="74" t="s">
        <v>21</v>
      </c>
      <c r="E33" s="65">
        <v>50000</v>
      </c>
      <c r="F33" s="66"/>
      <c r="G33" s="56">
        <f>E33+F33</f>
        <v>50000</v>
      </c>
      <c r="H33" s="79" t="s">
        <v>22</v>
      </c>
      <c r="I33" s="12"/>
      <c r="J33" s="12"/>
      <c r="K33" s="12"/>
    </row>
    <row r="34" spans="1:11" ht="15.75" customHeight="1" thickBot="1">
      <c r="A34" s="20" t="s">
        <v>44</v>
      </c>
      <c r="B34" s="80"/>
      <c r="C34" s="81"/>
      <c r="D34" s="82" t="s">
        <v>45</v>
      </c>
      <c r="E34" s="83">
        <f aca="true" t="shared" si="0" ref="E34:G35">E35</f>
        <v>10000</v>
      </c>
      <c r="F34" s="83">
        <f t="shared" si="0"/>
        <v>0</v>
      </c>
      <c r="G34" s="83">
        <f t="shared" si="0"/>
        <v>10000</v>
      </c>
      <c r="H34" s="24"/>
      <c r="I34" s="12"/>
      <c r="J34" s="12"/>
      <c r="K34" s="12"/>
    </row>
    <row r="35" spans="1:11" ht="14.25" customHeight="1">
      <c r="A35" s="84"/>
      <c r="B35" s="85">
        <v>63095</v>
      </c>
      <c r="C35" s="86"/>
      <c r="D35" s="28" t="s">
        <v>46</v>
      </c>
      <c r="E35" s="87">
        <f t="shared" si="0"/>
        <v>10000</v>
      </c>
      <c r="F35" s="87">
        <f t="shared" si="0"/>
        <v>0</v>
      </c>
      <c r="G35" s="87">
        <f t="shared" si="0"/>
        <v>10000</v>
      </c>
      <c r="H35" s="30"/>
      <c r="I35" s="12"/>
      <c r="J35" s="12"/>
      <c r="K35" s="12"/>
    </row>
    <row r="36" spans="1:11" ht="15" customHeight="1" thickBot="1">
      <c r="A36" s="63"/>
      <c r="B36" s="64"/>
      <c r="C36" s="73" t="s">
        <v>41</v>
      </c>
      <c r="D36" s="74" t="s">
        <v>42</v>
      </c>
      <c r="E36" s="65">
        <v>10000</v>
      </c>
      <c r="F36" s="56"/>
      <c r="G36" s="36">
        <f>E36+F36</f>
        <v>10000</v>
      </c>
      <c r="H36" s="57"/>
      <c r="I36" s="12"/>
      <c r="J36" s="12"/>
      <c r="K36" s="12"/>
    </row>
    <row r="37" spans="1:11" ht="15.75" customHeight="1" thickBot="1">
      <c r="A37" s="20" t="s">
        <v>47</v>
      </c>
      <c r="B37" s="21"/>
      <c r="C37" s="21"/>
      <c r="D37" s="88" t="s">
        <v>48</v>
      </c>
      <c r="E37" s="67">
        <f>E38+E41</f>
        <v>490000</v>
      </c>
      <c r="F37" s="67">
        <f>F38+F41</f>
        <v>0</v>
      </c>
      <c r="G37" s="67">
        <f>G38+G41</f>
        <v>490000</v>
      </c>
      <c r="H37" s="24"/>
      <c r="I37" s="12"/>
      <c r="J37" s="12"/>
      <c r="K37" s="12"/>
    </row>
    <row r="38" spans="1:11" ht="16.5" customHeight="1">
      <c r="A38" s="38"/>
      <c r="B38" s="39" t="s">
        <v>49</v>
      </c>
      <c r="C38" s="27"/>
      <c r="D38" s="28" t="s">
        <v>50</v>
      </c>
      <c r="E38" s="68">
        <f>SUM(E39:E40)</f>
        <v>190000</v>
      </c>
      <c r="F38" s="68">
        <f>SUM(F39:F40)</f>
        <v>0</v>
      </c>
      <c r="G38" s="68">
        <f>SUM(G39:G40)</f>
        <v>190000</v>
      </c>
      <c r="H38" s="30"/>
      <c r="I38" s="12"/>
      <c r="J38" s="12"/>
      <c r="K38" s="12"/>
    </row>
    <row r="39" spans="1:11" ht="15" customHeight="1">
      <c r="A39" s="45"/>
      <c r="B39" s="89"/>
      <c r="C39" s="33" t="s">
        <v>51</v>
      </c>
      <c r="D39" s="34" t="s">
        <v>52</v>
      </c>
      <c r="E39" s="72">
        <v>70000</v>
      </c>
      <c r="F39" s="36"/>
      <c r="G39" s="36">
        <f>E39+F39</f>
        <v>70000</v>
      </c>
      <c r="H39" s="37"/>
      <c r="I39" s="12"/>
      <c r="J39" s="12"/>
      <c r="K39" s="12"/>
    </row>
    <row r="40" spans="1:11" ht="15" customHeight="1">
      <c r="A40" s="54"/>
      <c r="B40" s="43"/>
      <c r="C40" s="73" t="s">
        <v>14</v>
      </c>
      <c r="D40" s="74" t="s">
        <v>15</v>
      </c>
      <c r="E40" s="90">
        <v>120000</v>
      </c>
      <c r="F40" s="36"/>
      <c r="G40" s="36">
        <f>E40+F40</f>
        <v>120000</v>
      </c>
      <c r="H40" s="37"/>
      <c r="I40" s="12"/>
      <c r="J40" s="12"/>
      <c r="K40" s="12"/>
    </row>
    <row r="41" spans="1:11" ht="15" customHeight="1">
      <c r="A41" s="42"/>
      <c r="B41" s="85">
        <v>70095</v>
      </c>
      <c r="C41" s="33"/>
      <c r="D41" s="48" t="s">
        <v>46</v>
      </c>
      <c r="E41" s="91">
        <f>E42</f>
        <v>300000</v>
      </c>
      <c r="F41" s="91">
        <f>F42</f>
        <v>0</v>
      </c>
      <c r="G41" s="91">
        <f>G42</f>
        <v>300000</v>
      </c>
      <c r="H41" s="37"/>
      <c r="I41" s="12"/>
      <c r="J41" s="12"/>
      <c r="K41" s="12"/>
    </row>
    <row r="42" spans="1:11" ht="15" customHeight="1" thickBot="1">
      <c r="A42" s="54"/>
      <c r="B42" s="92"/>
      <c r="C42" s="73" t="s">
        <v>20</v>
      </c>
      <c r="D42" s="74" t="s">
        <v>21</v>
      </c>
      <c r="E42" s="90">
        <v>300000</v>
      </c>
      <c r="F42" s="56"/>
      <c r="G42" s="56">
        <f>E42+F42</f>
        <v>300000</v>
      </c>
      <c r="H42" s="75"/>
      <c r="I42" s="12"/>
      <c r="J42" s="12"/>
      <c r="K42" s="12"/>
    </row>
    <row r="43" spans="1:11" ht="15.75" customHeight="1" thickBot="1">
      <c r="A43" s="20" t="s">
        <v>53</v>
      </c>
      <c r="B43" s="93"/>
      <c r="C43" s="94"/>
      <c r="D43" s="95" t="s">
        <v>54</v>
      </c>
      <c r="E43" s="67">
        <f aca="true" t="shared" si="1" ref="E43:G44">E44</f>
        <v>160000</v>
      </c>
      <c r="F43" s="67">
        <f t="shared" si="1"/>
        <v>0</v>
      </c>
      <c r="G43" s="67">
        <f t="shared" si="1"/>
        <v>160000</v>
      </c>
      <c r="H43" s="24"/>
      <c r="I43" s="12"/>
      <c r="J43" s="12"/>
      <c r="K43" s="12"/>
    </row>
    <row r="44" spans="1:11" ht="17.25" customHeight="1">
      <c r="A44" s="38"/>
      <c r="B44" s="39" t="s">
        <v>55</v>
      </c>
      <c r="C44" s="27"/>
      <c r="D44" s="28" t="s">
        <v>56</v>
      </c>
      <c r="E44" s="68">
        <f t="shared" si="1"/>
        <v>160000</v>
      </c>
      <c r="F44" s="68">
        <f t="shared" si="1"/>
        <v>0</v>
      </c>
      <c r="G44" s="68">
        <f t="shared" si="1"/>
        <v>160000</v>
      </c>
      <c r="H44" s="30"/>
      <c r="I44" s="12"/>
      <c r="J44" s="12"/>
      <c r="K44" s="12"/>
    </row>
    <row r="45" spans="1:11" ht="15" customHeight="1" thickBot="1">
      <c r="A45" s="54"/>
      <c r="B45" s="69"/>
      <c r="C45" s="73" t="s">
        <v>14</v>
      </c>
      <c r="D45" s="74" t="s">
        <v>15</v>
      </c>
      <c r="E45" s="55">
        <v>160000</v>
      </c>
      <c r="F45" s="96"/>
      <c r="G45" s="36">
        <f>E45+F45</f>
        <v>160000</v>
      </c>
      <c r="H45" s="75"/>
      <c r="I45" s="12"/>
      <c r="J45" s="12"/>
      <c r="K45" s="12"/>
    </row>
    <row r="46" spans="1:11" ht="15.75" customHeight="1" thickBot="1">
      <c r="A46" s="20" t="s">
        <v>57</v>
      </c>
      <c r="B46" s="21"/>
      <c r="C46" s="21"/>
      <c r="D46" s="88" t="s">
        <v>58</v>
      </c>
      <c r="E46" s="67">
        <f>E47+E51+E58+E81</f>
        <v>2094442</v>
      </c>
      <c r="F46" s="67">
        <f>F47+F51+F58+F81</f>
        <v>0</v>
      </c>
      <c r="G46" s="67">
        <f>G47+G51+G58+G81</f>
        <v>2094442</v>
      </c>
      <c r="H46" s="24"/>
      <c r="I46" s="12"/>
      <c r="J46" s="12"/>
      <c r="K46" s="12"/>
    </row>
    <row r="47" spans="1:11" ht="15" customHeight="1">
      <c r="A47" s="38"/>
      <c r="B47" s="39" t="s">
        <v>59</v>
      </c>
      <c r="C47" s="27"/>
      <c r="D47" s="28" t="s">
        <v>60</v>
      </c>
      <c r="E47" s="68">
        <f>SUM(E48:E50)</f>
        <v>66200</v>
      </c>
      <c r="F47" s="68">
        <f>SUM(F48:F50)</f>
        <v>0</v>
      </c>
      <c r="G47" s="68">
        <f>SUM(G48:G50)</f>
        <v>66200</v>
      </c>
      <c r="H47" s="30"/>
      <c r="I47" s="12"/>
      <c r="J47" s="12"/>
      <c r="K47" s="12"/>
    </row>
    <row r="48" spans="1:11" ht="15" customHeight="1">
      <c r="A48" s="42"/>
      <c r="B48" s="43"/>
      <c r="C48" s="33" t="s">
        <v>61</v>
      </c>
      <c r="D48" s="34" t="s">
        <v>62</v>
      </c>
      <c r="E48" s="97">
        <v>55200</v>
      </c>
      <c r="F48" s="36"/>
      <c r="G48" s="36">
        <f>E48+F48</f>
        <v>55200</v>
      </c>
      <c r="H48" s="37"/>
      <c r="I48" s="12"/>
      <c r="J48" s="12"/>
      <c r="K48" s="12"/>
    </row>
    <row r="49" spans="1:11" ht="15" customHeight="1">
      <c r="A49" s="42"/>
      <c r="B49" s="43"/>
      <c r="C49" s="33" t="s">
        <v>63</v>
      </c>
      <c r="D49" s="34" t="s">
        <v>64</v>
      </c>
      <c r="E49" s="97">
        <v>9600</v>
      </c>
      <c r="F49" s="36"/>
      <c r="G49" s="36">
        <f>E49+F49</f>
        <v>9600</v>
      </c>
      <c r="H49" s="37"/>
      <c r="I49" s="12"/>
      <c r="J49" s="12"/>
      <c r="K49" s="12"/>
    </row>
    <row r="50" spans="1:11" ht="15" customHeight="1">
      <c r="A50" s="42"/>
      <c r="B50" s="43"/>
      <c r="C50" s="33" t="s">
        <v>65</v>
      </c>
      <c r="D50" s="34" t="s">
        <v>66</v>
      </c>
      <c r="E50" s="97">
        <v>1400</v>
      </c>
      <c r="F50" s="36"/>
      <c r="G50" s="36">
        <f>E50+F50</f>
        <v>1400</v>
      </c>
      <c r="H50" s="37"/>
      <c r="I50" s="12"/>
      <c r="J50" s="12"/>
      <c r="K50" s="12"/>
    </row>
    <row r="51" spans="1:11" ht="15" customHeight="1">
      <c r="A51" s="45"/>
      <c r="B51" s="46" t="s">
        <v>67</v>
      </c>
      <c r="C51" s="47"/>
      <c r="D51" s="48" t="s">
        <v>68</v>
      </c>
      <c r="E51" s="53">
        <f>SUM(E52:E57)</f>
        <v>198500</v>
      </c>
      <c r="F51" s="53">
        <f>SUM(F52:F57)</f>
        <v>0</v>
      </c>
      <c r="G51" s="53">
        <f>SUM(G52:G57)</f>
        <v>198500</v>
      </c>
      <c r="H51" s="37"/>
      <c r="I51" s="12"/>
      <c r="J51" s="12"/>
      <c r="K51" s="12"/>
    </row>
    <row r="52" spans="1:11" ht="15" customHeight="1">
      <c r="A52" s="42"/>
      <c r="B52" s="43"/>
      <c r="C52" s="33" t="s">
        <v>51</v>
      </c>
      <c r="D52" s="34" t="s">
        <v>52</v>
      </c>
      <c r="E52" s="50">
        <v>170000</v>
      </c>
      <c r="F52" s="36"/>
      <c r="G52" s="36">
        <f aca="true" t="shared" si="2" ref="G52:G57">E52+F52</f>
        <v>170000</v>
      </c>
      <c r="H52" s="37"/>
      <c r="I52" s="12"/>
      <c r="J52" s="12"/>
      <c r="K52" s="12"/>
    </row>
    <row r="53" spans="1:11" ht="15" customHeight="1">
      <c r="A53" s="42"/>
      <c r="B53" s="43"/>
      <c r="C53" s="33" t="s">
        <v>41</v>
      </c>
      <c r="D53" s="34" t="s">
        <v>42</v>
      </c>
      <c r="E53" s="50">
        <v>12500</v>
      </c>
      <c r="F53" s="36"/>
      <c r="G53" s="36">
        <f t="shared" si="2"/>
        <v>12500</v>
      </c>
      <c r="H53" s="37"/>
      <c r="I53" s="12"/>
      <c r="J53" s="12"/>
      <c r="K53" s="12"/>
    </row>
    <row r="54" spans="1:11" ht="15" customHeight="1">
      <c r="A54" s="42"/>
      <c r="B54" s="43"/>
      <c r="C54" s="33" t="s">
        <v>14</v>
      </c>
      <c r="D54" s="34" t="s">
        <v>15</v>
      </c>
      <c r="E54" s="50">
        <v>4000</v>
      </c>
      <c r="F54" s="36"/>
      <c r="G54" s="36">
        <f t="shared" si="2"/>
        <v>4000</v>
      </c>
      <c r="H54" s="37"/>
      <c r="I54" s="12"/>
      <c r="J54" s="12"/>
      <c r="K54" s="12"/>
    </row>
    <row r="55" spans="1:11" ht="15" customHeight="1">
      <c r="A55" s="42"/>
      <c r="B55" s="43"/>
      <c r="C55" s="33" t="s">
        <v>69</v>
      </c>
      <c r="D55" s="34" t="s">
        <v>70</v>
      </c>
      <c r="E55" s="50">
        <v>2000</v>
      </c>
      <c r="F55" s="36"/>
      <c r="G55" s="36">
        <f t="shared" si="2"/>
        <v>2000</v>
      </c>
      <c r="H55" s="37"/>
      <c r="I55" s="12"/>
      <c r="J55" s="12"/>
      <c r="K55" s="12"/>
    </row>
    <row r="56" spans="1:11" ht="15" customHeight="1">
      <c r="A56" s="42"/>
      <c r="B56" s="43"/>
      <c r="C56" s="98">
        <v>4420</v>
      </c>
      <c r="D56" s="34" t="s">
        <v>71</v>
      </c>
      <c r="E56" s="50">
        <v>3000</v>
      </c>
      <c r="F56" s="36"/>
      <c r="G56" s="36">
        <f t="shared" si="2"/>
        <v>3000</v>
      </c>
      <c r="H56" s="37"/>
      <c r="I56" s="12"/>
      <c r="J56" s="12"/>
      <c r="K56" s="12"/>
    </row>
    <row r="57" spans="1:11" ht="14.25">
      <c r="A57" s="42"/>
      <c r="B57" s="43"/>
      <c r="C57" s="98">
        <v>4700</v>
      </c>
      <c r="D57" s="34" t="s">
        <v>72</v>
      </c>
      <c r="E57" s="50">
        <v>7000</v>
      </c>
      <c r="F57" s="36"/>
      <c r="G57" s="36">
        <f t="shared" si="2"/>
        <v>7000</v>
      </c>
      <c r="H57" s="37"/>
      <c r="I57" s="12"/>
      <c r="J57" s="12"/>
      <c r="K57" s="12"/>
    </row>
    <row r="58" spans="1:11" ht="15" customHeight="1">
      <c r="A58" s="45"/>
      <c r="B58" s="46" t="s">
        <v>73</v>
      </c>
      <c r="C58" s="47"/>
      <c r="D58" s="48" t="s">
        <v>74</v>
      </c>
      <c r="E58" s="53">
        <f>SUM(E59:E80)</f>
        <v>1737102</v>
      </c>
      <c r="F58" s="53">
        <f>SUM(F59:F80)</f>
        <v>0</v>
      </c>
      <c r="G58" s="53">
        <f>SUM(G59:G80)</f>
        <v>1737102</v>
      </c>
      <c r="H58" s="37"/>
      <c r="I58" s="12"/>
      <c r="J58" s="12"/>
      <c r="K58" s="12"/>
    </row>
    <row r="59" spans="1:11" ht="14.25" customHeight="1">
      <c r="A59" s="42"/>
      <c r="B59" s="43"/>
      <c r="C59" s="43">
        <v>3020</v>
      </c>
      <c r="D59" s="34" t="s">
        <v>75</v>
      </c>
      <c r="E59" s="50">
        <v>49000</v>
      </c>
      <c r="F59" s="36">
        <v>1000</v>
      </c>
      <c r="G59" s="36">
        <f aca="true" t="shared" si="3" ref="G59:G80">E59+F59</f>
        <v>50000</v>
      </c>
      <c r="H59" s="106" t="s">
        <v>712</v>
      </c>
      <c r="I59" s="12"/>
      <c r="J59" s="12"/>
      <c r="K59" s="12"/>
    </row>
    <row r="60" spans="1:11" ht="14.25" customHeight="1">
      <c r="A60" s="42"/>
      <c r="B60" s="43"/>
      <c r="C60" s="33" t="s">
        <v>61</v>
      </c>
      <c r="D60" s="34" t="s">
        <v>62</v>
      </c>
      <c r="E60" s="50">
        <v>924000</v>
      </c>
      <c r="F60" s="36"/>
      <c r="G60" s="36">
        <f t="shared" si="3"/>
        <v>924000</v>
      </c>
      <c r="H60" s="37"/>
      <c r="I60" s="12"/>
      <c r="J60" s="12"/>
      <c r="K60" s="12"/>
    </row>
    <row r="61" spans="1:11" ht="14.25" customHeight="1">
      <c r="A61" s="42"/>
      <c r="B61" s="43"/>
      <c r="C61" s="33" t="s">
        <v>76</v>
      </c>
      <c r="D61" s="34" t="s">
        <v>77</v>
      </c>
      <c r="E61" s="50">
        <v>75000</v>
      </c>
      <c r="F61" s="36">
        <v>-1000</v>
      </c>
      <c r="G61" s="36">
        <f t="shared" si="3"/>
        <v>74000</v>
      </c>
      <c r="H61" s="106" t="s">
        <v>712</v>
      </c>
      <c r="I61" s="12"/>
      <c r="J61" s="12"/>
      <c r="K61" s="12"/>
    </row>
    <row r="62" spans="1:11" ht="14.25" customHeight="1">
      <c r="A62" s="42"/>
      <c r="B62" s="43"/>
      <c r="C62" s="33" t="s">
        <v>63</v>
      </c>
      <c r="D62" s="34" t="s">
        <v>64</v>
      </c>
      <c r="E62" s="50">
        <v>150000</v>
      </c>
      <c r="F62" s="36"/>
      <c r="G62" s="36">
        <f t="shared" si="3"/>
        <v>150000</v>
      </c>
      <c r="H62" s="37"/>
      <c r="I62" s="12"/>
      <c r="J62" s="12"/>
      <c r="K62" s="12"/>
    </row>
    <row r="63" spans="1:11" ht="14.25" customHeight="1">
      <c r="A63" s="42"/>
      <c r="B63" s="43"/>
      <c r="C63" s="33" t="s">
        <v>65</v>
      </c>
      <c r="D63" s="34" t="s">
        <v>66</v>
      </c>
      <c r="E63" s="50">
        <v>25000</v>
      </c>
      <c r="F63" s="36"/>
      <c r="G63" s="36">
        <f t="shared" si="3"/>
        <v>25000</v>
      </c>
      <c r="H63" s="37"/>
      <c r="I63" s="12"/>
      <c r="J63" s="12"/>
      <c r="K63" s="12"/>
    </row>
    <row r="64" spans="1:11" ht="14.25" customHeight="1">
      <c r="A64" s="42"/>
      <c r="B64" s="43"/>
      <c r="C64" s="43">
        <v>4170</v>
      </c>
      <c r="D64" s="34" t="s">
        <v>78</v>
      </c>
      <c r="E64" s="50">
        <v>14000</v>
      </c>
      <c r="F64" s="36"/>
      <c r="G64" s="36">
        <f t="shared" si="3"/>
        <v>14000</v>
      </c>
      <c r="H64" s="37"/>
      <c r="I64" s="12"/>
      <c r="J64" s="12"/>
      <c r="K64" s="12"/>
    </row>
    <row r="65" spans="1:11" ht="14.25" customHeight="1">
      <c r="A65" s="42"/>
      <c r="B65" s="43"/>
      <c r="C65" s="33" t="s">
        <v>41</v>
      </c>
      <c r="D65" s="34" t="s">
        <v>42</v>
      </c>
      <c r="E65" s="50">
        <v>119902</v>
      </c>
      <c r="F65" s="36"/>
      <c r="G65" s="36">
        <f t="shared" si="3"/>
        <v>119902</v>
      </c>
      <c r="H65" s="37"/>
      <c r="I65" s="12"/>
      <c r="J65" s="12"/>
      <c r="K65" s="12"/>
    </row>
    <row r="66" spans="1:11" ht="14.25" customHeight="1">
      <c r="A66" s="42"/>
      <c r="B66" s="43"/>
      <c r="C66" s="33" t="s">
        <v>79</v>
      </c>
      <c r="D66" s="34" t="s">
        <v>80</v>
      </c>
      <c r="E66" s="50">
        <v>30000</v>
      </c>
      <c r="F66" s="36"/>
      <c r="G66" s="36">
        <f t="shared" si="3"/>
        <v>30000</v>
      </c>
      <c r="H66" s="37"/>
      <c r="I66" s="12"/>
      <c r="J66" s="12"/>
      <c r="K66" s="12"/>
    </row>
    <row r="67" spans="1:11" ht="14.25" customHeight="1">
      <c r="A67" s="42"/>
      <c r="B67" s="43"/>
      <c r="C67" s="33" t="s">
        <v>81</v>
      </c>
      <c r="D67" s="34" t="s">
        <v>82</v>
      </c>
      <c r="E67" s="50">
        <v>11000</v>
      </c>
      <c r="F67" s="36"/>
      <c r="G67" s="36">
        <f t="shared" si="3"/>
        <v>11000</v>
      </c>
      <c r="H67" s="37"/>
      <c r="I67" s="12"/>
      <c r="J67" s="12"/>
      <c r="K67" s="12"/>
    </row>
    <row r="68" spans="1:11" ht="14.25" customHeight="1">
      <c r="A68" s="42"/>
      <c r="B68" s="43"/>
      <c r="C68" s="33" t="s">
        <v>14</v>
      </c>
      <c r="D68" s="34" t="s">
        <v>15</v>
      </c>
      <c r="E68" s="50">
        <v>157000</v>
      </c>
      <c r="F68" s="36"/>
      <c r="G68" s="36">
        <f t="shared" si="3"/>
        <v>157000</v>
      </c>
      <c r="H68" s="99"/>
      <c r="I68" s="12"/>
      <c r="J68" s="12"/>
      <c r="K68" s="12"/>
    </row>
    <row r="69" spans="1:11" ht="14.25" customHeight="1">
      <c r="A69" s="42"/>
      <c r="B69" s="100"/>
      <c r="C69" s="101">
        <v>4350</v>
      </c>
      <c r="D69" s="102" t="s">
        <v>83</v>
      </c>
      <c r="E69" s="103">
        <v>10000</v>
      </c>
      <c r="F69" s="104"/>
      <c r="G69" s="104">
        <f t="shared" si="3"/>
        <v>10000</v>
      </c>
      <c r="H69" s="30"/>
      <c r="I69" s="12"/>
      <c r="J69" s="12"/>
      <c r="K69" s="12"/>
    </row>
    <row r="70" spans="1:11" ht="14.25" customHeight="1">
      <c r="A70" s="42"/>
      <c r="B70" s="43"/>
      <c r="C70" s="98">
        <v>4360</v>
      </c>
      <c r="D70" s="34" t="s">
        <v>84</v>
      </c>
      <c r="E70" s="50">
        <v>16000</v>
      </c>
      <c r="F70" s="36"/>
      <c r="G70" s="36">
        <f t="shared" si="3"/>
        <v>16000</v>
      </c>
      <c r="H70" s="37"/>
      <c r="I70" s="12"/>
      <c r="J70" s="12"/>
      <c r="K70" s="12"/>
    </row>
    <row r="71" spans="1:11" ht="14.25" customHeight="1">
      <c r="A71" s="42"/>
      <c r="B71" s="43"/>
      <c r="C71" s="98">
        <v>4370</v>
      </c>
      <c r="D71" s="34" t="s">
        <v>85</v>
      </c>
      <c r="E71" s="50">
        <v>8000</v>
      </c>
      <c r="F71" s="36"/>
      <c r="G71" s="36">
        <f t="shared" si="3"/>
        <v>8000</v>
      </c>
      <c r="H71" s="37"/>
      <c r="I71" s="12"/>
      <c r="J71" s="12"/>
      <c r="K71" s="12"/>
    </row>
    <row r="72" spans="1:11" ht="14.25" customHeight="1">
      <c r="A72" s="42"/>
      <c r="B72" s="43"/>
      <c r="C72" s="33" t="s">
        <v>69</v>
      </c>
      <c r="D72" s="34" t="s">
        <v>70</v>
      </c>
      <c r="E72" s="50">
        <v>15000</v>
      </c>
      <c r="F72" s="36">
        <v>-2000</v>
      </c>
      <c r="G72" s="36">
        <f t="shared" si="3"/>
        <v>13000</v>
      </c>
      <c r="H72" s="106" t="s">
        <v>712</v>
      </c>
      <c r="I72" s="12"/>
      <c r="J72" s="12"/>
      <c r="K72" s="12"/>
    </row>
    <row r="73" spans="1:11" ht="14.25" customHeight="1">
      <c r="A73" s="42"/>
      <c r="B73" s="43"/>
      <c r="C73" s="98">
        <v>4420</v>
      </c>
      <c r="D73" s="34" t="s">
        <v>71</v>
      </c>
      <c r="E73" s="50">
        <v>2000</v>
      </c>
      <c r="F73" s="36">
        <v>2000</v>
      </c>
      <c r="G73" s="36">
        <f t="shared" si="3"/>
        <v>4000</v>
      </c>
      <c r="H73" s="106" t="s">
        <v>712</v>
      </c>
      <c r="I73" s="12"/>
      <c r="J73" s="12"/>
      <c r="K73" s="12"/>
    </row>
    <row r="74" spans="1:11" ht="14.25" customHeight="1">
      <c r="A74" s="42"/>
      <c r="B74" s="43"/>
      <c r="C74" s="33" t="s">
        <v>29</v>
      </c>
      <c r="D74" s="34" t="s">
        <v>30</v>
      </c>
      <c r="E74" s="50">
        <v>30000</v>
      </c>
      <c r="F74" s="36"/>
      <c r="G74" s="36">
        <f t="shared" si="3"/>
        <v>30000</v>
      </c>
      <c r="H74" s="37"/>
      <c r="I74" s="12"/>
      <c r="J74" s="12"/>
      <c r="K74" s="12"/>
    </row>
    <row r="75" spans="1:11" ht="14.25" customHeight="1">
      <c r="A75" s="105"/>
      <c r="B75" s="43"/>
      <c r="C75" s="33" t="s">
        <v>86</v>
      </c>
      <c r="D75" s="34" t="s">
        <v>87</v>
      </c>
      <c r="E75" s="50">
        <v>19200</v>
      </c>
      <c r="F75" s="36"/>
      <c r="G75" s="36">
        <f t="shared" si="3"/>
        <v>19200</v>
      </c>
      <c r="H75" s="37"/>
      <c r="I75" s="12"/>
      <c r="J75" s="12"/>
      <c r="K75" s="12"/>
    </row>
    <row r="76" spans="1:11" ht="14.25" customHeight="1">
      <c r="A76" s="42"/>
      <c r="B76" s="43"/>
      <c r="C76" s="98">
        <v>4610</v>
      </c>
      <c r="D76" s="34" t="s">
        <v>88</v>
      </c>
      <c r="E76" s="50">
        <v>1000</v>
      </c>
      <c r="F76" s="36"/>
      <c r="G76" s="36">
        <f t="shared" si="3"/>
        <v>1000</v>
      </c>
      <c r="H76" s="37"/>
      <c r="I76" s="12"/>
      <c r="J76" s="12"/>
      <c r="K76" s="12"/>
    </row>
    <row r="77" spans="1:11" ht="14.25" customHeight="1">
      <c r="A77" s="42"/>
      <c r="B77" s="43"/>
      <c r="C77" s="98">
        <v>4700</v>
      </c>
      <c r="D77" s="34" t="s">
        <v>89</v>
      </c>
      <c r="E77" s="50">
        <v>12000</v>
      </c>
      <c r="F77" s="36"/>
      <c r="G77" s="36">
        <f t="shared" si="3"/>
        <v>12000</v>
      </c>
      <c r="H77" s="37"/>
      <c r="I77" s="12"/>
      <c r="J77" s="12"/>
      <c r="K77" s="12"/>
    </row>
    <row r="78" spans="1:11" ht="14.25" customHeight="1">
      <c r="A78" s="42"/>
      <c r="B78" s="43"/>
      <c r="C78" s="43" t="s">
        <v>90</v>
      </c>
      <c r="D78" s="34" t="s">
        <v>91</v>
      </c>
      <c r="E78" s="50">
        <v>4000</v>
      </c>
      <c r="F78" s="36"/>
      <c r="G78" s="36">
        <f t="shared" si="3"/>
        <v>4000</v>
      </c>
      <c r="H78" s="37"/>
      <c r="I78" s="12"/>
      <c r="J78" s="12"/>
      <c r="K78" s="12"/>
    </row>
    <row r="79" spans="1:11" ht="14.25" customHeight="1">
      <c r="A79" s="42"/>
      <c r="B79" s="43"/>
      <c r="C79" s="98">
        <v>4750</v>
      </c>
      <c r="D79" s="34" t="s">
        <v>92</v>
      </c>
      <c r="E79" s="50">
        <v>45000</v>
      </c>
      <c r="F79" s="36"/>
      <c r="G79" s="36">
        <f t="shared" si="3"/>
        <v>45000</v>
      </c>
      <c r="H79" s="37"/>
      <c r="I79" s="12"/>
      <c r="J79" s="12"/>
      <c r="K79" s="12"/>
    </row>
    <row r="80" spans="1:11" ht="14.25" customHeight="1">
      <c r="A80" s="42"/>
      <c r="B80" s="43"/>
      <c r="C80" s="98">
        <v>6060</v>
      </c>
      <c r="D80" s="34" t="s">
        <v>93</v>
      </c>
      <c r="E80" s="50">
        <v>20000</v>
      </c>
      <c r="F80" s="36"/>
      <c r="G80" s="36">
        <f t="shared" si="3"/>
        <v>20000</v>
      </c>
      <c r="H80" s="37"/>
      <c r="I80" s="12"/>
      <c r="J80" s="12"/>
      <c r="K80" s="12"/>
    </row>
    <row r="81" spans="1:11" ht="15" customHeight="1">
      <c r="A81" s="42"/>
      <c r="B81" s="47" t="s">
        <v>94</v>
      </c>
      <c r="C81" s="46"/>
      <c r="D81" s="48" t="s">
        <v>95</v>
      </c>
      <c r="E81" s="53">
        <f>E82+E83+E84</f>
        <v>92640</v>
      </c>
      <c r="F81" s="53">
        <f>F82+F83+F84</f>
        <v>0</v>
      </c>
      <c r="G81" s="53">
        <f>G82+G83+G84</f>
        <v>92640</v>
      </c>
      <c r="H81" s="37"/>
      <c r="I81" s="12"/>
      <c r="J81" s="12"/>
      <c r="K81" s="12"/>
    </row>
    <row r="82" spans="1:11" ht="15" customHeight="1">
      <c r="A82" s="42"/>
      <c r="B82" s="47"/>
      <c r="C82" s="43">
        <v>4170</v>
      </c>
      <c r="D82" s="34" t="s">
        <v>78</v>
      </c>
      <c r="E82" s="72">
        <v>2640</v>
      </c>
      <c r="F82" s="36"/>
      <c r="G82" s="36">
        <f>E82+F82</f>
        <v>2640</v>
      </c>
      <c r="H82" s="37"/>
      <c r="I82" s="12"/>
      <c r="J82" s="12"/>
      <c r="K82" s="12"/>
    </row>
    <row r="83" spans="1:11" ht="15" customHeight="1">
      <c r="A83" s="42"/>
      <c r="B83" s="43"/>
      <c r="C83" s="98">
        <v>4210</v>
      </c>
      <c r="D83" s="34" t="s">
        <v>42</v>
      </c>
      <c r="E83" s="50">
        <v>20000</v>
      </c>
      <c r="F83" s="36"/>
      <c r="G83" s="36">
        <f>E83+F83</f>
        <v>20000</v>
      </c>
      <c r="H83" s="106"/>
      <c r="I83" s="12"/>
      <c r="J83" s="12"/>
      <c r="K83" s="12"/>
    </row>
    <row r="84" spans="1:11" ht="15" customHeight="1" thickBot="1">
      <c r="A84" s="54"/>
      <c r="B84" s="69"/>
      <c r="C84" s="107">
        <v>4300</v>
      </c>
      <c r="D84" s="74" t="s">
        <v>15</v>
      </c>
      <c r="E84" s="55">
        <v>70000</v>
      </c>
      <c r="F84" s="56"/>
      <c r="G84" s="56">
        <f>E84+F84</f>
        <v>70000</v>
      </c>
      <c r="H84" s="106"/>
      <c r="I84" s="12"/>
      <c r="J84" s="12"/>
      <c r="K84" s="12"/>
    </row>
    <row r="85" spans="1:11" ht="29.25" customHeight="1" thickBot="1">
      <c r="A85" s="20" t="s">
        <v>96</v>
      </c>
      <c r="B85" s="21"/>
      <c r="C85" s="21"/>
      <c r="D85" s="108" t="s">
        <v>97</v>
      </c>
      <c r="E85" s="67">
        <f>E86+E88+E94</f>
        <v>14078</v>
      </c>
      <c r="F85" s="67">
        <f>F86+F88+F94</f>
        <v>0</v>
      </c>
      <c r="G85" s="67">
        <f>G86+G88+G94</f>
        <v>14078</v>
      </c>
      <c r="H85" s="24"/>
      <c r="I85" s="12"/>
      <c r="J85" s="12"/>
      <c r="K85" s="12"/>
    </row>
    <row r="86" spans="1:11" ht="26.25" customHeight="1">
      <c r="A86" s="38"/>
      <c r="B86" s="39" t="s">
        <v>98</v>
      </c>
      <c r="C86" s="27"/>
      <c r="D86" s="28" t="s">
        <v>99</v>
      </c>
      <c r="E86" s="68">
        <f>SUM(E87:E87)</f>
        <v>1330</v>
      </c>
      <c r="F86" s="68">
        <f>SUM(F87:F87)</f>
        <v>0</v>
      </c>
      <c r="G86" s="68">
        <f>SUM(G87:G87)</f>
        <v>1330</v>
      </c>
      <c r="H86" s="30"/>
      <c r="I86" s="12"/>
      <c r="J86" s="12"/>
      <c r="K86" s="12"/>
    </row>
    <row r="87" spans="1:11" ht="15" customHeight="1">
      <c r="A87" s="54"/>
      <c r="B87" s="69"/>
      <c r="C87" s="109" t="s">
        <v>14</v>
      </c>
      <c r="D87" s="110" t="s">
        <v>100</v>
      </c>
      <c r="E87" s="111">
        <v>1330</v>
      </c>
      <c r="F87" s="56"/>
      <c r="G87" s="56">
        <f>E87+F87</f>
        <v>1330</v>
      </c>
      <c r="H87" s="57"/>
      <c r="I87" s="12"/>
      <c r="J87" s="12"/>
      <c r="K87" s="12"/>
    </row>
    <row r="88" spans="1:11" ht="51">
      <c r="A88" s="112"/>
      <c r="B88" s="113">
        <v>75109</v>
      </c>
      <c r="C88" s="114"/>
      <c r="D88" s="115" t="s">
        <v>101</v>
      </c>
      <c r="E88" s="116">
        <f>E89+E90+E91+E92+E93</f>
        <v>3636</v>
      </c>
      <c r="F88" s="117">
        <f>F89+F90+F91+F92+F93</f>
        <v>0</v>
      </c>
      <c r="G88" s="116">
        <f>G89+G90+G91+G92+G93</f>
        <v>3636</v>
      </c>
      <c r="H88" s="37"/>
      <c r="I88" s="12"/>
      <c r="J88" s="12"/>
      <c r="K88" s="12"/>
    </row>
    <row r="89" spans="1:11" ht="15" customHeight="1">
      <c r="A89" s="118"/>
      <c r="B89" s="69"/>
      <c r="C89" s="119" t="s">
        <v>51</v>
      </c>
      <c r="D89" s="120" t="s">
        <v>52</v>
      </c>
      <c r="E89" s="121">
        <v>2190</v>
      </c>
      <c r="F89" s="122"/>
      <c r="G89" s="56">
        <f>E89+F89</f>
        <v>2190</v>
      </c>
      <c r="H89" s="123"/>
      <c r="I89" s="12"/>
      <c r="J89" s="12"/>
      <c r="K89" s="12"/>
    </row>
    <row r="90" spans="1:11" ht="15" customHeight="1">
      <c r="A90" s="112"/>
      <c r="B90" s="43"/>
      <c r="C90" s="124">
        <v>4170</v>
      </c>
      <c r="D90" s="120" t="s">
        <v>78</v>
      </c>
      <c r="E90" s="125">
        <v>625</v>
      </c>
      <c r="F90" s="36"/>
      <c r="G90" s="96">
        <f>E90+F90</f>
        <v>625</v>
      </c>
      <c r="H90" s="52"/>
      <c r="I90" s="12"/>
      <c r="J90" s="12"/>
      <c r="K90" s="12"/>
    </row>
    <row r="91" spans="1:11" ht="15" customHeight="1">
      <c r="A91" s="118"/>
      <c r="B91" s="64"/>
      <c r="C91" s="126" t="s">
        <v>41</v>
      </c>
      <c r="D91" s="127" t="s">
        <v>42</v>
      </c>
      <c r="E91" s="128">
        <v>173</v>
      </c>
      <c r="F91" s="122"/>
      <c r="G91" s="96">
        <f>E91+F91</f>
        <v>173</v>
      </c>
      <c r="H91" s="79"/>
      <c r="I91" s="12"/>
      <c r="J91" s="12"/>
      <c r="K91" s="12"/>
    </row>
    <row r="92" spans="1:11" ht="15" customHeight="1">
      <c r="A92" s="112"/>
      <c r="B92" s="43"/>
      <c r="C92" s="33" t="s">
        <v>14</v>
      </c>
      <c r="D92" s="34" t="s">
        <v>15</v>
      </c>
      <c r="E92" s="125">
        <v>144</v>
      </c>
      <c r="F92" s="36"/>
      <c r="G92" s="96">
        <f>E92+F92</f>
        <v>144</v>
      </c>
      <c r="H92" s="52"/>
      <c r="I92" s="12"/>
      <c r="J92" s="12"/>
      <c r="K92" s="12"/>
    </row>
    <row r="93" spans="1:11" ht="15" customHeight="1">
      <c r="A93" s="118"/>
      <c r="B93" s="64"/>
      <c r="C93" s="73" t="s">
        <v>69</v>
      </c>
      <c r="D93" s="74" t="s">
        <v>70</v>
      </c>
      <c r="E93" s="128">
        <v>504</v>
      </c>
      <c r="F93" s="122"/>
      <c r="G93" s="96">
        <f>E93+F93</f>
        <v>504</v>
      </c>
      <c r="H93" s="79"/>
      <c r="I93" s="12"/>
      <c r="J93" s="12"/>
      <c r="K93" s="12"/>
    </row>
    <row r="94" spans="1:11" ht="15" customHeight="1">
      <c r="A94" s="112"/>
      <c r="B94" s="113">
        <v>75113</v>
      </c>
      <c r="C94" s="114"/>
      <c r="D94" s="77" t="s">
        <v>102</v>
      </c>
      <c r="E94" s="116">
        <f>SUM(E95:E99)</f>
        <v>9112</v>
      </c>
      <c r="F94" s="117">
        <f>SUM(F95:F99)</f>
        <v>0</v>
      </c>
      <c r="G94" s="116">
        <f>SUM(G95:G99)</f>
        <v>9112</v>
      </c>
      <c r="H94" s="37"/>
      <c r="I94" s="12"/>
      <c r="J94" s="12"/>
      <c r="K94" s="12"/>
    </row>
    <row r="95" spans="1:11" ht="15" customHeight="1">
      <c r="A95" s="118"/>
      <c r="B95" s="64"/>
      <c r="C95" s="119" t="s">
        <v>51</v>
      </c>
      <c r="D95" s="120" t="s">
        <v>52</v>
      </c>
      <c r="E95" s="129">
        <v>3960</v>
      </c>
      <c r="F95" s="122"/>
      <c r="G95" s="56">
        <f>E95+F95</f>
        <v>3960</v>
      </c>
      <c r="H95" s="130"/>
      <c r="I95" s="12"/>
      <c r="J95" s="12"/>
      <c r="K95" s="12"/>
    </row>
    <row r="96" spans="1:11" ht="15" customHeight="1">
      <c r="A96" s="112"/>
      <c r="B96" s="43"/>
      <c r="C96" s="124">
        <v>4170</v>
      </c>
      <c r="D96" s="120" t="s">
        <v>78</v>
      </c>
      <c r="E96" s="131">
        <v>2960</v>
      </c>
      <c r="F96" s="36"/>
      <c r="G96" s="56">
        <f>E96+F96</f>
        <v>2960</v>
      </c>
      <c r="H96" s="106"/>
      <c r="I96" s="12"/>
      <c r="J96" s="12"/>
      <c r="K96" s="12"/>
    </row>
    <row r="97" spans="1:11" ht="15" customHeight="1">
      <c r="A97" s="118"/>
      <c r="B97" s="64"/>
      <c r="C97" s="126" t="s">
        <v>41</v>
      </c>
      <c r="D97" s="127" t="s">
        <v>42</v>
      </c>
      <c r="E97" s="129">
        <v>1450</v>
      </c>
      <c r="F97" s="122"/>
      <c r="G97" s="56">
        <f>E97+F97</f>
        <v>1450</v>
      </c>
      <c r="H97" s="106"/>
      <c r="I97" s="12"/>
      <c r="J97" s="12"/>
      <c r="K97" s="12"/>
    </row>
    <row r="98" spans="1:11" ht="15" customHeight="1">
      <c r="A98" s="112"/>
      <c r="B98" s="43"/>
      <c r="C98" s="33" t="s">
        <v>14</v>
      </c>
      <c r="D98" s="34" t="s">
        <v>15</v>
      </c>
      <c r="E98" s="131">
        <v>250</v>
      </c>
      <c r="F98" s="36"/>
      <c r="G98" s="56">
        <f>E98+F98</f>
        <v>250</v>
      </c>
      <c r="H98" s="106"/>
      <c r="I98" s="12"/>
      <c r="J98" s="12"/>
      <c r="K98" s="12"/>
    </row>
    <row r="99" spans="1:11" ht="15" customHeight="1" thickBot="1">
      <c r="A99" s="118"/>
      <c r="B99" s="132"/>
      <c r="C99" s="73" t="s">
        <v>69</v>
      </c>
      <c r="D99" s="74" t="s">
        <v>70</v>
      </c>
      <c r="E99" s="133">
        <v>492</v>
      </c>
      <c r="F99" s="122"/>
      <c r="G99" s="56">
        <f>E99+F99</f>
        <v>492</v>
      </c>
      <c r="H99" s="106"/>
      <c r="I99" s="12"/>
      <c r="J99" s="12"/>
      <c r="K99" s="12"/>
    </row>
    <row r="100" spans="1:11" ht="27.75" customHeight="1" thickBot="1">
      <c r="A100" s="134" t="s">
        <v>103</v>
      </c>
      <c r="B100" s="135"/>
      <c r="C100" s="136"/>
      <c r="D100" s="137" t="s">
        <v>104</v>
      </c>
      <c r="E100" s="138">
        <f>E101</f>
        <v>128020</v>
      </c>
      <c r="F100" s="139">
        <f>F101</f>
        <v>0</v>
      </c>
      <c r="G100" s="138">
        <f>G101</f>
        <v>128020</v>
      </c>
      <c r="H100" s="24"/>
      <c r="I100" s="12"/>
      <c r="J100" s="12"/>
      <c r="K100" s="12"/>
    </row>
    <row r="101" spans="1:11" ht="15" customHeight="1">
      <c r="A101" s="38"/>
      <c r="B101" s="39" t="s">
        <v>105</v>
      </c>
      <c r="C101" s="27"/>
      <c r="D101" s="28" t="s">
        <v>106</v>
      </c>
      <c r="E101" s="68">
        <f>SUM(E102:E109)</f>
        <v>128020</v>
      </c>
      <c r="F101" s="68">
        <f>SUM(F102:F109)</f>
        <v>0</v>
      </c>
      <c r="G101" s="68">
        <f>SUM(G102:G109)</f>
        <v>128020</v>
      </c>
      <c r="H101" s="30"/>
      <c r="I101" s="12"/>
      <c r="J101" s="12"/>
      <c r="K101" s="12"/>
    </row>
    <row r="102" spans="1:11" ht="36">
      <c r="A102" s="38"/>
      <c r="B102" s="39"/>
      <c r="C102" s="43" t="s">
        <v>192</v>
      </c>
      <c r="D102" s="34" t="s">
        <v>193</v>
      </c>
      <c r="E102" s="103">
        <v>0</v>
      </c>
      <c r="F102" s="103">
        <v>4410</v>
      </c>
      <c r="G102" s="36">
        <f aca="true" t="shared" si="4" ref="G102:G109">E102+F102</f>
        <v>4410</v>
      </c>
      <c r="H102" s="106" t="s">
        <v>712</v>
      </c>
      <c r="I102" s="12"/>
      <c r="J102" s="12"/>
      <c r="K102" s="12"/>
    </row>
    <row r="103" spans="1:11" ht="14.25">
      <c r="A103" s="38"/>
      <c r="B103" s="39"/>
      <c r="C103" s="140" t="s">
        <v>107</v>
      </c>
      <c r="D103" s="141" t="s">
        <v>75</v>
      </c>
      <c r="E103" s="103">
        <v>16000</v>
      </c>
      <c r="F103" s="51"/>
      <c r="G103" s="36">
        <f t="shared" si="4"/>
        <v>16000</v>
      </c>
      <c r="H103" s="52"/>
      <c r="I103" s="12"/>
      <c r="J103" s="12"/>
      <c r="K103" s="12"/>
    </row>
    <row r="104" spans="1:11" ht="15.75" customHeight="1">
      <c r="A104" s="42"/>
      <c r="B104" s="43"/>
      <c r="C104" s="33" t="s">
        <v>41</v>
      </c>
      <c r="D104" s="34" t="s">
        <v>42</v>
      </c>
      <c r="E104" s="50">
        <v>29020</v>
      </c>
      <c r="F104" s="51">
        <v>-9410</v>
      </c>
      <c r="G104" s="36">
        <f t="shared" si="4"/>
        <v>19610</v>
      </c>
      <c r="H104" s="106" t="s">
        <v>712</v>
      </c>
      <c r="I104" s="12"/>
      <c r="J104" s="12"/>
      <c r="K104" s="12"/>
    </row>
    <row r="105" spans="1:11" ht="15.75" customHeight="1">
      <c r="A105" s="42"/>
      <c r="B105" s="43"/>
      <c r="C105" s="33" t="s">
        <v>79</v>
      </c>
      <c r="D105" s="34" t="s">
        <v>80</v>
      </c>
      <c r="E105" s="50">
        <v>16000</v>
      </c>
      <c r="F105" s="51">
        <v>7000</v>
      </c>
      <c r="G105" s="36">
        <f t="shared" si="4"/>
        <v>23000</v>
      </c>
      <c r="H105" s="106" t="s">
        <v>712</v>
      </c>
      <c r="I105" s="12"/>
      <c r="J105" s="12"/>
      <c r="K105" s="12"/>
    </row>
    <row r="106" spans="1:11" ht="15.75" customHeight="1">
      <c r="A106" s="42"/>
      <c r="B106" s="43"/>
      <c r="C106" s="33" t="s">
        <v>81</v>
      </c>
      <c r="D106" s="34" t="s">
        <v>82</v>
      </c>
      <c r="E106" s="50">
        <v>21000</v>
      </c>
      <c r="F106" s="51">
        <v>-2000</v>
      </c>
      <c r="G106" s="36">
        <f t="shared" si="4"/>
        <v>19000</v>
      </c>
      <c r="H106" s="106" t="s">
        <v>712</v>
      </c>
      <c r="I106" s="12"/>
      <c r="J106" s="12"/>
      <c r="K106" s="12"/>
    </row>
    <row r="107" spans="1:11" ht="15.75" customHeight="1">
      <c r="A107" s="42"/>
      <c r="B107" s="43"/>
      <c r="C107" s="33" t="s">
        <v>14</v>
      </c>
      <c r="D107" s="34" t="s">
        <v>15</v>
      </c>
      <c r="E107" s="50">
        <v>4000</v>
      </c>
      <c r="F107" s="51"/>
      <c r="G107" s="36">
        <f t="shared" si="4"/>
        <v>4000</v>
      </c>
      <c r="H107" s="52"/>
      <c r="I107" s="12"/>
      <c r="J107" s="12"/>
      <c r="K107" s="12"/>
    </row>
    <row r="108" spans="1:11" ht="15.75" customHeight="1">
      <c r="A108" s="42"/>
      <c r="B108" s="43"/>
      <c r="C108" s="33" t="s">
        <v>29</v>
      </c>
      <c r="D108" s="34" t="s">
        <v>30</v>
      </c>
      <c r="E108" s="50">
        <v>12000</v>
      </c>
      <c r="F108" s="51"/>
      <c r="G108" s="36">
        <f t="shared" si="4"/>
        <v>12000</v>
      </c>
      <c r="H108" s="37"/>
      <c r="I108" s="12"/>
      <c r="J108" s="12"/>
      <c r="K108" s="12"/>
    </row>
    <row r="109" spans="1:11" ht="15.75" customHeight="1" thickBot="1">
      <c r="A109" s="63"/>
      <c r="B109" s="64"/>
      <c r="C109" s="73" t="s">
        <v>20</v>
      </c>
      <c r="D109" s="74" t="s">
        <v>21</v>
      </c>
      <c r="E109" s="65">
        <v>30000</v>
      </c>
      <c r="F109" s="142"/>
      <c r="G109" s="66">
        <f t="shared" si="4"/>
        <v>30000</v>
      </c>
      <c r="H109" s="52"/>
      <c r="I109" s="12"/>
      <c r="J109" s="12"/>
      <c r="K109" s="12"/>
    </row>
    <row r="110" spans="1:11" ht="16.5" customHeight="1" thickBot="1">
      <c r="A110" s="20" t="s">
        <v>108</v>
      </c>
      <c r="B110" s="21"/>
      <c r="C110" s="21"/>
      <c r="D110" s="22" t="s">
        <v>109</v>
      </c>
      <c r="E110" s="67">
        <f aca="true" t="shared" si="5" ref="E110:G111">E111</f>
        <v>170000</v>
      </c>
      <c r="F110" s="67">
        <f t="shared" si="5"/>
        <v>0</v>
      </c>
      <c r="G110" s="67">
        <f t="shared" si="5"/>
        <v>170000</v>
      </c>
      <c r="H110" s="24"/>
      <c r="I110" s="12"/>
      <c r="J110" s="12"/>
      <c r="K110" s="12"/>
    </row>
    <row r="111" spans="1:11" ht="27.75" customHeight="1">
      <c r="A111" s="38"/>
      <c r="B111" s="39" t="s">
        <v>110</v>
      </c>
      <c r="C111" s="27"/>
      <c r="D111" s="28" t="s">
        <v>111</v>
      </c>
      <c r="E111" s="68">
        <f t="shared" si="5"/>
        <v>170000</v>
      </c>
      <c r="F111" s="68">
        <f t="shared" si="5"/>
        <v>0</v>
      </c>
      <c r="G111" s="68">
        <f t="shared" si="5"/>
        <v>170000</v>
      </c>
      <c r="H111" s="30"/>
      <c r="I111" s="12"/>
      <c r="J111" s="12"/>
      <c r="K111" s="12"/>
    </row>
    <row r="112" spans="1:11" ht="24" customHeight="1">
      <c r="A112" s="42"/>
      <c r="B112" s="43"/>
      <c r="C112" s="43">
        <v>8070</v>
      </c>
      <c r="D112" s="34" t="s">
        <v>112</v>
      </c>
      <c r="E112" s="50">
        <v>170000</v>
      </c>
      <c r="F112" s="36"/>
      <c r="G112" s="36">
        <f>E112+F112</f>
        <v>170000</v>
      </c>
      <c r="H112" s="37"/>
      <c r="I112" s="12"/>
      <c r="J112" s="12"/>
      <c r="K112" s="12"/>
    </row>
    <row r="113" spans="1:11" ht="1.5" customHeight="1" thickBot="1">
      <c r="A113" s="63"/>
      <c r="B113" s="64"/>
      <c r="C113" s="64"/>
      <c r="D113" s="143"/>
      <c r="E113" s="65"/>
      <c r="F113" s="56"/>
      <c r="G113" s="56"/>
      <c r="H113" s="57"/>
      <c r="I113" s="12"/>
      <c r="J113" s="12"/>
      <c r="K113" s="12"/>
    </row>
    <row r="114" spans="1:11" ht="15.75" customHeight="1" thickBot="1">
      <c r="A114" s="20" t="s">
        <v>113</v>
      </c>
      <c r="B114" s="21"/>
      <c r="C114" s="21"/>
      <c r="D114" s="88" t="s">
        <v>114</v>
      </c>
      <c r="E114" s="67">
        <f aca="true" t="shared" si="6" ref="E114:G115">E115</f>
        <v>31000</v>
      </c>
      <c r="F114" s="67">
        <f t="shared" si="6"/>
        <v>0</v>
      </c>
      <c r="G114" s="67">
        <f t="shared" si="6"/>
        <v>31000</v>
      </c>
      <c r="H114" s="24"/>
      <c r="I114" s="12"/>
      <c r="J114" s="12"/>
      <c r="K114" s="12"/>
    </row>
    <row r="115" spans="1:11" ht="17.25" customHeight="1">
      <c r="A115" s="38"/>
      <c r="B115" s="39" t="s">
        <v>115</v>
      </c>
      <c r="C115" s="27"/>
      <c r="D115" s="28" t="s">
        <v>116</v>
      </c>
      <c r="E115" s="68">
        <f t="shared" si="6"/>
        <v>31000</v>
      </c>
      <c r="F115" s="68">
        <f t="shared" si="6"/>
        <v>0</v>
      </c>
      <c r="G115" s="68">
        <f t="shared" si="6"/>
        <v>31000</v>
      </c>
      <c r="H115" s="30"/>
      <c r="I115" s="12"/>
      <c r="J115" s="12"/>
      <c r="K115" s="12"/>
    </row>
    <row r="116" spans="1:11" ht="15" thickBot="1">
      <c r="A116" s="54"/>
      <c r="B116" s="69"/>
      <c r="C116" s="73" t="s">
        <v>117</v>
      </c>
      <c r="D116" s="74" t="s">
        <v>118</v>
      </c>
      <c r="E116" s="55">
        <v>31000</v>
      </c>
      <c r="F116" s="56"/>
      <c r="G116" s="36">
        <f>E116+F116</f>
        <v>31000</v>
      </c>
      <c r="H116" s="57"/>
      <c r="I116" s="12"/>
      <c r="J116" s="12"/>
      <c r="K116" s="12"/>
    </row>
    <row r="117" spans="1:11" ht="15.75" customHeight="1" thickBot="1">
      <c r="A117" s="20" t="s">
        <v>119</v>
      </c>
      <c r="B117" s="21"/>
      <c r="C117" s="135"/>
      <c r="D117" s="88" t="s">
        <v>120</v>
      </c>
      <c r="E117" s="67">
        <f>E118+E140+E155+E174+E201+E213+E230+E232</f>
        <v>6969617</v>
      </c>
      <c r="F117" s="67">
        <f>F118+F140+F155+F174+F201+F213+F230+F232</f>
        <v>-23494</v>
      </c>
      <c r="G117" s="67">
        <f>G118+G140+G155+G174+G201+G213+G230+G232</f>
        <v>6946123</v>
      </c>
      <c r="H117" s="24"/>
      <c r="I117" s="12"/>
      <c r="J117" s="12"/>
      <c r="K117" s="12"/>
    </row>
    <row r="118" spans="1:11" ht="16.5" customHeight="1">
      <c r="A118" s="38"/>
      <c r="B118" s="27" t="s">
        <v>121</v>
      </c>
      <c r="C118" s="144"/>
      <c r="D118" s="28" t="s">
        <v>122</v>
      </c>
      <c r="E118" s="68">
        <f>SUM(E119:E139)</f>
        <v>3321200</v>
      </c>
      <c r="F118" s="68">
        <f>SUM(F119:F139)</f>
        <v>-17821</v>
      </c>
      <c r="G118" s="68">
        <f>SUM(G119:G139)</f>
        <v>3303379</v>
      </c>
      <c r="H118" s="30"/>
      <c r="I118" s="12"/>
      <c r="J118" s="12"/>
      <c r="K118" s="12"/>
    </row>
    <row r="119" spans="1:11" ht="14.25" customHeight="1">
      <c r="A119" s="42"/>
      <c r="B119" s="43"/>
      <c r="C119" s="33" t="s">
        <v>107</v>
      </c>
      <c r="D119" s="34" t="s">
        <v>75</v>
      </c>
      <c r="E119" s="50">
        <v>144300</v>
      </c>
      <c r="F119" s="36"/>
      <c r="G119" s="36">
        <f aca="true" t="shared" si="7" ref="G119:G139">E119+F119</f>
        <v>144300</v>
      </c>
      <c r="H119" s="37"/>
      <c r="I119" s="12"/>
      <c r="J119" s="12"/>
      <c r="K119" s="12"/>
    </row>
    <row r="120" spans="1:11" ht="14.25" customHeight="1">
      <c r="A120" s="42"/>
      <c r="B120" s="43"/>
      <c r="C120" s="33" t="s">
        <v>61</v>
      </c>
      <c r="D120" s="34" t="s">
        <v>62</v>
      </c>
      <c r="E120" s="50">
        <v>2123100</v>
      </c>
      <c r="F120" s="36">
        <v>-17094</v>
      </c>
      <c r="G120" s="36">
        <f t="shared" si="7"/>
        <v>2106006</v>
      </c>
      <c r="H120" s="106" t="s">
        <v>712</v>
      </c>
      <c r="I120" s="12"/>
      <c r="J120" s="12"/>
      <c r="K120" s="12"/>
    </row>
    <row r="121" spans="1:11" ht="14.25" customHeight="1">
      <c r="A121" s="42"/>
      <c r="B121" s="43"/>
      <c r="C121" s="33" t="s">
        <v>76</v>
      </c>
      <c r="D121" s="34" t="s">
        <v>77</v>
      </c>
      <c r="E121" s="50">
        <v>157100</v>
      </c>
      <c r="F121" s="36"/>
      <c r="G121" s="36">
        <f t="shared" si="7"/>
        <v>157100</v>
      </c>
      <c r="H121" s="37"/>
      <c r="I121" s="12"/>
      <c r="J121" s="12"/>
      <c r="K121" s="12"/>
    </row>
    <row r="122" spans="1:11" ht="14.25" customHeight="1">
      <c r="A122" s="42"/>
      <c r="B122" s="43"/>
      <c r="C122" s="33" t="s">
        <v>63</v>
      </c>
      <c r="D122" s="34" t="s">
        <v>64</v>
      </c>
      <c r="E122" s="50">
        <v>371150</v>
      </c>
      <c r="F122" s="36">
        <v>-5378</v>
      </c>
      <c r="G122" s="36">
        <f t="shared" si="7"/>
        <v>365772</v>
      </c>
      <c r="H122" s="106" t="s">
        <v>712</v>
      </c>
      <c r="I122" s="12"/>
      <c r="J122" s="12"/>
      <c r="K122" s="12"/>
    </row>
    <row r="123" spans="1:11" ht="14.25" customHeight="1">
      <c r="A123" s="42"/>
      <c r="B123" s="43"/>
      <c r="C123" s="33" t="s">
        <v>65</v>
      </c>
      <c r="D123" s="34" t="s">
        <v>66</v>
      </c>
      <c r="E123" s="50">
        <v>60000</v>
      </c>
      <c r="F123" s="36">
        <v>-500</v>
      </c>
      <c r="G123" s="36">
        <f t="shared" si="7"/>
        <v>59500</v>
      </c>
      <c r="H123" s="106" t="s">
        <v>712</v>
      </c>
      <c r="I123" s="12"/>
      <c r="J123" s="12"/>
      <c r="K123" s="12"/>
    </row>
    <row r="124" spans="1:11" ht="14.25" customHeight="1">
      <c r="A124" s="42"/>
      <c r="B124" s="43"/>
      <c r="C124" s="43">
        <v>4130</v>
      </c>
      <c r="D124" s="34" t="s">
        <v>123</v>
      </c>
      <c r="E124" s="50">
        <v>850</v>
      </c>
      <c r="F124" s="36"/>
      <c r="G124" s="36">
        <f t="shared" si="7"/>
        <v>850</v>
      </c>
      <c r="H124" s="37"/>
      <c r="I124" s="12"/>
      <c r="J124" s="12"/>
      <c r="K124" s="12"/>
    </row>
    <row r="125" spans="1:11" ht="14.25" customHeight="1">
      <c r="A125" s="42"/>
      <c r="B125" s="43"/>
      <c r="C125" s="43">
        <v>4170</v>
      </c>
      <c r="D125" s="34" t="s">
        <v>78</v>
      </c>
      <c r="E125" s="50">
        <v>16100</v>
      </c>
      <c r="F125" s="36">
        <v>3000</v>
      </c>
      <c r="G125" s="36">
        <f t="shared" si="7"/>
        <v>19100</v>
      </c>
      <c r="H125" s="106" t="s">
        <v>712</v>
      </c>
      <c r="I125" s="12"/>
      <c r="J125" s="12"/>
      <c r="K125" s="12"/>
    </row>
    <row r="126" spans="1:11" ht="14.25" customHeight="1">
      <c r="A126" s="42"/>
      <c r="B126" s="43"/>
      <c r="C126" s="33" t="s">
        <v>41</v>
      </c>
      <c r="D126" s="34" t="s">
        <v>42</v>
      </c>
      <c r="E126" s="50">
        <v>62500</v>
      </c>
      <c r="F126" s="36">
        <v>4500</v>
      </c>
      <c r="G126" s="36">
        <f t="shared" si="7"/>
        <v>67000</v>
      </c>
      <c r="H126" s="106" t="s">
        <v>712</v>
      </c>
      <c r="I126" s="12"/>
      <c r="J126" s="12"/>
      <c r="K126" s="12"/>
    </row>
    <row r="127" spans="1:11" ht="14.25" customHeight="1">
      <c r="A127" s="42"/>
      <c r="B127" s="43"/>
      <c r="C127" s="33" t="s">
        <v>124</v>
      </c>
      <c r="D127" s="34" t="s">
        <v>125</v>
      </c>
      <c r="E127" s="50">
        <v>10000</v>
      </c>
      <c r="F127" s="36">
        <v>-1000</v>
      </c>
      <c r="G127" s="36">
        <f t="shared" si="7"/>
        <v>9000</v>
      </c>
      <c r="H127" s="106" t="s">
        <v>712</v>
      </c>
      <c r="I127" s="12"/>
      <c r="J127" s="12"/>
      <c r="K127" s="12"/>
    </row>
    <row r="128" spans="1:11" ht="14.25" customHeight="1">
      <c r="A128" s="42"/>
      <c r="B128" s="43"/>
      <c r="C128" s="33" t="s">
        <v>79</v>
      </c>
      <c r="D128" s="34" t="s">
        <v>80</v>
      </c>
      <c r="E128" s="50">
        <v>130000</v>
      </c>
      <c r="F128" s="36"/>
      <c r="G128" s="36">
        <f t="shared" si="7"/>
        <v>130000</v>
      </c>
      <c r="H128" s="37"/>
      <c r="I128" s="12"/>
      <c r="J128" s="12"/>
      <c r="K128" s="12"/>
    </row>
    <row r="129" spans="1:11" ht="14.25" customHeight="1">
      <c r="A129" s="42"/>
      <c r="B129" s="43"/>
      <c r="C129" s="33" t="s">
        <v>81</v>
      </c>
      <c r="D129" s="34" t="s">
        <v>82</v>
      </c>
      <c r="E129" s="50">
        <v>17200</v>
      </c>
      <c r="F129" s="36"/>
      <c r="G129" s="36">
        <f t="shared" si="7"/>
        <v>17200</v>
      </c>
      <c r="H129" s="106"/>
      <c r="I129" s="12"/>
      <c r="J129" s="12"/>
      <c r="K129" s="12"/>
    </row>
    <row r="130" spans="1:11" ht="14.25" customHeight="1">
      <c r="A130" s="42"/>
      <c r="B130" s="43"/>
      <c r="C130" s="33" t="s">
        <v>14</v>
      </c>
      <c r="D130" s="34" t="s">
        <v>15</v>
      </c>
      <c r="E130" s="50">
        <v>18900</v>
      </c>
      <c r="F130" s="36">
        <v>7500</v>
      </c>
      <c r="G130" s="36">
        <f t="shared" si="7"/>
        <v>26400</v>
      </c>
      <c r="H130" s="106" t="s">
        <v>712</v>
      </c>
      <c r="I130" s="12"/>
      <c r="J130" s="12"/>
      <c r="K130" s="12"/>
    </row>
    <row r="131" spans="1:11" ht="14.25" customHeight="1">
      <c r="A131" s="42"/>
      <c r="B131" s="43"/>
      <c r="C131" s="98">
        <v>4350</v>
      </c>
      <c r="D131" s="34" t="s">
        <v>83</v>
      </c>
      <c r="E131" s="50">
        <v>1000</v>
      </c>
      <c r="F131" s="36"/>
      <c r="G131" s="36">
        <f t="shared" si="7"/>
        <v>1000</v>
      </c>
      <c r="H131" s="106"/>
      <c r="I131" s="12"/>
      <c r="J131" s="12"/>
      <c r="K131" s="12"/>
    </row>
    <row r="132" spans="1:11" ht="14.25" customHeight="1">
      <c r="A132" s="42"/>
      <c r="B132" s="43"/>
      <c r="C132" s="98">
        <v>4360</v>
      </c>
      <c r="D132" s="34" t="s">
        <v>84</v>
      </c>
      <c r="E132" s="50">
        <v>4200</v>
      </c>
      <c r="F132" s="36"/>
      <c r="G132" s="36">
        <f t="shared" si="7"/>
        <v>4200</v>
      </c>
      <c r="H132" s="37"/>
      <c r="I132" s="12"/>
      <c r="J132" s="12"/>
      <c r="K132" s="12"/>
    </row>
    <row r="133" spans="1:11" ht="14.25" customHeight="1">
      <c r="A133" s="42"/>
      <c r="B133" s="43"/>
      <c r="C133" s="98">
        <v>4370</v>
      </c>
      <c r="D133" s="34" t="s">
        <v>85</v>
      </c>
      <c r="E133" s="50">
        <v>6400</v>
      </c>
      <c r="F133" s="36"/>
      <c r="G133" s="36">
        <f t="shared" si="7"/>
        <v>6400</v>
      </c>
      <c r="H133" s="37"/>
      <c r="I133" s="12"/>
      <c r="J133" s="12"/>
      <c r="K133" s="12"/>
    </row>
    <row r="134" spans="1:11" ht="14.25" customHeight="1">
      <c r="A134" s="42"/>
      <c r="B134" s="43"/>
      <c r="C134" s="33" t="s">
        <v>69</v>
      </c>
      <c r="D134" s="34" t="s">
        <v>70</v>
      </c>
      <c r="E134" s="50">
        <v>3000</v>
      </c>
      <c r="F134" s="36"/>
      <c r="G134" s="36">
        <f t="shared" si="7"/>
        <v>3000</v>
      </c>
      <c r="H134" s="106"/>
      <c r="I134" s="12"/>
      <c r="J134" s="12"/>
      <c r="K134" s="12"/>
    </row>
    <row r="135" spans="1:11" ht="14.25" customHeight="1">
      <c r="A135" s="42"/>
      <c r="B135" s="43"/>
      <c r="C135" s="33" t="s">
        <v>29</v>
      </c>
      <c r="D135" s="34" t="s">
        <v>30</v>
      </c>
      <c r="E135" s="50">
        <v>4400</v>
      </c>
      <c r="F135" s="36">
        <v>659</v>
      </c>
      <c r="G135" s="36">
        <f t="shared" si="7"/>
        <v>5059</v>
      </c>
      <c r="H135" s="106" t="s">
        <v>712</v>
      </c>
      <c r="I135" s="12"/>
      <c r="J135" s="12"/>
      <c r="K135" s="12"/>
    </row>
    <row r="136" spans="1:11" ht="14.25" customHeight="1">
      <c r="A136" s="42"/>
      <c r="B136" s="43"/>
      <c r="C136" s="33" t="s">
        <v>86</v>
      </c>
      <c r="D136" s="34" t="s">
        <v>87</v>
      </c>
      <c r="E136" s="50">
        <v>142500</v>
      </c>
      <c r="F136" s="36">
        <v>-9508</v>
      </c>
      <c r="G136" s="36">
        <f t="shared" si="7"/>
        <v>132992</v>
      </c>
      <c r="H136" s="106" t="s">
        <v>712</v>
      </c>
      <c r="I136" s="12"/>
      <c r="J136" s="12"/>
      <c r="K136" s="12"/>
    </row>
    <row r="137" spans="1:11" ht="14.25" customHeight="1">
      <c r="A137" s="42"/>
      <c r="B137" s="43"/>
      <c r="C137" s="43" t="s">
        <v>90</v>
      </c>
      <c r="D137" s="34" t="s">
        <v>91</v>
      </c>
      <c r="E137" s="50">
        <v>3500</v>
      </c>
      <c r="F137" s="36"/>
      <c r="G137" s="36">
        <f t="shared" si="7"/>
        <v>3500</v>
      </c>
      <c r="H137" s="37"/>
      <c r="I137" s="12"/>
      <c r="J137" s="12"/>
      <c r="K137" s="12"/>
    </row>
    <row r="138" spans="1:11" ht="14.25" customHeight="1">
      <c r="A138" s="42"/>
      <c r="B138" s="43"/>
      <c r="C138" s="98">
        <v>4750</v>
      </c>
      <c r="D138" s="34" t="s">
        <v>92</v>
      </c>
      <c r="E138" s="50">
        <v>7000</v>
      </c>
      <c r="F138" s="36"/>
      <c r="G138" s="36">
        <f t="shared" si="7"/>
        <v>7000</v>
      </c>
      <c r="H138" s="37"/>
      <c r="I138" s="12"/>
      <c r="J138" s="12"/>
      <c r="K138" s="12"/>
    </row>
    <row r="139" spans="1:11" ht="14.25" customHeight="1">
      <c r="A139" s="42"/>
      <c r="B139" s="43"/>
      <c r="C139" s="69">
        <v>6050</v>
      </c>
      <c r="D139" s="74" t="s">
        <v>21</v>
      </c>
      <c r="E139" s="50">
        <v>38000</v>
      </c>
      <c r="F139" s="36"/>
      <c r="G139" s="36">
        <f t="shared" si="7"/>
        <v>38000</v>
      </c>
      <c r="H139" s="37"/>
      <c r="I139" s="12"/>
      <c r="J139" s="12"/>
      <c r="K139" s="12"/>
    </row>
    <row r="140" spans="1:11" ht="16.5" customHeight="1">
      <c r="A140" s="42"/>
      <c r="B140" s="47" t="s">
        <v>126</v>
      </c>
      <c r="C140" s="46"/>
      <c r="D140" s="48" t="s">
        <v>127</v>
      </c>
      <c r="E140" s="53">
        <f>SUM(E141:E154)</f>
        <v>251737</v>
      </c>
      <c r="F140" s="53">
        <f>SUM(F141:F154)</f>
        <v>-515</v>
      </c>
      <c r="G140" s="53">
        <f>SUM(G141:G154)</f>
        <v>251222</v>
      </c>
      <c r="H140" s="37"/>
      <c r="I140" s="12"/>
      <c r="J140" s="12"/>
      <c r="K140" s="12"/>
    </row>
    <row r="141" spans="1:11" ht="14.25" customHeight="1">
      <c r="A141" s="42"/>
      <c r="B141" s="43"/>
      <c r="C141" s="33" t="s">
        <v>107</v>
      </c>
      <c r="D141" s="34" t="s">
        <v>75</v>
      </c>
      <c r="E141" s="50">
        <v>9200</v>
      </c>
      <c r="F141" s="36">
        <v>1300</v>
      </c>
      <c r="G141" s="36">
        <f aca="true" t="shared" si="8" ref="G141:G154">E141+F141</f>
        <v>10500</v>
      </c>
      <c r="H141" s="106" t="s">
        <v>712</v>
      </c>
      <c r="I141" s="12"/>
      <c r="J141" s="12"/>
      <c r="K141" s="12"/>
    </row>
    <row r="142" spans="1:11" ht="14.25" customHeight="1">
      <c r="A142" s="42"/>
      <c r="B142" s="43"/>
      <c r="C142" s="33" t="s">
        <v>61</v>
      </c>
      <c r="D142" s="34" t="s">
        <v>62</v>
      </c>
      <c r="E142" s="50">
        <v>154537</v>
      </c>
      <c r="F142" s="36"/>
      <c r="G142" s="36">
        <f t="shared" si="8"/>
        <v>154537</v>
      </c>
      <c r="H142" s="37"/>
      <c r="I142" s="12"/>
      <c r="J142" s="12"/>
      <c r="K142" s="12"/>
    </row>
    <row r="143" spans="1:11" ht="14.25" customHeight="1">
      <c r="A143" s="42"/>
      <c r="B143" s="43"/>
      <c r="C143" s="33" t="s">
        <v>76</v>
      </c>
      <c r="D143" s="34" t="s">
        <v>77</v>
      </c>
      <c r="E143" s="50">
        <v>12500</v>
      </c>
      <c r="F143" s="36">
        <v>-825</v>
      </c>
      <c r="G143" s="36">
        <f t="shared" si="8"/>
        <v>11675</v>
      </c>
      <c r="H143" s="106" t="s">
        <v>712</v>
      </c>
      <c r="I143" s="12"/>
      <c r="J143" s="12"/>
      <c r="K143" s="12"/>
    </row>
    <row r="144" spans="1:11" ht="14.25" customHeight="1">
      <c r="A144" s="42"/>
      <c r="B144" s="43"/>
      <c r="C144" s="33" t="s">
        <v>63</v>
      </c>
      <c r="D144" s="34" t="s">
        <v>64</v>
      </c>
      <c r="E144" s="50">
        <v>29500</v>
      </c>
      <c r="F144" s="36">
        <v>-1016</v>
      </c>
      <c r="G144" s="36">
        <f t="shared" si="8"/>
        <v>28484</v>
      </c>
      <c r="H144" s="106" t="s">
        <v>712</v>
      </c>
      <c r="I144" s="12"/>
      <c r="J144" s="12"/>
      <c r="K144" s="12"/>
    </row>
    <row r="145" spans="1:11" ht="14.25" customHeight="1">
      <c r="A145" s="42"/>
      <c r="B145" s="43"/>
      <c r="C145" s="33" t="s">
        <v>65</v>
      </c>
      <c r="D145" s="34" t="s">
        <v>66</v>
      </c>
      <c r="E145" s="50">
        <v>5000</v>
      </c>
      <c r="F145" s="36"/>
      <c r="G145" s="36">
        <f t="shared" si="8"/>
        <v>5000</v>
      </c>
      <c r="H145" s="37"/>
      <c r="I145" s="12"/>
      <c r="J145" s="12"/>
      <c r="K145" s="12"/>
    </row>
    <row r="146" spans="1:11" ht="14.25" customHeight="1">
      <c r="A146" s="42"/>
      <c r="B146" s="43"/>
      <c r="C146" s="43">
        <v>4170</v>
      </c>
      <c r="D146" s="34" t="s">
        <v>78</v>
      </c>
      <c r="E146" s="50">
        <v>2500</v>
      </c>
      <c r="F146" s="36"/>
      <c r="G146" s="36">
        <f t="shared" si="8"/>
        <v>2500</v>
      </c>
      <c r="H146" s="37"/>
      <c r="I146" s="12"/>
      <c r="J146" s="12"/>
      <c r="K146" s="12"/>
    </row>
    <row r="147" spans="1:11" ht="14.25" customHeight="1">
      <c r="A147" s="42"/>
      <c r="B147" s="43"/>
      <c r="C147" s="33" t="s">
        <v>41</v>
      </c>
      <c r="D147" s="34" t="s">
        <v>42</v>
      </c>
      <c r="E147" s="50">
        <v>7000</v>
      </c>
      <c r="F147" s="36">
        <v>-4000</v>
      </c>
      <c r="G147" s="36">
        <f t="shared" si="8"/>
        <v>3000</v>
      </c>
      <c r="H147" s="106" t="s">
        <v>712</v>
      </c>
      <c r="I147" s="12"/>
      <c r="J147" s="12"/>
      <c r="K147" s="12"/>
    </row>
    <row r="148" spans="1:11" ht="14.25" customHeight="1">
      <c r="A148" s="42"/>
      <c r="B148" s="43"/>
      <c r="C148" s="33" t="s">
        <v>124</v>
      </c>
      <c r="D148" s="34" t="s">
        <v>125</v>
      </c>
      <c r="E148" s="50">
        <v>1000</v>
      </c>
      <c r="F148" s="36"/>
      <c r="G148" s="36">
        <f t="shared" si="8"/>
        <v>1000</v>
      </c>
      <c r="H148" s="37"/>
      <c r="I148" s="12"/>
      <c r="J148" s="12"/>
      <c r="K148" s="12"/>
    </row>
    <row r="149" spans="1:11" ht="14.25" customHeight="1">
      <c r="A149" s="42"/>
      <c r="B149" s="43"/>
      <c r="C149" s="33" t="s">
        <v>79</v>
      </c>
      <c r="D149" s="34" t="s">
        <v>80</v>
      </c>
      <c r="E149" s="50">
        <v>10000</v>
      </c>
      <c r="F149" s="36">
        <v>5000</v>
      </c>
      <c r="G149" s="36">
        <f t="shared" si="8"/>
        <v>15000</v>
      </c>
      <c r="H149" s="106" t="s">
        <v>712</v>
      </c>
      <c r="I149" s="12"/>
      <c r="J149" s="12"/>
      <c r="K149" s="12"/>
    </row>
    <row r="150" spans="1:11" ht="14.25" customHeight="1">
      <c r="A150" s="42"/>
      <c r="B150" s="43"/>
      <c r="C150" s="33" t="s">
        <v>81</v>
      </c>
      <c r="D150" s="34" t="s">
        <v>82</v>
      </c>
      <c r="E150" s="50">
        <v>0</v>
      </c>
      <c r="F150" s="36"/>
      <c r="G150" s="36">
        <f t="shared" si="8"/>
        <v>0</v>
      </c>
      <c r="H150" s="37"/>
      <c r="I150" s="12"/>
      <c r="J150" s="12"/>
      <c r="K150" s="12"/>
    </row>
    <row r="151" spans="1:11" ht="14.25" customHeight="1">
      <c r="A151" s="42"/>
      <c r="B151" s="43"/>
      <c r="C151" s="33" t="s">
        <v>14</v>
      </c>
      <c r="D151" s="34" t="s">
        <v>15</v>
      </c>
      <c r="E151" s="50">
        <v>3500</v>
      </c>
      <c r="F151" s="36"/>
      <c r="G151" s="36">
        <f t="shared" si="8"/>
        <v>3500</v>
      </c>
      <c r="H151" s="37"/>
      <c r="I151" s="12"/>
      <c r="J151" s="12"/>
      <c r="K151" s="12"/>
    </row>
    <row r="152" spans="1:11" ht="14.25" customHeight="1">
      <c r="A152" s="42"/>
      <c r="B152" s="43"/>
      <c r="C152" s="98">
        <v>4370</v>
      </c>
      <c r="D152" s="34" t="s">
        <v>85</v>
      </c>
      <c r="E152" s="50">
        <v>2000</v>
      </c>
      <c r="F152" s="36"/>
      <c r="G152" s="36">
        <f t="shared" si="8"/>
        <v>2000</v>
      </c>
      <c r="H152" s="37"/>
      <c r="I152" s="12"/>
      <c r="J152" s="12"/>
      <c r="K152" s="12"/>
    </row>
    <row r="153" spans="1:11" ht="14.25" customHeight="1">
      <c r="A153" s="42"/>
      <c r="B153" s="43"/>
      <c r="C153" s="33" t="s">
        <v>29</v>
      </c>
      <c r="D153" s="34" t="s">
        <v>30</v>
      </c>
      <c r="E153" s="50">
        <v>0</v>
      </c>
      <c r="F153" s="36">
        <v>178</v>
      </c>
      <c r="G153" s="36">
        <f t="shared" si="8"/>
        <v>178</v>
      </c>
      <c r="H153" s="106" t="s">
        <v>712</v>
      </c>
      <c r="I153" s="12"/>
      <c r="J153" s="12"/>
      <c r="K153" s="12"/>
    </row>
    <row r="154" spans="1:11" ht="14.25" customHeight="1">
      <c r="A154" s="42"/>
      <c r="B154" s="43"/>
      <c r="C154" s="33" t="s">
        <v>86</v>
      </c>
      <c r="D154" s="34" t="s">
        <v>87</v>
      </c>
      <c r="E154" s="50">
        <v>15000</v>
      </c>
      <c r="F154" s="36">
        <v>-1152</v>
      </c>
      <c r="G154" s="36">
        <f t="shared" si="8"/>
        <v>13848</v>
      </c>
      <c r="H154" s="106" t="s">
        <v>712</v>
      </c>
      <c r="I154" s="12"/>
      <c r="J154" s="12"/>
      <c r="K154" s="12"/>
    </row>
    <row r="155" spans="1:11" ht="15" customHeight="1">
      <c r="A155" s="45"/>
      <c r="B155" s="47" t="s">
        <v>128</v>
      </c>
      <c r="C155" s="46"/>
      <c r="D155" s="48" t="s">
        <v>129</v>
      </c>
      <c r="E155" s="53">
        <f>SUM(E156:E173)</f>
        <v>818300</v>
      </c>
      <c r="F155" s="53">
        <f>SUM(F156:F173)</f>
        <v>-5158</v>
      </c>
      <c r="G155" s="53">
        <f>SUM(G156:G173)</f>
        <v>813142</v>
      </c>
      <c r="H155" s="37"/>
      <c r="I155" s="12"/>
      <c r="J155" s="12"/>
      <c r="K155" s="12"/>
    </row>
    <row r="156" spans="1:11" ht="22.5" customHeight="1">
      <c r="A156" s="45"/>
      <c r="B156" s="47"/>
      <c r="C156" s="145">
        <v>2900</v>
      </c>
      <c r="D156" s="141" t="s">
        <v>130</v>
      </c>
      <c r="E156" s="72">
        <v>26000</v>
      </c>
      <c r="F156" s="36"/>
      <c r="G156" s="36">
        <f aca="true" t="shared" si="9" ref="G156:G173">E156+F156</f>
        <v>26000</v>
      </c>
      <c r="H156" s="37"/>
      <c r="I156" s="12"/>
      <c r="J156" s="12"/>
      <c r="K156" s="12"/>
    </row>
    <row r="157" spans="1:11" ht="14.25" customHeight="1">
      <c r="A157" s="42"/>
      <c r="B157" s="43"/>
      <c r="C157" s="33" t="s">
        <v>107</v>
      </c>
      <c r="D157" s="34" t="s">
        <v>75</v>
      </c>
      <c r="E157" s="50">
        <v>36300</v>
      </c>
      <c r="F157" s="36"/>
      <c r="G157" s="36">
        <f t="shared" si="9"/>
        <v>36300</v>
      </c>
      <c r="H157" s="37"/>
      <c r="I157" s="12"/>
      <c r="J157" s="12"/>
      <c r="K157" s="12"/>
    </row>
    <row r="158" spans="1:11" ht="14.25" customHeight="1">
      <c r="A158" s="42"/>
      <c r="B158" s="43"/>
      <c r="C158" s="33" t="s">
        <v>61</v>
      </c>
      <c r="D158" s="34" t="s">
        <v>62</v>
      </c>
      <c r="E158" s="50">
        <v>460100</v>
      </c>
      <c r="F158" s="36"/>
      <c r="G158" s="36">
        <f t="shared" si="9"/>
        <v>460100</v>
      </c>
      <c r="H158" s="37"/>
      <c r="I158" s="12"/>
      <c r="J158" s="12"/>
      <c r="K158" s="12"/>
    </row>
    <row r="159" spans="1:11" ht="14.25" customHeight="1">
      <c r="A159" s="42"/>
      <c r="B159" s="43"/>
      <c r="C159" s="33" t="s">
        <v>76</v>
      </c>
      <c r="D159" s="34" t="s">
        <v>77</v>
      </c>
      <c r="E159" s="50">
        <v>40000</v>
      </c>
      <c r="F159" s="36">
        <v>-5411</v>
      </c>
      <c r="G159" s="36">
        <f t="shared" si="9"/>
        <v>34589</v>
      </c>
      <c r="H159" s="106" t="s">
        <v>712</v>
      </c>
      <c r="I159" s="12"/>
      <c r="J159" s="12"/>
      <c r="K159" s="12"/>
    </row>
    <row r="160" spans="1:11" ht="14.25" customHeight="1">
      <c r="A160" s="42"/>
      <c r="B160" s="43"/>
      <c r="C160" s="33" t="s">
        <v>63</v>
      </c>
      <c r="D160" s="34" t="s">
        <v>64</v>
      </c>
      <c r="E160" s="50">
        <v>85500</v>
      </c>
      <c r="F160" s="36">
        <v>-2381</v>
      </c>
      <c r="G160" s="36">
        <f t="shared" si="9"/>
        <v>83119</v>
      </c>
      <c r="H160" s="106" t="s">
        <v>712</v>
      </c>
      <c r="I160" s="12"/>
      <c r="J160" s="12"/>
      <c r="K160" s="12"/>
    </row>
    <row r="161" spans="1:11" ht="14.25" customHeight="1">
      <c r="A161" s="42"/>
      <c r="B161" s="43"/>
      <c r="C161" s="33" t="s">
        <v>65</v>
      </c>
      <c r="D161" s="34" t="s">
        <v>66</v>
      </c>
      <c r="E161" s="50">
        <v>12900</v>
      </c>
      <c r="F161" s="36">
        <v>-300</v>
      </c>
      <c r="G161" s="36">
        <f t="shared" si="9"/>
        <v>12600</v>
      </c>
      <c r="H161" s="106" t="s">
        <v>712</v>
      </c>
      <c r="I161" s="12"/>
      <c r="J161" s="12"/>
      <c r="K161" s="12"/>
    </row>
    <row r="162" spans="1:11" ht="14.25" customHeight="1">
      <c r="A162" s="42"/>
      <c r="B162" s="43"/>
      <c r="C162" s="43">
        <v>4170</v>
      </c>
      <c r="D162" s="34" t="s">
        <v>78</v>
      </c>
      <c r="E162" s="50">
        <v>5300</v>
      </c>
      <c r="F162" s="36"/>
      <c r="G162" s="36">
        <f t="shared" si="9"/>
        <v>5300</v>
      </c>
      <c r="H162" s="37"/>
      <c r="I162" s="12"/>
      <c r="J162" s="12"/>
      <c r="K162" s="12"/>
    </row>
    <row r="163" spans="1:11" ht="14.25" customHeight="1">
      <c r="A163" s="42"/>
      <c r="B163" s="43"/>
      <c r="C163" s="33" t="s">
        <v>41</v>
      </c>
      <c r="D163" s="34" t="s">
        <v>42</v>
      </c>
      <c r="E163" s="50">
        <v>6850</v>
      </c>
      <c r="F163" s="36">
        <v>1000</v>
      </c>
      <c r="G163" s="36">
        <f t="shared" si="9"/>
        <v>7850</v>
      </c>
      <c r="H163" s="106" t="s">
        <v>712</v>
      </c>
      <c r="I163" s="12"/>
      <c r="J163" s="12"/>
      <c r="K163" s="12"/>
    </row>
    <row r="164" spans="1:11" ht="14.25" customHeight="1">
      <c r="A164" s="42"/>
      <c r="B164" s="43"/>
      <c r="C164" s="33" t="s">
        <v>124</v>
      </c>
      <c r="D164" s="34" t="s">
        <v>125</v>
      </c>
      <c r="E164" s="50">
        <v>3000</v>
      </c>
      <c r="F164" s="36"/>
      <c r="G164" s="36">
        <f t="shared" si="9"/>
        <v>3000</v>
      </c>
      <c r="H164" s="37"/>
      <c r="I164" s="12"/>
      <c r="J164" s="12"/>
      <c r="K164" s="12"/>
    </row>
    <row r="165" spans="1:11" ht="14.25" customHeight="1">
      <c r="A165" s="42"/>
      <c r="B165" s="43"/>
      <c r="C165" s="33" t="s">
        <v>79</v>
      </c>
      <c r="D165" s="34" t="s">
        <v>80</v>
      </c>
      <c r="E165" s="50">
        <v>56600</v>
      </c>
      <c r="F165" s="36"/>
      <c r="G165" s="36">
        <f t="shared" si="9"/>
        <v>56600</v>
      </c>
      <c r="H165" s="106"/>
      <c r="I165" s="12"/>
      <c r="J165" s="12"/>
      <c r="K165" s="12"/>
    </row>
    <row r="166" spans="1:11" ht="14.25" customHeight="1">
      <c r="A166" s="42"/>
      <c r="B166" s="43"/>
      <c r="C166" s="33" t="s">
        <v>81</v>
      </c>
      <c r="D166" s="34" t="s">
        <v>82</v>
      </c>
      <c r="E166" s="50">
        <v>40000</v>
      </c>
      <c r="F166" s="36"/>
      <c r="G166" s="36">
        <f t="shared" si="9"/>
        <v>40000</v>
      </c>
      <c r="H166" s="37"/>
      <c r="I166" s="12"/>
      <c r="J166" s="12"/>
      <c r="K166" s="12"/>
    </row>
    <row r="167" spans="1:11" ht="14.25" customHeight="1">
      <c r="A167" s="42"/>
      <c r="B167" s="43"/>
      <c r="C167" s="33" t="s">
        <v>14</v>
      </c>
      <c r="D167" s="34" t="s">
        <v>15</v>
      </c>
      <c r="E167" s="50">
        <v>7000</v>
      </c>
      <c r="F167" s="36">
        <v>3692</v>
      </c>
      <c r="G167" s="36">
        <f t="shared" si="9"/>
        <v>10692</v>
      </c>
      <c r="H167" s="106" t="s">
        <v>712</v>
      </c>
      <c r="I167" s="12"/>
      <c r="J167" s="12"/>
      <c r="K167" s="12"/>
    </row>
    <row r="168" spans="1:11" ht="14.25" customHeight="1">
      <c r="A168" s="42"/>
      <c r="B168" s="43"/>
      <c r="C168" s="98">
        <v>4350</v>
      </c>
      <c r="D168" s="34" t="s">
        <v>83</v>
      </c>
      <c r="E168" s="50">
        <v>350</v>
      </c>
      <c r="F168" s="36"/>
      <c r="G168" s="36">
        <f t="shared" si="9"/>
        <v>350</v>
      </c>
      <c r="H168" s="106"/>
      <c r="I168" s="12"/>
      <c r="J168" s="12"/>
      <c r="K168" s="12"/>
    </row>
    <row r="169" spans="1:11" ht="14.25" customHeight="1">
      <c r="A169" s="42"/>
      <c r="B169" s="43"/>
      <c r="C169" s="98">
        <v>4360</v>
      </c>
      <c r="D169" s="34" t="s">
        <v>84</v>
      </c>
      <c r="E169" s="50">
        <v>1400</v>
      </c>
      <c r="F169" s="36"/>
      <c r="G169" s="36">
        <f t="shared" si="9"/>
        <v>1400</v>
      </c>
      <c r="H169" s="37"/>
      <c r="I169" s="12"/>
      <c r="J169" s="12"/>
      <c r="K169" s="12"/>
    </row>
    <row r="170" spans="1:11" ht="14.25" customHeight="1">
      <c r="A170" s="42"/>
      <c r="B170" s="43"/>
      <c r="C170" s="98">
        <v>4370</v>
      </c>
      <c r="D170" s="34" t="s">
        <v>85</v>
      </c>
      <c r="E170" s="50">
        <v>3500</v>
      </c>
      <c r="F170" s="36"/>
      <c r="G170" s="36">
        <f t="shared" si="9"/>
        <v>3500</v>
      </c>
      <c r="H170" s="37"/>
      <c r="I170" s="12"/>
      <c r="J170" s="12"/>
      <c r="K170" s="12"/>
    </row>
    <row r="171" spans="1:11" ht="14.25" customHeight="1">
      <c r="A171" s="42"/>
      <c r="B171" s="43"/>
      <c r="C171" s="33" t="s">
        <v>69</v>
      </c>
      <c r="D171" s="34" t="s">
        <v>70</v>
      </c>
      <c r="E171" s="50">
        <v>2000</v>
      </c>
      <c r="F171" s="36"/>
      <c r="G171" s="36">
        <f t="shared" si="9"/>
        <v>2000</v>
      </c>
      <c r="H171" s="37"/>
      <c r="I171" s="12"/>
      <c r="J171" s="12"/>
      <c r="K171" s="12"/>
    </row>
    <row r="172" spans="1:11" ht="14.25" customHeight="1">
      <c r="A172" s="42"/>
      <c r="B172" s="43"/>
      <c r="C172" s="43">
        <v>4430</v>
      </c>
      <c r="D172" s="34" t="s">
        <v>30</v>
      </c>
      <c r="E172" s="50">
        <v>1000</v>
      </c>
      <c r="F172" s="36"/>
      <c r="G172" s="36">
        <f t="shared" si="9"/>
        <v>1000</v>
      </c>
      <c r="H172" s="37"/>
      <c r="I172" s="12"/>
      <c r="J172" s="12"/>
      <c r="K172" s="12"/>
    </row>
    <row r="173" spans="1:11" ht="14.25" customHeight="1">
      <c r="A173" s="42"/>
      <c r="B173" s="43"/>
      <c r="C173" s="33" t="s">
        <v>86</v>
      </c>
      <c r="D173" s="34" t="s">
        <v>87</v>
      </c>
      <c r="E173" s="50">
        <v>30500</v>
      </c>
      <c r="F173" s="36">
        <v>-1758</v>
      </c>
      <c r="G173" s="36">
        <f t="shared" si="9"/>
        <v>28742</v>
      </c>
      <c r="H173" s="106" t="s">
        <v>712</v>
      </c>
      <c r="I173" s="12"/>
      <c r="J173" s="12"/>
      <c r="K173" s="12"/>
    </row>
    <row r="174" spans="1:11" ht="15" customHeight="1">
      <c r="A174" s="45"/>
      <c r="B174" s="47" t="s">
        <v>131</v>
      </c>
      <c r="C174" s="46"/>
      <c r="D174" s="48" t="s">
        <v>132</v>
      </c>
      <c r="E174" s="53">
        <f>SUM(E175:E200)</f>
        <v>1737167</v>
      </c>
      <c r="F174" s="53">
        <f>SUM(F175:F200)</f>
        <v>0</v>
      </c>
      <c r="G174" s="53">
        <f>SUM(G175:G200)</f>
        <v>1737167</v>
      </c>
      <c r="H174" s="37"/>
      <c r="I174" s="12"/>
      <c r="J174" s="12"/>
      <c r="K174" s="12"/>
    </row>
    <row r="175" spans="1:11" ht="14.25" customHeight="1">
      <c r="A175" s="42"/>
      <c r="B175" s="43"/>
      <c r="C175" s="33" t="s">
        <v>107</v>
      </c>
      <c r="D175" s="34" t="s">
        <v>75</v>
      </c>
      <c r="E175" s="50">
        <v>76000</v>
      </c>
      <c r="F175" s="36"/>
      <c r="G175" s="36">
        <f aca="true" t="shared" si="10" ref="G175:G200">E175+F175</f>
        <v>76000</v>
      </c>
      <c r="H175" s="37"/>
      <c r="I175" s="12"/>
      <c r="J175" s="12"/>
      <c r="K175" s="12"/>
    </row>
    <row r="176" spans="1:11" ht="14.25" customHeight="1">
      <c r="A176" s="42"/>
      <c r="B176" s="43"/>
      <c r="C176" s="33" t="s">
        <v>61</v>
      </c>
      <c r="D176" s="34" t="s">
        <v>62</v>
      </c>
      <c r="E176" s="50">
        <v>1060900</v>
      </c>
      <c r="F176" s="36"/>
      <c r="G176" s="36">
        <f t="shared" si="10"/>
        <v>1060900</v>
      </c>
      <c r="H176" s="37"/>
      <c r="I176" s="12"/>
      <c r="J176" s="12"/>
      <c r="K176" s="12"/>
    </row>
    <row r="177" spans="1:11" ht="14.25" customHeight="1">
      <c r="A177" s="42"/>
      <c r="B177" s="43"/>
      <c r="C177" s="33" t="s">
        <v>76</v>
      </c>
      <c r="D177" s="34" t="s">
        <v>77</v>
      </c>
      <c r="E177" s="50">
        <v>78900</v>
      </c>
      <c r="F177" s="36">
        <v>-878</v>
      </c>
      <c r="G177" s="36">
        <f t="shared" si="10"/>
        <v>78022</v>
      </c>
      <c r="H177" s="106" t="s">
        <v>712</v>
      </c>
      <c r="I177" s="12"/>
      <c r="J177" s="12"/>
      <c r="K177" s="12"/>
    </row>
    <row r="178" spans="1:11" ht="14.25" customHeight="1">
      <c r="A178" s="42"/>
      <c r="B178" s="43"/>
      <c r="C178" s="33" t="s">
        <v>63</v>
      </c>
      <c r="D178" s="34" t="s">
        <v>64</v>
      </c>
      <c r="E178" s="50">
        <v>213000</v>
      </c>
      <c r="F178" s="36">
        <v>-4265</v>
      </c>
      <c r="G178" s="36">
        <f t="shared" si="10"/>
        <v>208735</v>
      </c>
      <c r="H178" s="106" t="s">
        <v>712</v>
      </c>
      <c r="I178" s="12"/>
      <c r="J178" s="12"/>
      <c r="K178" s="12"/>
    </row>
    <row r="179" spans="1:11" ht="14.25" customHeight="1">
      <c r="A179" s="42"/>
      <c r="B179" s="43"/>
      <c r="C179" s="43">
        <v>4119</v>
      </c>
      <c r="D179" s="34" t="s">
        <v>133</v>
      </c>
      <c r="E179" s="50">
        <v>0</v>
      </c>
      <c r="F179" s="36"/>
      <c r="G179" s="36">
        <f t="shared" si="10"/>
        <v>0</v>
      </c>
      <c r="H179" s="52"/>
      <c r="I179" s="12"/>
      <c r="J179" s="12"/>
      <c r="K179" s="12"/>
    </row>
    <row r="180" spans="1:11" ht="14.25" customHeight="1">
      <c r="A180" s="42"/>
      <c r="B180" s="43"/>
      <c r="C180" s="33" t="s">
        <v>65</v>
      </c>
      <c r="D180" s="34" t="s">
        <v>66</v>
      </c>
      <c r="E180" s="50">
        <v>31500</v>
      </c>
      <c r="F180" s="36"/>
      <c r="G180" s="36">
        <f t="shared" si="10"/>
        <v>31500</v>
      </c>
      <c r="H180" s="37"/>
      <c r="I180" s="12"/>
      <c r="J180" s="12"/>
      <c r="K180" s="12"/>
    </row>
    <row r="181" spans="1:11" ht="14.25" customHeight="1">
      <c r="A181" s="42"/>
      <c r="B181" s="43"/>
      <c r="C181" s="43">
        <v>4129</v>
      </c>
      <c r="D181" s="34" t="s">
        <v>134</v>
      </c>
      <c r="E181" s="50">
        <v>0</v>
      </c>
      <c r="F181" s="36"/>
      <c r="G181" s="36">
        <f t="shared" si="10"/>
        <v>0</v>
      </c>
      <c r="H181" s="52"/>
      <c r="I181" s="12"/>
      <c r="J181" s="12"/>
      <c r="K181" s="12"/>
    </row>
    <row r="182" spans="1:11" ht="14.25" customHeight="1">
      <c r="A182" s="42"/>
      <c r="B182" s="43"/>
      <c r="C182" s="43">
        <v>4170</v>
      </c>
      <c r="D182" s="34" t="s">
        <v>78</v>
      </c>
      <c r="E182" s="50">
        <v>5500</v>
      </c>
      <c r="F182" s="36">
        <v>2000</v>
      </c>
      <c r="G182" s="36">
        <f t="shared" si="10"/>
        <v>7500</v>
      </c>
      <c r="H182" s="106" t="s">
        <v>712</v>
      </c>
      <c r="I182" s="12"/>
      <c r="J182" s="12"/>
      <c r="K182" s="12"/>
    </row>
    <row r="183" spans="1:11" ht="14.25" customHeight="1">
      <c r="A183" s="42"/>
      <c r="B183" s="43"/>
      <c r="C183" s="43" t="s">
        <v>135</v>
      </c>
      <c r="D183" s="34" t="s">
        <v>136</v>
      </c>
      <c r="E183" s="50">
        <v>0</v>
      </c>
      <c r="F183" s="36"/>
      <c r="G183" s="36">
        <f t="shared" si="10"/>
        <v>0</v>
      </c>
      <c r="H183" s="52"/>
      <c r="I183" s="12"/>
      <c r="J183" s="12"/>
      <c r="K183" s="12"/>
    </row>
    <row r="184" spans="1:11" ht="14.25" customHeight="1">
      <c r="A184" s="42"/>
      <c r="B184" s="43"/>
      <c r="C184" s="33" t="s">
        <v>41</v>
      </c>
      <c r="D184" s="34" t="s">
        <v>42</v>
      </c>
      <c r="E184" s="50">
        <v>16700</v>
      </c>
      <c r="F184" s="36">
        <v>7000</v>
      </c>
      <c r="G184" s="36">
        <f t="shared" si="10"/>
        <v>23700</v>
      </c>
      <c r="H184" s="106" t="s">
        <v>712</v>
      </c>
      <c r="I184" s="12"/>
      <c r="J184" s="12"/>
      <c r="K184" s="12"/>
    </row>
    <row r="185" spans="1:11" ht="14.25" customHeight="1">
      <c r="A185" s="42"/>
      <c r="B185" s="43"/>
      <c r="C185" s="43">
        <v>4219</v>
      </c>
      <c r="D185" s="34" t="s">
        <v>137</v>
      </c>
      <c r="E185" s="50">
        <v>7467</v>
      </c>
      <c r="F185" s="36"/>
      <c r="G185" s="36">
        <f t="shared" si="10"/>
        <v>7467</v>
      </c>
      <c r="H185" s="52"/>
      <c r="I185" s="12"/>
      <c r="J185" s="12"/>
      <c r="K185" s="12"/>
    </row>
    <row r="186" spans="1:11" ht="14.25" customHeight="1">
      <c r="A186" s="42"/>
      <c r="B186" s="43"/>
      <c r="C186" s="33" t="s">
        <v>124</v>
      </c>
      <c r="D186" s="34" t="s">
        <v>125</v>
      </c>
      <c r="E186" s="50">
        <v>5200</v>
      </c>
      <c r="F186" s="36"/>
      <c r="G186" s="36">
        <f t="shared" si="10"/>
        <v>5200</v>
      </c>
      <c r="H186" s="37"/>
      <c r="I186" s="12"/>
      <c r="J186" s="12"/>
      <c r="K186" s="12"/>
    </row>
    <row r="187" spans="1:11" ht="26.25" customHeight="1">
      <c r="A187" s="42"/>
      <c r="B187" s="43"/>
      <c r="C187" s="43">
        <v>4249</v>
      </c>
      <c r="D187" s="34" t="s">
        <v>138</v>
      </c>
      <c r="E187" s="50">
        <v>1000</v>
      </c>
      <c r="F187" s="36"/>
      <c r="G187" s="36">
        <f t="shared" si="10"/>
        <v>1000</v>
      </c>
      <c r="H187" s="37"/>
      <c r="I187" s="12"/>
      <c r="J187" s="12"/>
      <c r="K187" s="12"/>
    </row>
    <row r="188" spans="1:11" ht="14.25" customHeight="1">
      <c r="A188" s="42"/>
      <c r="B188" s="43"/>
      <c r="C188" s="33" t="s">
        <v>79</v>
      </c>
      <c r="D188" s="34" t="s">
        <v>80</v>
      </c>
      <c r="E188" s="50">
        <v>97000</v>
      </c>
      <c r="F188" s="36"/>
      <c r="G188" s="36">
        <f t="shared" si="10"/>
        <v>97000</v>
      </c>
      <c r="H188" s="37"/>
      <c r="I188" s="12"/>
      <c r="J188" s="12"/>
      <c r="K188" s="12"/>
    </row>
    <row r="189" spans="1:11" ht="14.25" customHeight="1">
      <c r="A189" s="42"/>
      <c r="B189" s="43"/>
      <c r="C189" s="33" t="s">
        <v>81</v>
      </c>
      <c r="D189" s="34" t="s">
        <v>82</v>
      </c>
      <c r="E189" s="50">
        <v>30000</v>
      </c>
      <c r="F189" s="36"/>
      <c r="G189" s="36">
        <f t="shared" si="10"/>
        <v>30000</v>
      </c>
      <c r="H189" s="37"/>
      <c r="I189" s="12"/>
      <c r="J189" s="12"/>
      <c r="K189" s="12"/>
    </row>
    <row r="190" spans="1:11" ht="14.25" customHeight="1">
      <c r="A190" s="42"/>
      <c r="B190" s="43"/>
      <c r="C190" s="33" t="s">
        <v>14</v>
      </c>
      <c r="D190" s="34" t="s">
        <v>15</v>
      </c>
      <c r="E190" s="50">
        <v>8000</v>
      </c>
      <c r="F190" s="36">
        <v>8520</v>
      </c>
      <c r="G190" s="36">
        <f t="shared" si="10"/>
        <v>16520</v>
      </c>
      <c r="H190" s="106" t="s">
        <v>712</v>
      </c>
      <c r="I190" s="12"/>
      <c r="J190" s="12"/>
      <c r="K190" s="12"/>
    </row>
    <row r="191" spans="1:11" ht="14.25" customHeight="1">
      <c r="A191" s="42"/>
      <c r="B191" s="43"/>
      <c r="C191" s="43">
        <v>4309</v>
      </c>
      <c r="D191" s="34" t="s">
        <v>139</v>
      </c>
      <c r="E191" s="50">
        <v>2000</v>
      </c>
      <c r="F191" s="36"/>
      <c r="G191" s="36">
        <f t="shared" si="10"/>
        <v>2000</v>
      </c>
      <c r="H191" s="52"/>
      <c r="I191" s="12"/>
      <c r="J191" s="12"/>
      <c r="K191" s="12"/>
    </row>
    <row r="192" spans="1:11" ht="14.25" customHeight="1">
      <c r="A192" s="42"/>
      <c r="B192" s="43"/>
      <c r="C192" s="98">
        <v>4350</v>
      </c>
      <c r="D192" s="34" t="s">
        <v>83</v>
      </c>
      <c r="E192" s="50">
        <v>700</v>
      </c>
      <c r="F192" s="36"/>
      <c r="G192" s="36">
        <f t="shared" si="10"/>
        <v>700</v>
      </c>
      <c r="H192" s="106"/>
      <c r="I192" s="12"/>
      <c r="J192" s="12"/>
      <c r="K192" s="12"/>
    </row>
    <row r="193" spans="1:11" ht="14.25" customHeight="1">
      <c r="A193" s="42"/>
      <c r="B193" s="43"/>
      <c r="C193" s="98">
        <v>4360</v>
      </c>
      <c r="D193" s="34" t="s">
        <v>84</v>
      </c>
      <c r="E193" s="50">
        <v>2800</v>
      </c>
      <c r="F193" s="36"/>
      <c r="G193" s="36">
        <f t="shared" si="10"/>
        <v>2800</v>
      </c>
      <c r="H193" s="37"/>
      <c r="I193" s="12"/>
      <c r="J193" s="12"/>
      <c r="K193" s="12"/>
    </row>
    <row r="194" spans="1:11" ht="14.25" customHeight="1">
      <c r="A194" s="42"/>
      <c r="B194" s="43"/>
      <c r="C194" s="98">
        <v>4370</v>
      </c>
      <c r="D194" s="34" t="s">
        <v>85</v>
      </c>
      <c r="E194" s="50">
        <v>4200</v>
      </c>
      <c r="F194" s="36"/>
      <c r="G194" s="36">
        <f t="shared" si="10"/>
        <v>4200</v>
      </c>
      <c r="H194" s="37"/>
      <c r="I194" s="12"/>
      <c r="J194" s="12"/>
      <c r="K194" s="12"/>
    </row>
    <row r="195" spans="1:11" ht="14.25" customHeight="1">
      <c r="A195" s="42"/>
      <c r="B195" s="43"/>
      <c r="C195" s="33" t="s">
        <v>69</v>
      </c>
      <c r="D195" s="34" t="s">
        <v>70</v>
      </c>
      <c r="E195" s="50">
        <v>5500</v>
      </c>
      <c r="F195" s="36"/>
      <c r="G195" s="36">
        <f t="shared" si="10"/>
        <v>5500</v>
      </c>
      <c r="H195" s="106"/>
      <c r="I195" s="12"/>
      <c r="J195" s="12"/>
      <c r="K195" s="12"/>
    </row>
    <row r="196" spans="1:11" ht="14.25" customHeight="1">
      <c r="A196" s="42"/>
      <c r="B196" s="43"/>
      <c r="C196" s="33" t="s">
        <v>29</v>
      </c>
      <c r="D196" s="34" t="s">
        <v>30</v>
      </c>
      <c r="E196" s="50">
        <v>3300</v>
      </c>
      <c r="F196" s="36">
        <v>86</v>
      </c>
      <c r="G196" s="36">
        <f t="shared" si="10"/>
        <v>3386</v>
      </c>
      <c r="H196" s="106" t="s">
        <v>712</v>
      </c>
      <c r="I196" s="12"/>
      <c r="J196" s="12"/>
      <c r="K196" s="12"/>
    </row>
    <row r="197" spans="1:11" ht="14.25" customHeight="1">
      <c r="A197" s="42"/>
      <c r="B197" s="43"/>
      <c r="C197" s="33" t="s">
        <v>86</v>
      </c>
      <c r="D197" s="34" t="s">
        <v>87</v>
      </c>
      <c r="E197" s="50">
        <v>81000</v>
      </c>
      <c r="F197" s="36">
        <v>-12963</v>
      </c>
      <c r="G197" s="36">
        <f t="shared" si="10"/>
        <v>68037</v>
      </c>
      <c r="H197" s="106" t="s">
        <v>712</v>
      </c>
      <c r="I197" s="12"/>
      <c r="J197" s="12"/>
      <c r="K197" s="12"/>
    </row>
    <row r="198" spans="1:11" ht="14.25" customHeight="1">
      <c r="A198" s="42"/>
      <c r="B198" s="43"/>
      <c r="C198" s="43" t="s">
        <v>90</v>
      </c>
      <c r="D198" s="34" t="s">
        <v>91</v>
      </c>
      <c r="E198" s="50">
        <v>1500</v>
      </c>
      <c r="F198" s="36"/>
      <c r="G198" s="36">
        <f t="shared" si="10"/>
        <v>1500</v>
      </c>
      <c r="H198" s="37"/>
      <c r="I198" s="12"/>
      <c r="J198" s="12"/>
      <c r="K198" s="12"/>
    </row>
    <row r="199" spans="1:11" ht="14.25" customHeight="1">
      <c r="A199" s="42"/>
      <c r="B199" s="43"/>
      <c r="C199" s="98">
        <v>4750</v>
      </c>
      <c r="D199" s="34" t="s">
        <v>92</v>
      </c>
      <c r="E199" s="50">
        <v>5000</v>
      </c>
      <c r="F199" s="36">
        <v>500</v>
      </c>
      <c r="G199" s="36">
        <f t="shared" si="10"/>
        <v>5500</v>
      </c>
      <c r="H199" s="106" t="s">
        <v>712</v>
      </c>
      <c r="I199" s="12"/>
      <c r="J199" s="12"/>
      <c r="K199" s="12"/>
    </row>
    <row r="200" spans="1:11" ht="14.25" customHeight="1">
      <c r="A200" s="42"/>
      <c r="B200" s="43"/>
      <c r="C200" s="69">
        <v>6050</v>
      </c>
      <c r="D200" s="74" t="s">
        <v>21</v>
      </c>
      <c r="E200" s="50">
        <v>0</v>
      </c>
      <c r="F200" s="36"/>
      <c r="G200" s="36">
        <f t="shared" si="10"/>
        <v>0</v>
      </c>
      <c r="H200" s="37"/>
      <c r="I200" s="12"/>
      <c r="J200" s="12"/>
      <c r="K200" s="12"/>
    </row>
    <row r="201" spans="1:11" ht="15" customHeight="1">
      <c r="A201" s="45"/>
      <c r="B201" s="47" t="s">
        <v>140</v>
      </c>
      <c r="C201" s="46"/>
      <c r="D201" s="48" t="s">
        <v>141</v>
      </c>
      <c r="E201" s="53">
        <f>SUM(E202:E212)</f>
        <v>426300</v>
      </c>
      <c r="F201" s="53">
        <f>SUM(F202:F212)</f>
        <v>0</v>
      </c>
      <c r="G201" s="53">
        <f>SUM(G202:G212)</f>
        <v>426300</v>
      </c>
      <c r="H201" s="37"/>
      <c r="I201" s="12"/>
      <c r="J201" s="12"/>
      <c r="K201" s="12"/>
    </row>
    <row r="202" spans="1:11" ht="14.25" customHeight="1">
      <c r="A202" s="45"/>
      <c r="B202" s="146"/>
      <c r="C202" s="33" t="s">
        <v>107</v>
      </c>
      <c r="D202" s="34" t="s">
        <v>75</v>
      </c>
      <c r="E202" s="72">
        <v>5000</v>
      </c>
      <c r="F202" s="36"/>
      <c r="G202" s="36">
        <f aca="true" t="shared" si="11" ref="G202:G212">E202+F202</f>
        <v>5000</v>
      </c>
      <c r="H202" s="37"/>
      <c r="I202" s="12"/>
      <c r="J202" s="12"/>
      <c r="K202" s="12"/>
    </row>
    <row r="203" spans="1:11" ht="14.25" customHeight="1">
      <c r="A203" s="45"/>
      <c r="B203" s="146"/>
      <c r="C203" s="33" t="s">
        <v>61</v>
      </c>
      <c r="D203" s="34" t="s">
        <v>62</v>
      </c>
      <c r="E203" s="72">
        <v>80600</v>
      </c>
      <c r="F203" s="36"/>
      <c r="G203" s="36">
        <f t="shared" si="11"/>
        <v>80600</v>
      </c>
      <c r="H203" s="37"/>
      <c r="I203" s="12"/>
      <c r="J203" s="12"/>
      <c r="K203" s="12"/>
    </row>
    <row r="204" spans="1:11" ht="14.25" customHeight="1">
      <c r="A204" s="45"/>
      <c r="B204" s="146"/>
      <c r="C204" s="33" t="s">
        <v>76</v>
      </c>
      <c r="D204" s="34" t="s">
        <v>77</v>
      </c>
      <c r="E204" s="72">
        <v>6400</v>
      </c>
      <c r="F204" s="36"/>
      <c r="G204" s="36">
        <f t="shared" si="11"/>
        <v>6400</v>
      </c>
      <c r="H204" s="37"/>
      <c r="I204" s="12"/>
      <c r="J204" s="12"/>
      <c r="K204" s="12"/>
    </row>
    <row r="205" spans="1:11" ht="14.25" customHeight="1">
      <c r="A205" s="42"/>
      <c r="B205" s="43"/>
      <c r="C205" s="33" t="s">
        <v>63</v>
      </c>
      <c r="D205" s="34" t="s">
        <v>64</v>
      </c>
      <c r="E205" s="50">
        <v>14300</v>
      </c>
      <c r="F205" s="36"/>
      <c r="G205" s="36">
        <f t="shared" si="11"/>
        <v>14300</v>
      </c>
      <c r="H205" s="37"/>
      <c r="I205" s="12"/>
      <c r="J205" s="12"/>
      <c r="K205" s="12"/>
    </row>
    <row r="206" spans="1:11" ht="14.25" customHeight="1">
      <c r="A206" s="42"/>
      <c r="B206" s="43"/>
      <c r="C206" s="33" t="s">
        <v>65</v>
      </c>
      <c r="D206" s="34" t="s">
        <v>66</v>
      </c>
      <c r="E206" s="50">
        <v>2000</v>
      </c>
      <c r="F206" s="36"/>
      <c r="G206" s="36">
        <f t="shared" si="11"/>
        <v>2000</v>
      </c>
      <c r="H206" s="37"/>
      <c r="I206" s="12"/>
      <c r="J206" s="12"/>
      <c r="K206" s="12"/>
    </row>
    <row r="207" spans="1:11" ht="14.25" customHeight="1">
      <c r="A207" s="42"/>
      <c r="B207" s="43"/>
      <c r="C207" s="43">
        <v>4170</v>
      </c>
      <c r="D207" s="34" t="s">
        <v>78</v>
      </c>
      <c r="E207" s="50">
        <v>13000</v>
      </c>
      <c r="F207" s="36"/>
      <c r="G207" s="36">
        <f t="shared" si="11"/>
        <v>13000</v>
      </c>
      <c r="H207" s="37"/>
      <c r="I207" s="12"/>
      <c r="J207" s="12"/>
      <c r="K207" s="12"/>
    </row>
    <row r="208" spans="1:11" ht="14.25" customHeight="1">
      <c r="A208" s="42"/>
      <c r="B208" s="43"/>
      <c r="C208" s="43" t="s">
        <v>41</v>
      </c>
      <c r="D208" s="34" t="s">
        <v>42</v>
      </c>
      <c r="E208" s="50">
        <v>55000</v>
      </c>
      <c r="F208" s="36"/>
      <c r="G208" s="36">
        <f t="shared" si="11"/>
        <v>55000</v>
      </c>
      <c r="H208" s="37"/>
      <c r="I208" s="12"/>
      <c r="J208" s="12"/>
      <c r="K208" s="12"/>
    </row>
    <row r="209" spans="1:11" ht="14.25" customHeight="1">
      <c r="A209" s="42"/>
      <c r="B209" s="43"/>
      <c r="C209" s="33" t="s">
        <v>81</v>
      </c>
      <c r="D209" s="34" t="s">
        <v>82</v>
      </c>
      <c r="E209" s="50">
        <v>10000</v>
      </c>
      <c r="F209" s="36"/>
      <c r="G209" s="36">
        <f t="shared" si="11"/>
        <v>10000</v>
      </c>
      <c r="H209" s="37"/>
      <c r="I209" s="12"/>
      <c r="J209" s="12"/>
      <c r="K209" s="12"/>
    </row>
    <row r="210" spans="1:11" ht="14.25" customHeight="1">
      <c r="A210" s="42"/>
      <c r="B210" s="43"/>
      <c r="C210" s="33" t="s">
        <v>14</v>
      </c>
      <c r="D210" s="34" t="s">
        <v>15</v>
      </c>
      <c r="E210" s="50">
        <v>230000</v>
      </c>
      <c r="F210" s="36"/>
      <c r="G210" s="36">
        <f t="shared" si="11"/>
        <v>230000</v>
      </c>
      <c r="H210" s="37"/>
      <c r="I210" s="12"/>
      <c r="J210" s="12"/>
      <c r="K210" s="12"/>
    </row>
    <row r="211" spans="1:11" ht="14.25" customHeight="1">
      <c r="A211" s="42"/>
      <c r="B211" s="43"/>
      <c r="C211" s="33" t="s">
        <v>29</v>
      </c>
      <c r="D211" s="34" t="s">
        <v>30</v>
      </c>
      <c r="E211" s="50">
        <v>7000</v>
      </c>
      <c r="F211" s="36"/>
      <c r="G211" s="36">
        <f t="shared" si="11"/>
        <v>7000</v>
      </c>
      <c r="H211" s="37"/>
      <c r="I211" s="12"/>
      <c r="J211" s="12"/>
      <c r="K211" s="12"/>
    </row>
    <row r="212" spans="1:11" ht="14.25" customHeight="1">
      <c r="A212" s="42"/>
      <c r="B212" s="43"/>
      <c r="C212" s="33" t="s">
        <v>86</v>
      </c>
      <c r="D212" s="34" t="s">
        <v>87</v>
      </c>
      <c r="E212" s="50">
        <v>3000</v>
      </c>
      <c r="F212" s="36"/>
      <c r="G212" s="36">
        <f t="shared" si="11"/>
        <v>3000</v>
      </c>
      <c r="H212" s="37"/>
      <c r="I212" s="12"/>
      <c r="J212" s="12"/>
      <c r="K212" s="12"/>
    </row>
    <row r="213" spans="1:11" ht="27" customHeight="1">
      <c r="A213" s="45"/>
      <c r="B213" s="47" t="s">
        <v>142</v>
      </c>
      <c r="C213" s="46"/>
      <c r="D213" s="48" t="s">
        <v>143</v>
      </c>
      <c r="E213" s="53">
        <f>SUM(E214:E229)</f>
        <v>256978</v>
      </c>
      <c r="F213" s="53">
        <f>SUM(F214:F229)</f>
        <v>980</v>
      </c>
      <c r="G213" s="53">
        <f>SUM(G214:G229)</f>
        <v>257958</v>
      </c>
      <c r="H213" s="37"/>
      <c r="I213" s="12"/>
      <c r="J213" s="12"/>
      <c r="K213" s="12"/>
    </row>
    <row r="214" spans="1:11" ht="14.25" customHeight="1">
      <c r="A214" s="42"/>
      <c r="B214" s="43"/>
      <c r="C214" s="33" t="s">
        <v>107</v>
      </c>
      <c r="D214" s="34" t="s">
        <v>75</v>
      </c>
      <c r="E214" s="50">
        <v>12000</v>
      </c>
      <c r="F214" s="36"/>
      <c r="G214" s="36">
        <f aca="true" t="shared" si="12" ref="G214:G229">E214+F214</f>
        <v>12000</v>
      </c>
      <c r="H214" s="37"/>
      <c r="I214" s="12"/>
      <c r="J214" s="12"/>
      <c r="K214" s="12"/>
    </row>
    <row r="215" spans="1:11" ht="14.25" customHeight="1">
      <c r="A215" s="42"/>
      <c r="B215" s="43"/>
      <c r="C215" s="33" t="s">
        <v>61</v>
      </c>
      <c r="D215" s="34" t="s">
        <v>62</v>
      </c>
      <c r="E215" s="50">
        <v>160000</v>
      </c>
      <c r="F215" s="36"/>
      <c r="G215" s="36">
        <f t="shared" si="12"/>
        <v>160000</v>
      </c>
      <c r="H215" s="37"/>
      <c r="I215" s="12"/>
      <c r="J215" s="12"/>
      <c r="K215" s="12"/>
    </row>
    <row r="216" spans="1:11" ht="14.25" customHeight="1">
      <c r="A216" s="42"/>
      <c r="B216" s="43"/>
      <c r="C216" s="33" t="s">
        <v>76</v>
      </c>
      <c r="D216" s="34" t="s">
        <v>77</v>
      </c>
      <c r="E216" s="50">
        <v>12200</v>
      </c>
      <c r="F216" s="36"/>
      <c r="G216" s="36">
        <f t="shared" si="12"/>
        <v>12200</v>
      </c>
      <c r="H216" s="37"/>
      <c r="I216" s="12"/>
      <c r="J216" s="12"/>
      <c r="K216" s="12"/>
    </row>
    <row r="217" spans="1:11" ht="14.25" customHeight="1">
      <c r="A217" s="42"/>
      <c r="B217" s="43"/>
      <c r="C217" s="33" t="s">
        <v>63</v>
      </c>
      <c r="D217" s="34" t="s">
        <v>64</v>
      </c>
      <c r="E217" s="50">
        <v>26878</v>
      </c>
      <c r="F217" s="36"/>
      <c r="G217" s="36">
        <f t="shared" si="12"/>
        <v>26878</v>
      </c>
      <c r="H217" s="37"/>
      <c r="I217" s="12"/>
      <c r="J217" s="12"/>
      <c r="K217" s="12"/>
    </row>
    <row r="218" spans="1:11" ht="14.25" customHeight="1">
      <c r="A218" s="42"/>
      <c r="B218" s="43"/>
      <c r="C218" s="33" t="s">
        <v>65</v>
      </c>
      <c r="D218" s="34" t="s">
        <v>66</v>
      </c>
      <c r="E218" s="50">
        <v>4600</v>
      </c>
      <c r="F218" s="36"/>
      <c r="G218" s="36">
        <f t="shared" si="12"/>
        <v>4600</v>
      </c>
      <c r="H218" s="37"/>
      <c r="I218" s="12"/>
      <c r="J218" s="12"/>
      <c r="K218" s="12"/>
    </row>
    <row r="219" spans="1:11" ht="14.25" customHeight="1">
      <c r="A219" s="42"/>
      <c r="B219" s="43"/>
      <c r="C219" s="43">
        <v>4170</v>
      </c>
      <c r="D219" s="34" t="s">
        <v>78</v>
      </c>
      <c r="E219" s="50">
        <v>4000</v>
      </c>
      <c r="F219" s="36"/>
      <c r="G219" s="36">
        <f t="shared" si="12"/>
        <v>4000</v>
      </c>
      <c r="H219" s="37"/>
      <c r="I219" s="12"/>
      <c r="J219" s="12"/>
      <c r="K219" s="12"/>
    </row>
    <row r="220" spans="1:11" ht="14.25" customHeight="1">
      <c r="A220" s="42"/>
      <c r="B220" s="43"/>
      <c r="C220" s="33" t="s">
        <v>41</v>
      </c>
      <c r="D220" s="34" t="s">
        <v>42</v>
      </c>
      <c r="E220" s="50">
        <v>8000</v>
      </c>
      <c r="F220" s="36"/>
      <c r="G220" s="36">
        <f t="shared" si="12"/>
        <v>8000</v>
      </c>
      <c r="H220" s="37"/>
      <c r="I220" s="12"/>
      <c r="J220" s="12"/>
      <c r="K220" s="12"/>
    </row>
    <row r="221" spans="1:11" ht="14.25" customHeight="1">
      <c r="A221" s="42"/>
      <c r="B221" s="43"/>
      <c r="C221" s="33" t="s">
        <v>14</v>
      </c>
      <c r="D221" s="34" t="s">
        <v>15</v>
      </c>
      <c r="E221" s="50">
        <v>10000</v>
      </c>
      <c r="F221" s="36">
        <v>1580</v>
      </c>
      <c r="G221" s="36">
        <f t="shared" si="12"/>
        <v>11580</v>
      </c>
      <c r="H221" s="106" t="s">
        <v>712</v>
      </c>
      <c r="I221" s="12"/>
      <c r="J221" s="12"/>
      <c r="K221" s="12"/>
    </row>
    <row r="222" spans="1:11" ht="14.25" customHeight="1">
      <c r="A222" s="42"/>
      <c r="B222" s="43"/>
      <c r="C222" s="98">
        <v>4360</v>
      </c>
      <c r="D222" s="34" t="s">
        <v>84</v>
      </c>
      <c r="E222" s="50">
        <v>1400</v>
      </c>
      <c r="F222" s="36"/>
      <c r="G222" s="36">
        <f t="shared" si="12"/>
        <v>1400</v>
      </c>
      <c r="H222" s="37"/>
      <c r="I222" s="12"/>
      <c r="J222" s="12"/>
      <c r="K222" s="12"/>
    </row>
    <row r="223" spans="1:11" ht="14.25" customHeight="1">
      <c r="A223" s="42"/>
      <c r="B223" s="43"/>
      <c r="C223" s="98">
        <v>4370</v>
      </c>
      <c r="D223" s="34" t="s">
        <v>85</v>
      </c>
      <c r="E223" s="50">
        <v>1300</v>
      </c>
      <c r="F223" s="36"/>
      <c r="G223" s="36">
        <f t="shared" si="12"/>
        <v>1300</v>
      </c>
      <c r="H223" s="37"/>
      <c r="I223" s="12"/>
      <c r="J223" s="12"/>
      <c r="K223" s="12"/>
    </row>
    <row r="224" spans="1:11" ht="14.25" customHeight="1">
      <c r="A224" s="42"/>
      <c r="B224" s="43"/>
      <c r="C224" s="33" t="s">
        <v>69</v>
      </c>
      <c r="D224" s="34" t="s">
        <v>70</v>
      </c>
      <c r="E224" s="50">
        <v>3000</v>
      </c>
      <c r="F224" s="36"/>
      <c r="G224" s="36">
        <f t="shared" si="12"/>
        <v>3000</v>
      </c>
      <c r="H224" s="37"/>
      <c r="I224" s="12"/>
      <c r="J224" s="12"/>
      <c r="K224" s="12"/>
    </row>
    <row r="225" spans="1:11" ht="14.25" customHeight="1">
      <c r="A225" s="42"/>
      <c r="B225" s="43"/>
      <c r="C225" s="43">
        <v>4430</v>
      </c>
      <c r="D225" s="34" t="s">
        <v>30</v>
      </c>
      <c r="E225" s="50">
        <v>1000</v>
      </c>
      <c r="F225" s="36"/>
      <c r="G225" s="36">
        <f t="shared" si="12"/>
        <v>1000</v>
      </c>
      <c r="H225" s="37"/>
      <c r="I225" s="12"/>
      <c r="J225" s="12"/>
      <c r="K225" s="12"/>
    </row>
    <row r="226" spans="1:11" ht="14.25" customHeight="1">
      <c r="A226" s="42"/>
      <c r="B226" s="43"/>
      <c r="C226" s="33" t="s">
        <v>86</v>
      </c>
      <c r="D226" s="34" t="s">
        <v>87</v>
      </c>
      <c r="E226" s="50">
        <v>4600</v>
      </c>
      <c r="F226" s="36">
        <v>-600</v>
      </c>
      <c r="G226" s="36">
        <f t="shared" si="12"/>
        <v>4000</v>
      </c>
      <c r="H226" s="106" t="s">
        <v>712</v>
      </c>
      <c r="I226" s="12"/>
      <c r="J226" s="12"/>
      <c r="K226" s="12"/>
    </row>
    <row r="227" spans="1:11" ht="14.25" customHeight="1">
      <c r="A227" s="42"/>
      <c r="B227" s="43"/>
      <c r="C227" s="98">
        <v>4700</v>
      </c>
      <c r="D227" s="34" t="s">
        <v>89</v>
      </c>
      <c r="E227" s="50">
        <v>4000</v>
      </c>
      <c r="F227" s="36"/>
      <c r="G227" s="36">
        <f t="shared" si="12"/>
        <v>4000</v>
      </c>
      <c r="H227" s="37"/>
      <c r="I227" s="12"/>
      <c r="J227" s="12"/>
      <c r="K227" s="12"/>
    </row>
    <row r="228" spans="1:11" ht="14.25" customHeight="1">
      <c r="A228" s="42"/>
      <c r="B228" s="43"/>
      <c r="C228" s="43" t="s">
        <v>90</v>
      </c>
      <c r="D228" s="34" t="s">
        <v>91</v>
      </c>
      <c r="E228" s="50">
        <v>1000</v>
      </c>
      <c r="F228" s="36"/>
      <c r="G228" s="36">
        <f t="shared" si="12"/>
        <v>1000</v>
      </c>
      <c r="H228" s="37"/>
      <c r="I228" s="12"/>
      <c r="J228" s="12"/>
      <c r="K228" s="12"/>
    </row>
    <row r="229" spans="1:11" ht="14.25" customHeight="1">
      <c r="A229" s="42"/>
      <c r="B229" s="43"/>
      <c r="C229" s="98">
        <v>4750</v>
      </c>
      <c r="D229" s="34" t="s">
        <v>92</v>
      </c>
      <c r="E229" s="50">
        <v>3000</v>
      </c>
      <c r="F229" s="36"/>
      <c r="G229" s="36">
        <f t="shared" si="12"/>
        <v>3000</v>
      </c>
      <c r="H229" s="37"/>
      <c r="I229" s="12"/>
      <c r="J229" s="12"/>
      <c r="K229" s="12"/>
    </row>
    <row r="230" spans="1:11" ht="15" customHeight="1">
      <c r="A230" s="45"/>
      <c r="B230" s="47" t="s">
        <v>144</v>
      </c>
      <c r="C230" s="46"/>
      <c r="D230" s="48" t="s">
        <v>145</v>
      </c>
      <c r="E230" s="53">
        <f>SUM(E231:E231)</f>
        <v>35300</v>
      </c>
      <c r="F230" s="53">
        <f>SUM(F231:F231)</f>
        <v>0</v>
      </c>
      <c r="G230" s="53">
        <f>SUM(G231:G231)</f>
        <v>35300</v>
      </c>
      <c r="H230" s="37"/>
      <c r="I230" s="12"/>
      <c r="J230" s="12"/>
      <c r="K230" s="12"/>
    </row>
    <row r="231" spans="1:11" ht="15" customHeight="1">
      <c r="A231" s="42"/>
      <c r="B231" s="43"/>
      <c r="C231" s="98">
        <v>4700</v>
      </c>
      <c r="D231" s="34" t="s">
        <v>89</v>
      </c>
      <c r="E231" s="50">
        <v>35300</v>
      </c>
      <c r="F231" s="36"/>
      <c r="G231" s="36">
        <f>E231+F231</f>
        <v>35300</v>
      </c>
      <c r="H231" s="37"/>
      <c r="I231" s="12"/>
      <c r="J231" s="12"/>
      <c r="K231" s="12"/>
    </row>
    <row r="232" spans="1:11" ht="15" customHeight="1">
      <c r="A232" s="45"/>
      <c r="B232" s="47" t="s">
        <v>146</v>
      </c>
      <c r="C232" s="46"/>
      <c r="D232" s="48" t="s">
        <v>46</v>
      </c>
      <c r="E232" s="53">
        <f>SUM(E233:E235)</f>
        <v>122635</v>
      </c>
      <c r="F232" s="53">
        <f>SUM(F233:F235)</f>
        <v>-980</v>
      </c>
      <c r="G232" s="53">
        <f>SUM(G233:G235)</f>
        <v>121655</v>
      </c>
      <c r="H232" s="37"/>
      <c r="I232" s="12"/>
      <c r="J232" s="12"/>
      <c r="K232" s="12"/>
    </row>
    <row r="233" spans="1:11" ht="15" customHeight="1">
      <c r="A233" s="42"/>
      <c r="B233" s="43"/>
      <c r="C233" s="33" t="s">
        <v>107</v>
      </c>
      <c r="D233" s="34" t="s">
        <v>75</v>
      </c>
      <c r="E233" s="50">
        <v>3500</v>
      </c>
      <c r="F233" s="36"/>
      <c r="G233" s="36">
        <f>E233+F233</f>
        <v>3500</v>
      </c>
      <c r="H233" s="37"/>
      <c r="I233" s="12"/>
      <c r="J233" s="12"/>
      <c r="K233" s="12"/>
    </row>
    <row r="234" spans="1:11" ht="15" customHeight="1">
      <c r="A234" s="54"/>
      <c r="B234" s="69"/>
      <c r="C234" s="33" t="s">
        <v>14</v>
      </c>
      <c r="D234" s="34" t="s">
        <v>15</v>
      </c>
      <c r="E234" s="55">
        <v>72135</v>
      </c>
      <c r="F234" s="36"/>
      <c r="G234" s="36">
        <f>E234+F234</f>
        <v>72135</v>
      </c>
      <c r="H234" s="52"/>
      <c r="I234" s="12"/>
      <c r="J234" s="12"/>
      <c r="K234" s="12"/>
    </row>
    <row r="235" spans="1:11" ht="15" customHeight="1" thickBot="1">
      <c r="A235" s="54"/>
      <c r="B235" s="69"/>
      <c r="C235" s="73" t="s">
        <v>86</v>
      </c>
      <c r="D235" s="74" t="s">
        <v>87</v>
      </c>
      <c r="E235" s="55">
        <v>47000</v>
      </c>
      <c r="F235" s="56">
        <v>-980</v>
      </c>
      <c r="G235" s="56">
        <f>E235+F235</f>
        <v>46020</v>
      </c>
      <c r="H235" s="773" t="s">
        <v>712</v>
      </c>
      <c r="I235" s="12"/>
      <c r="J235" s="12"/>
      <c r="K235" s="12"/>
    </row>
    <row r="236" spans="1:11" ht="15.75" customHeight="1" thickBot="1">
      <c r="A236" s="20" t="s">
        <v>147</v>
      </c>
      <c r="B236" s="21"/>
      <c r="C236" s="21"/>
      <c r="D236" s="22" t="s">
        <v>148</v>
      </c>
      <c r="E236" s="67">
        <f>E237+E241</f>
        <v>150000</v>
      </c>
      <c r="F236" s="67">
        <f>F237+F241</f>
        <v>0</v>
      </c>
      <c r="G236" s="67">
        <f>G237+G241</f>
        <v>150000</v>
      </c>
      <c r="H236" s="24"/>
      <c r="I236" s="12"/>
      <c r="J236" s="12"/>
      <c r="K236" s="12"/>
    </row>
    <row r="237" spans="1:11" ht="15.75" customHeight="1">
      <c r="A237" s="695"/>
      <c r="B237" s="154" t="s">
        <v>149</v>
      </c>
      <c r="C237" s="692"/>
      <c r="D237" s="155" t="s">
        <v>150</v>
      </c>
      <c r="E237" s="693">
        <f>E238+E239+E240</f>
        <v>10000</v>
      </c>
      <c r="F237" s="693">
        <f>F238+F239+F240</f>
        <v>0</v>
      </c>
      <c r="G237" s="694">
        <f>G238+G239+G240</f>
        <v>10000</v>
      </c>
      <c r="H237" s="157"/>
      <c r="I237" s="12"/>
      <c r="J237" s="12"/>
      <c r="K237" s="12"/>
    </row>
    <row r="238" spans="1:11" ht="14.25" customHeight="1">
      <c r="A238" s="31"/>
      <c r="B238" s="32"/>
      <c r="C238" s="33" t="s">
        <v>41</v>
      </c>
      <c r="D238" s="34" t="s">
        <v>42</v>
      </c>
      <c r="E238" s="147">
        <v>3600</v>
      </c>
      <c r="F238" s="36"/>
      <c r="G238" s="36">
        <f>E238+F238</f>
        <v>3600</v>
      </c>
      <c r="H238" s="37"/>
      <c r="I238" s="12"/>
      <c r="J238" s="12"/>
      <c r="K238" s="12"/>
    </row>
    <row r="239" spans="1:11" ht="14.25" customHeight="1">
      <c r="A239" s="31"/>
      <c r="B239" s="32"/>
      <c r="C239" s="33" t="s">
        <v>14</v>
      </c>
      <c r="D239" s="34" t="s">
        <v>15</v>
      </c>
      <c r="E239" s="147">
        <v>4400</v>
      </c>
      <c r="F239" s="36"/>
      <c r="G239" s="36">
        <f>E239+F239</f>
        <v>4400</v>
      </c>
      <c r="H239" s="37"/>
      <c r="I239" s="12"/>
      <c r="J239" s="12"/>
      <c r="K239" s="12"/>
    </row>
    <row r="240" spans="1:11" ht="14.25" customHeight="1">
      <c r="A240" s="31"/>
      <c r="B240" s="32"/>
      <c r="C240" s="98">
        <v>4700</v>
      </c>
      <c r="D240" s="34" t="s">
        <v>89</v>
      </c>
      <c r="E240" s="147">
        <v>2000</v>
      </c>
      <c r="F240" s="36"/>
      <c r="G240" s="36">
        <f>E240+F240</f>
        <v>2000</v>
      </c>
      <c r="H240" s="37"/>
      <c r="I240" s="12"/>
      <c r="J240" s="12"/>
      <c r="K240" s="12"/>
    </row>
    <row r="241" spans="1:11" ht="15.75" customHeight="1">
      <c r="A241" s="45"/>
      <c r="B241" s="47" t="s">
        <v>151</v>
      </c>
      <c r="C241" s="46"/>
      <c r="D241" s="48" t="s">
        <v>152</v>
      </c>
      <c r="E241" s="53">
        <f>SUM(E242:E253)</f>
        <v>140000</v>
      </c>
      <c r="F241" s="53">
        <f>SUM(F242:F253)</f>
        <v>0</v>
      </c>
      <c r="G241" s="53">
        <f>SUM(G242:G253)</f>
        <v>140000</v>
      </c>
      <c r="H241" s="37"/>
      <c r="I241" s="12"/>
      <c r="J241" s="12"/>
      <c r="K241" s="12"/>
    </row>
    <row r="242" spans="1:11" ht="48">
      <c r="A242" s="45"/>
      <c r="B242" s="47"/>
      <c r="C242" s="148" t="s">
        <v>153</v>
      </c>
      <c r="D242" s="141" t="s">
        <v>154</v>
      </c>
      <c r="E242" s="72">
        <v>30000</v>
      </c>
      <c r="F242" s="36"/>
      <c r="G242" s="36">
        <f aca="true" t="shared" si="13" ref="G242:G253">E242+F242</f>
        <v>30000</v>
      </c>
      <c r="H242" s="37"/>
      <c r="I242" s="12"/>
      <c r="J242" s="12"/>
      <c r="K242" s="12"/>
    </row>
    <row r="243" spans="1:11" ht="14.25" customHeight="1">
      <c r="A243" s="45"/>
      <c r="B243" s="149"/>
      <c r="C243" s="33" t="s">
        <v>51</v>
      </c>
      <c r="D243" s="34" t="s">
        <v>52</v>
      </c>
      <c r="E243" s="72">
        <v>12500</v>
      </c>
      <c r="F243" s="36"/>
      <c r="G243" s="36">
        <f t="shared" si="13"/>
        <v>12500</v>
      </c>
      <c r="H243" s="37"/>
      <c r="I243" s="12"/>
      <c r="J243" s="12"/>
      <c r="K243" s="12"/>
    </row>
    <row r="244" spans="1:11" ht="14.25" customHeight="1">
      <c r="A244" s="42"/>
      <c r="B244" s="43"/>
      <c r="C244" s="33" t="s">
        <v>63</v>
      </c>
      <c r="D244" s="34" t="s">
        <v>64</v>
      </c>
      <c r="E244" s="50">
        <v>500</v>
      </c>
      <c r="F244" s="36"/>
      <c r="G244" s="36">
        <f t="shared" si="13"/>
        <v>500</v>
      </c>
      <c r="H244" s="37"/>
      <c r="I244" s="12"/>
      <c r="J244" s="12"/>
      <c r="K244" s="12"/>
    </row>
    <row r="245" spans="1:11" ht="14.25" customHeight="1">
      <c r="A245" s="42"/>
      <c r="B245" s="43"/>
      <c r="C245" s="33" t="s">
        <v>65</v>
      </c>
      <c r="D245" s="34" t="s">
        <v>66</v>
      </c>
      <c r="E245" s="50">
        <v>100</v>
      </c>
      <c r="F245" s="36"/>
      <c r="G245" s="36">
        <f t="shared" si="13"/>
        <v>100</v>
      </c>
      <c r="H245" s="37"/>
      <c r="I245" s="12"/>
      <c r="J245" s="12"/>
      <c r="K245" s="12"/>
    </row>
    <row r="246" spans="1:11" ht="14.25" customHeight="1">
      <c r="A246" s="42"/>
      <c r="B246" s="43"/>
      <c r="C246" s="43">
        <v>4170</v>
      </c>
      <c r="D246" s="34" t="s">
        <v>78</v>
      </c>
      <c r="E246" s="50">
        <v>20900</v>
      </c>
      <c r="F246" s="36"/>
      <c r="G246" s="36">
        <f t="shared" si="13"/>
        <v>20900</v>
      </c>
      <c r="H246" s="37"/>
      <c r="I246" s="12"/>
      <c r="J246" s="12"/>
      <c r="K246" s="12"/>
    </row>
    <row r="247" spans="1:11" ht="14.25" customHeight="1">
      <c r="A247" s="42"/>
      <c r="B247" s="43"/>
      <c r="C247" s="33" t="s">
        <v>41</v>
      </c>
      <c r="D247" s="34" t="s">
        <v>42</v>
      </c>
      <c r="E247" s="50">
        <v>20600</v>
      </c>
      <c r="F247" s="36"/>
      <c r="G247" s="36">
        <f t="shared" si="13"/>
        <v>20600</v>
      </c>
      <c r="H247" s="37"/>
      <c r="I247" s="12"/>
      <c r="J247" s="12"/>
      <c r="K247" s="12"/>
    </row>
    <row r="248" spans="1:11" ht="14.25" customHeight="1">
      <c r="A248" s="42"/>
      <c r="B248" s="43"/>
      <c r="C248" s="98">
        <v>4220</v>
      </c>
      <c r="D248" s="34" t="s">
        <v>155</v>
      </c>
      <c r="E248" s="50">
        <v>8000</v>
      </c>
      <c r="F248" s="36"/>
      <c r="G248" s="36">
        <f t="shared" si="13"/>
        <v>8000</v>
      </c>
      <c r="H248" s="37"/>
      <c r="I248" s="12"/>
      <c r="J248" s="12"/>
      <c r="K248" s="12"/>
    </row>
    <row r="249" spans="1:11" ht="14.25" customHeight="1">
      <c r="A249" s="42"/>
      <c r="B249" s="43"/>
      <c r="C249" s="33" t="s">
        <v>14</v>
      </c>
      <c r="D249" s="34" t="s">
        <v>15</v>
      </c>
      <c r="E249" s="50">
        <v>40400</v>
      </c>
      <c r="F249" s="36"/>
      <c r="G249" s="36">
        <f t="shared" si="13"/>
        <v>40400</v>
      </c>
      <c r="H249" s="37"/>
      <c r="I249" s="12"/>
      <c r="J249" s="12"/>
      <c r="K249" s="12"/>
    </row>
    <row r="250" spans="1:11" ht="14.25" customHeight="1">
      <c r="A250" s="42"/>
      <c r="B250" s="43"/>
      <c r="C250" s="98">
        <v>4350</v>
      </c>
      <c r="D250" s="34" t="s">
        <v>83</v>
      </c>
      <c r="E250" s="50">
        <v>2000</v>
      </c>
      <c r="F250" s="36"/>
      <c r="G250" s="36">
        <f t="shared" si="13"/>
        <v>2000</v>
      </c>
      <c r="H250" s="37"/>
      <c r="I250" s="12"/>
      <c r="J250" s="12"/>
      <c r="K250" s="12"/>
    </row>
    <row r="251" spans="1:11" ht="14.25" customHeight="1">
      <c r="A251" s="42"/>
      <c r="B251" s="43"/>
      <c r="C251" s="98">
        <v>4370</v>
      </c>
      <c r="D251" s="34" t="s">
        <v>85</v>
      </c>
      <c r="E251" s="50">
        <v>2000</v>
      </c>
      <c r="F251" s="36"/>
      <c r="G251" s="36">
        <f t="shared" si="13"/>
        <v>2000</v>
      </c>
      <c r="H251" s="37"/>
      <c r="I251" s="12"/>
      <c r="J251" s="12"/>
      <c r="K251" s="12"/>
    </row>
    <row r="252" spans="1:11" ht="14.25" customHeight="1">
      <c r="A252" s="42"/>
      <c r="B252" s="43"/>
      <c r="C252" s="33" t="s">
        <v>69</v>
      </c>
      <c r="D252" s="34" t="s">
        <v>70</v>
      </c>
      <c r="E252" s="50">
        <v>1000</v>
      </c>
      <c r="F252" s="36"/>
      <c r="G252" s="36">
        <f t="shared" si="13"/>
        <v>1000</v>
      </c>
      <c r="H252" s="37"/>
      <c r="I252" s="12"/>
      <c r="J252" s="12"/>
      <c r="K252" s="12"/>
    </row>
    <row r="253" spans="1:11" ht="14.25" customHeight="1" thickBot="1">
      <c r="A253" s="54"/>
      <c r="B253" s="69"/>
      <c r="C253" s="107">
        <v>4700</v>
      </c>
      <c r="D253" s="74" t="s">
        <v>89</v>
      </c>
      <c r="E253" s="55">
        <v>2000</v>
      </c>
      <c r="F253" s="56"/>
      <c r="G253" s="36">
        <f t="shared" si="13"/>
        <v>2000</v>
      </c>
      <c r="H253" s="57"/>
      <c r="I253" s="12"/>
      <c r="J253" s="12"/>
      <c r="K253" s="12"/>
    </row>
    <row r="254" spans="1:11" ht="15.75" customHeight="1" thickBot="1">
      <c r="A254" s="20" t="s">
        <v>156</v>
      </c>
      <c r="B254" s="21"/>
      <c r="C254" s="21"/>
      <c r="D254" s="88" t="s">
        <v>157</v>
      </c>
      <c r="E254" s="67">
        <f>E255+E275+E277+E281+E283+E305+E308</f>
        <v>2997129.51</v>
      </c>
      <c r="F254" s="67">
        <f>F255+F275+F277+F281+F283+F305+F308</f>
        <v>-227393</v>
      </c>
      <c r="G254" s="67">
        <f>G255+G275+G277+G281+G283+G305+G308</f>
        <v>2769736.51</v>
      </c>
      <c r="H254" s="24"/>
      <c r="I254" s="12"/>
      <c r="J254" s="12"/>
      <c r="K254" s="12"/>
    </row>
    <row r="255" spans="1:11" ht="37.5" customHeight="1">
      <c r="A255" s="38"/>
      <c r="B255" s="27" t="s">
        <v>158</v>
      </c>
      <c r="C255" s="150"/>
      <c r="D255" s="28" t="s">
        <v>159</v>
      </c>
      <c r="E255" s="68">
        <f>SUM(E256:E274)</f>
        <v>2092800</v>
      </c>
      <c r="F255" s="68">
        <f>SUM(F256:F274)</f>
        <v>-230931</v>
      </c>
      <c r="G255" s="68">
        <f>SUM(G256:G274)</f>
        <v>1861869</v>
      </c>
      <c r="H255" s="30"/>
      <c r="I255" s="12"/>
      <c r="J255" s="12"/>
      <c r="K255" s="12"/>
    </row>
    <row r="256" spans="1:11" ht="14.25" customHeight="1">
      <c r="A256" s="45"/>
      <c r="B256" s="146"/>
      <c r="C256" s="33" t="s">
        <v>107</v>
      </c>
      <c r="D256" s="34" t="s">
        <v>75</v>
      </c>
      <c r="E256" s="72">
        <v>1021</v>
      </c>
      <c r="F256" s="36"/>
      <c r="G256" s="36">
        <f aca="true" t="shared" si="14" ref="G256:G274">E256+F256</f>
        <v>1021</v>
      </c>
      <c r="H256" s="52"/>
      <c r="I256" s="12"/>
      <c r="J256" s="12"/>
      <c r="K256" s="12"/>
    </row>
    <row r="257" spans="1:11" ht="14.25" customHeight="1">
      <c r="A257" s="42"/>
      <c r="B257" s="43"/>
      <c r="C257" s="43" t="s">
        <v>160</v>
      </c>
      <c r="D257" s="34" t="s">
        <v>161</v>
      </c>
      <c r="E257" s="50">
        <v>1997624</v>
      </c>
      <c r="F257" s="36">
        <v>-234455</v>
      </c>
      <c r="G257" s="36">
        <f t="shared" si="14"/>
        <v>1763169</v>
      </c>
      <c r="H257" s="106" t="s">
        <v>713</v>
      </c>
      <c r="I257" s="12"/>
      <c r="J257" s="12"/>
      <c r="K257" s="12"/>
    </row>
    <row r="258" spans="1:11" ht="14.25" customHeight="1">
      <c r="A258" s="42"/>
      <c r="B258" s="43"/>
      <c r="C258" s="43" t="s">
        <v>61</v>
      </c>
      <c r="D258" s="34" t="s">
        <v>162</v>
      </c>
      <c r="E258" s="50">
        <v>42000</v>
      </c>
      <c r="F258" s="36">
        <v>1700</v>
      </c>
      <c r="G258" s="36">
        <f t="shared" si="14"/>
        <v>43700</v>
      </c>
      <c r="H258" s="106" t="s">
        <v>712</v>
      </c>
      <c r="I258" s="12"/>
      <c r="J258" s="12"/>
      <c r="K258" s="12"/>
    </row>
    <row r="259" spans="1:11" ht="14.25" customHeight="1">
      <c r="A259" s="42"/>
      <c r="B259" s="43"/>
      <c r="C259" s="33" t="s">
        <v>76</v>
      </c>
      <c r="D259" s="34" t="s">
        <v>77</v>
      </c>
      <c r="E259" s="50">
        <v>3040</v>
      </c>
      <c r="F259" s="36"/>
      <c r="G259" s="36">
        <f t="shared" si="14"/>
        <v>3040</v>
      </c>
      <c r="H259" s="37"/>
      <c r="I259" s="12"/>
      <c r="J259" s="12"/>
      <c r="K259" s="12"/>
    </row>
    <row r="260" spans="1:11" ht="14.25" customHeight="1">
      <c r="A260" s="42"/>
      <c r="B260" s="43"/>
      <c r="C260" s="43" t="s">
        <v>63</v>
      </c>
      <c r="D260" s="34" t="s">
        <v>163</v>
      </c>
      <c r="E260" s="50">
        <v>28000</v>
      </c>
      <c r="F260" s="36"/>
      <c r="G260" s="36">
        <f t="shared" si="14"/>
        <v>28000</v>
      </c>
      <c r="H260" s="37"/>
      <c r="I260" s="12"/>
      <c r="J260" s="12"/>
      <c r="K260" s="12"/>
    </row>
    <row r="261" spans="1:11" ht="14.25" customHeight="1">
      <c r="A261" s="42"/>
      <c r="B261" s="43"/>
      <c r="C261" s="43" t="s">
        <v>65</v>
      </c>
      <c r="D261" s="34" t="s">
        <v>164</v>
      </c>
      <c r="E261" s="50">
        <v>1200</v>
      </c>
      <c r="F261" s="36"/>
      <c r="G261" s="36">
        <f t="shared" si="14"/>
        <v>1200</v>
      </c>
      <c r="H261" s="37"/>
      <c r="I261" s="12"/>
      <c r="J261" s="12"/>
      <c r="K261" s="12"/>
    </row>
    <row r="262" spans="1:11" ht="14.25" customHeight="1">
      <c r="A262" s="42"/>
      <c r="B262" s="43"/>
      <c r="C262" s="43">
        <v>4170</v>
      </c>
      <c r="D262" s="34" t="s">
        <v>78</v>
      </c>
      <c r="E262" s="50">
        <v>1000</v>
      </c>
      <c r="F262" s="36"/>
      <c r="G262" s="36">
        <f t="shared" si="14"/>
        <v>1000</v>
      </c>
      <c r="H262" s="37"/>
      <c r="I262" s="12"/>
      <c r="J262" s="12"/>
      <c r="K262" s="12"/>
    </row>
    <row r="263" spans="1:11" ht="14.25" customHeight="1">
      <c r="A263" s="42"/>
      <c r="B263" s="43"/>
      <c r="C263" s="43" t="s">
        <v>41</v>
      </c>
      <c r="D263" s="34" t="s">
        <v>165</v>
      </c>
      <c r="E263" s="50">
        <v>3000</v>
      </c>
      <c r="F263" s="36"/>
      <c r="G263" s="36">
        <f t="shared" si="14"/>
        <v>3000</v>
      </c>
      <c r="H263" s="37"/>
      <c r="I263" s="12"/>
      <c r="J263" s="12"/>
      <c r="K263" s="12"/>
    </row>
    <row r="264" spans="1:11" ht="14.25" customHeight="1">
      <c r="A264" s="42"/>
      <c r="B264" s="43"/>
      <c r="C264" s="33" t="s">
        <v>79</v>
      </c>
      <c r="D264" s="34" t="s">
        <v>80</v>
      </c>
      <c r="E264" s="50">
        <v>550</v>
      </c>
      <c r="F264" s="36"/>
      <c r="G264" s="36">
        <f t="shared" si="14"/>
        <v>550</v>
      </c>
      <c r="H264" s="37"/>
      <c r="I264" s="12"/>
      <c r="J264" s="12"/>
      <c r="K264" s="12"/>
    </row>
    <row r="265" spans="1:11" ht="14.25" customHeight="1">
      <c r="A265" s="42"/>
      <c r="B265" s="43"/>
      <c r="C265" s="33" t="s">
        <v>81</v>
      </c>
      <c r="D265" s="34" t="s">
        <v>82</v>
      </c>
      <c r="E265" s="50">
        <v>300</v>
      </c>
      <c r="F265" s="36"/>
      <c r="G265" s="36">
        <f t="shared" si="14"/>
        <v>300</v>
      </c>
      <c r="H265" s="37"/>
      <c r="I265" s="12"/>
      <c r="J265" s="12"/>
      <c r="K265" s="12"/>
    </row>
    <row r="266" spans="1:11" ht="14.25" customHeight="1">
      <c r="A266" s="42"/>
      <c r="B266" s="43"/>
      <c r="C266" s="43" t="s">
        <v>166</v>
      </c>
      <c r="D266" s="34" t="s">
        <v>167</v>
      </c>
      <c r="E266" s="50">
        <v>100</v>
      </c>
      <c r="F266" s="36"/>
      <c r="G266" s="36">
        <f t="shared" si="14"/>
        <v>100</v>
      </c>
      <c r="H266" s="37"/>
      <c r="I266" s="12"/>
      <c r="J266" s="12"/>
      <c r="K266" s="12"/>
    </row>
    <row r="267" spans="1:11" ht="14.25" customHeight="1">
      <c r="A267" s="42"/>
      <c r="B267" s="43"/>
      <c r="C267" s="43" t="s">
        <v>14</v>
      </c>
      <c r="D267" s="34" t="s">
        <v>100</v>
      </c>
      <c r="E267" s="50">
        <v>8815</v>
      </c>
      <c r="F267" s="36">
        <v>1824</v>
      </c>
      <c r="G267" s="36">
        <f t="shared" si="14"/>
        <v>10639</v>
      </c>
      <c r="H267" s="106" t="s">
        <v>712</v>
      </c>
      <c r="I267" s="12"/>
      <c r="J267" s="12"/>
      <c r="K267" s="12"/>
    </row>
    <row r="268" spans="1:11" ht="14.25" customHeight="1">
      <c r="A268" s="42"/>
      <c r="B268" s="43"/>
      <c r="C268" s="98">
        <v>4400</v>
      </c>
      <c r="D268" s="141" t="s">
        <v>168</v>
      </c>
      <c r="E268" s="50">
        <v>750</v>
      </c>
      <c r="F268" s="36"/>
      <c r="G268" s="36">
        <f t="shared" si="14"/>
        <v>750</v>
      </c>
      <c r="H268" s="37"/>
      <c r="I268" s="12"/>
      <c r="J268" s="12"/>
      <c r="K268" s="12"/>
    </row>
    <row r="269" spans="1:11" ht="14.25" customHeight="1">
      <c r="A269" s="42"/>
      <c r="B269" s="43"/>
      <c r="C269" s="43" t="s">
        <v>69</v>
      </c>
      <c r="D269" s="34" t="s">
        <v>169</v>
      </c>
      <c r="E269" s="50">
        <v>500</v>
      </c>
      <c r="F269" s="36"/>
      <c r="G269" s="36">
        <f t="shared" si="14"/>
        <v>500</v>
      </c>
      <c r="H269" s="37"/>
      <c r="I269" s="12"/>
      <c r="J269" s="12"/>
      <c r="K269" s="12"/>
    </row>
    <row r="270" spans="1:11" ht="14.25" customHeight="1">
      <c r="A270" s="42"/>
      <c r="B270" s="43"/>
      <c r="C270" s="43">
        <v>4430</v>
      </c>
      <c r="D270" s="34" t="s">
        <v>30</v>
      </c>
      <c r="E270" s="50">
        <v>400</v>
      </c>
      <c r="F270" s="36"/>
      <c r="G270" s="36">
        <f t="shared" si="14"/>
        <v>400</v>
      </c>
      <c r="H270" s="37"/>
      <c r="I270" s="12"/>
      <c r="J270" s="12"/>
      <c r="K270" s="12"/>
    </row>
    <row r="271" spans="1:11" ht="23.25" customHeight="1">
      <c r="A271" s="42"/>
      <c r="B271" s="43"/>
      <c r="C271" s="43" t="s">
        <v>86</v>
      </c>
      <c r="D271" s="34" t="s">
        <v>170</v>
      </c>
      <c r="E271" s="50">
        <v>1200</v>
      </c>
      <c r="F271" s="36"/>
      <c r="G271" s="36">
        <f t="shared" si="14"/>
        <v>1200</v>
      </c>
      <c r="H271" s="37"/>
      <c r="I271" s="12"/>
      <c r="J271" s="12"/>
      <c r="K271" s="12"/>
    </row>
    <row r="272" spans="1:11" ht="14.25" customHeight="1">
      <c r="A272" s="42"/>
      <c r="B272" s="43"/>
      <c r="C272" s="98">
        <v>4700</v>
      </c>
      <c r="D272" s="34" t="s">
        <v>89</v>
      </c>
      <c r="E272" s="50">
        <v>2000</v>
      </c>
      <c r="F272" s="36"/>
      <c r="G272" s="36">
        <f t="shared" si="14"/>
        <v>2000</v>
      </c>
      <c r="H272" s="52"/>
      <c r="I272" s="12"/>
      <c r="J272" s="12"/>
      <c r="K272" s="12"/>
    </row>
    <row r="273" spans="1:11" ht="15" customHeight="1">
      <c r="A273" s="42"/>
      <c r="B273" s="43"/>
      <c r="C273" s="43" t="s">
        <v>90</v>
      </c>
      <c r="D273" s="34" t="s">
        <v>91</v>
      </c>
      <c r="E273" s="50">
        <v>800</v>
      </c>
      <c r="F273" s="36"/>
      <c r="G273" s="36">
        <f t="shared" si="14"/>
        <v>800</v>
      </c>
      <c r="H273" s="37"/>
      <c r="I273" s="12"/>
      <c r="J273" s="12"/>
      <c r="K273" s="12"/>
    </row>
    <row r="274" spans="1:11" ht="15" customHeight="1">
      <c r="A274" s="42"/>
      <c r="B274" s="43"/>
      <c r="C274" s="43" t="s">
        <v>171</v>
      </c>
      <c r="D274" s="34" t="s">
        <v>92</v>
      </c>
      <c r="E274" s="50">
        <v>500</v>
      </c>
      <c r="F274" s="36"/>
      <c r="G274" s="36">
        <f t="shared" si="14"/>
        <v>500</v>
      </c>
      <c r="H274" s="37"/>
      <c r="I274" s="12"/>
      <c r="J274" s="12"/>
      <c r="K274" s="12"/>
    </row>
    <row r="275" spans="1:11" ht="39.75" customHeight="1">
      <c r="A275" s="45"/>
      <c r="B275" s="47" t="s">
        <v>172</v>
      </c>
      <c r="C275" s="46"/>
      <c r="D275" s="48" t="s">
        <v>173</v>
      </c>
      <c r="E275" s="53">
        <f>E276</f>
        <v>9000</v>
      </c>
      <c r="F275" s="53">
        <f>F276</f>
        <v>-645</v>
      </c>
      <c r="G275" s="53">
        <f>G276</f>
        <v>8355</v>
      </c>
      <c r="H275" s="37"/>
      <c r="I275" s="12"/>
      <c r="J275" s="12"/>
      <c r="K275" s="12"/>
    </row>
    <row r="276" spans="1:11" ht="15" customHeight="1">
      <c r="A276" s="42"/>
      <c r="B276" s="43"/>
      <c r="C276" s="43">
        <v>4130</v>
      </c>
      <c r="D276" s="34" t="s">
        <v>174</v>
      </c>
      <c r="E276" s="50">
        <v>9000</v>
      </c>
      <c r="F276" s="36">
        <v>-645</v>
      </c>
      <c r="G276" s="36">
        <f>E276+F276</f>
        <v>8355</v>
      </c>
      <c r="H276" s="106" t="s">
        <v>713</v>
      </c>
      <c r="I276" s="12"/>
      <c r="J276" s="12"/>
      <c r="K276" s="12"/>
    </row>
    <row r="277" spans="1:11" ht="26.25" customHeight="1">
      <c r="A277" s="45"/>
      <c r="B277" s="47" t="s">
        <v>175</v>
      </c>
      <c r="C277" s="46"/>
      <c r="D277" s="48" t="s">
        <v>176</v>
      </c>
      <c r="E277" s="53">
        <f>SUM(E278:E280)</f>
        <v>293817.9</v>
      </c>
      <c r="F277" s="53">
        <f>SUM(F278:F280)</f>
        <v>950</v>
      </c>
      <c r="G277" s="53">
        <f>SUM(G278:G280)</f>
        <v>294767.9</v>
      </c>
      <c r="H277" s="37"/>
      <c r="I277" s="12"/>
      <c r="J277" s="12"/>
      <c r="K277" s="12"/>
    </row>
    <row r="278" spans="1:11" ht="16.5" customHeight="1">
      <c r="A278" s="42"/>
      <c r="B278" s="43"/>
      <c r="C278" s="33" t="s">
        <v>160</v>
      </c>
      <c r="D278" s="34" t="s">
        <v>177</v>
      </c>
      <c r="E278" s="50">
        <v>260817.9</v>
      </c>
      <c r="F278" s="36">
        <v>950</v>
      </c>
      <c r="G278" s="36">
        <f>E278+F278</f>
        <v>261767.9</v>
      </c>
      <c r="H278" s="52" t="s">
        <v>714</v>
      </c>
      <c r="I278" s="12"/>
      <c r="J278" s="12"/>
      <c r="K278" s="12"/>
    </row>
    <row r="279" spans="1:11" ht="15" customHeight="1">
      <c r="A279" s="42"/>
      <c r="B279" s="43"/>
      <c r="C279" s="43" t="s">
        <v>63</v>
      </c>
      <c r="D279" s="34" t="s">
        <v>163</v>
      </c>
      <c r="E279" s="50">
        <v>3000</v>
      </c>
      <c r="F279" s="36"/>
      <c r="G279" s="36">
        <f>E279+F279</f>
        <v>3000</v>
      </c>
      <c r="H279" s="37"/>
      <c r="I279" s="12"/>
      <c r="J279" s="12"/>
      <c r="K279" s="12"/>
    </row>
    <row r="280" spans="1:11" ht="24" customHeight="1">
      <c r="A280" s="42"/>
      <c r="B280" s="43"/>
      <c r="C280" s="98">
        <v>4330</v>
      </c>
      <c r="D280" s="34" t="s">
        <v>178</v>
      </c>
      <c r="E280" s="50">
        <v>30000</v>
      </c>
      <c r="F280" s="36"/>
      <c r="G280" s="36">
        <f>E280+F280</f>
        <v>30000</v>
      </c>
      <c r="H280" s="37"/>
      <c r="I280" s="12"/>
      <c r="J280" s="12"/>
      <c r="K280" s="12"/>
    </row>
    <row r="281" spans="1:11" ht="15.75" customHeight="1">
      <c r="A281" s="45"/>
      <c r="B281" s="47" t="s">
        <v>179</v>
      </c>
      <c r="C281" s="46"/>
      <c r="D281" s="48" t="s">
        <v>180</v>
      </c>
      <c r="E281" s="53">
        <f>E282</f>
        <v>36000</v>
      </c>
      <c r="F281" s="53">
        <f>F282</f>
        <v>1500</v>
      </c>
      <c r="G281" s="53">
        <f>G282</f>
        <v>37500</v>
      </c>
      <c r="H281" s="37"/>
      <c r="I281" s="12"/>
      <c r="J281" s="12"/>
      <c r="K281" s="12"/>
    </row>
    <row r="282" spans="1:11" ht="15" customHeight="1">
      <c r="A282" s="42"/>
      <c r="B282" s="43"/>
      <c r="C282" s="33" t="s">
        <v>160</v>
      </c>
      <c r="D282" s="34" t="s">
        <v>181</v>
      </c>
      <c r="E282" s="50">
        <v>36000</v>
      </c>
      <c r="F282" s="36">
        <v>1500</v>
      </c>
      <c r="G282" s="36">
        <f>E282+F282</f>
        <v>37500</v>
      </c>
      <c r="H282" s="106" t="s">
        <v>712</v>
      </c>
      <c r="I282" s="12"/>
      <c r="J282" s="12"/>
      <c r="K282" s="12"/>
    </row>
    <row r="283" spans="1:11" ht="15" customHeight="1">
      <c r="A283" s="45"/>
      <c r="B283" s="47" t="s">
        <v>182</v>
      </c>
      <c r="C283" s="46"/>
      <c r="D283" s="48" t="s">
        <v>183</v>
      </c>
      <c r="E283" s="53">
        <f>SUM(E284:E304)</f>
        <v>504375</v>
      </c>
      <c r="F283" s="53">
        <f>SUM(F284:F304)</f>
        <v>-4033</v>
      </c>
      <c r="G283" s="53">
        <f>SUM(G284:G304)</f>
        <v>500342</v>
      </c>
      <c r="H283" s="37"/>
      <c r="I283" s="12"/>
      <c r="J283" s="12"/>
      <c r="K283" s="12"/>
    </row>
    <row r="284" spans="1:11" ht="15" customHeight="1">
      <c r="A284" s="42"/>
      <c r="B284" s="43"/>
      <c r="C284" s="33" t="s">
        <v>107</v>
      </c>
      <c r="D284" s="34" t="s">
        <v>184</v>
      </c>
      <c r="E284" s="50">
        <v>10100</v>
      </c>
      <c r="F284" s="36">
        <v>-1348</v>
      </c>
      <c r="G284" s="36">
        <f aca="true" t="shared" si="15" ref="G284:G304">E284+F284</f>
        <v>8752</v>
      </c>
      <c r="H284" s="106" t="s">
        <v>712</v>
      </c>
      <c r="I284" s="12"/>
      <c r="J284" s="12"/>
      <c r="K284" s="12"/>
    </row>
    <row r="285" spans="1:11" ht="15" customHeight="1">
      <c r="A285" s="42"/>
      <c r="B285" s="43"/>
      <c r="C285" s="33" t="s">
        <v>61</v>
      </c>
      <c r="D285" s="34" t="s">
        <v>62</v>
      </c>
      <c r="E285" s="50">
        <v>333975</v>
      </c>
      <c r="F285" s="36">
        <v>-509</v>
      </c>
      <c r="G285" s="36">
        <f t="shared" si="15"/>
        <v>333466</v>
      </c>
      <c r="H285" s="106" t="s">
        <v>713</v>
      </c>
      <c r="I285" s="12"/>
      <c r="J285" s="12"/>
      <c r="K285" s="12"/>
    </row>
    <row r="286" spans="1:11" ht="15" customHeight="1">
      <c r="A286" s="42"/>
      <c r="B286" s="43"/>
      <c r="C286" s="33" t="s">
        <v>76</v>
      </c>
      <c r="D286" s="34" t="s">
        <v>77</v>
      </c>
      <c r="E286" s="50">
        <v>20948</v>
      </c>
      <c r="F286" s="36"/>
      <c r="G286" s="36">
        <f t="shared" si="15"/>
        <v>20948</v>
      </c>
      <c r="H286" s="37"/>
      <c r="I286" s="12"/>
      <c r="J286" s="12"/>
      <c r="K286" s="12"/>
    </row>
    <row r="287" spans="1:11" ht="15" customHeight="1">
      <c r="A287" s="42"/>
      <c r="B287" s="43"/>
      <c r="C287" s="33" t="s">
        <v>63</v>
      </c>
      <c r="D287" s="34" t="s">
        <v>64</v>
      </c>
      <c r="E287" s="50">
        <v>55000</v>
      </c>
      <c r="F287" s="36"/>
      <c r="G287" s="36">
        <f t="shared" si="15"/>
        <v>55000</v>
      </c>
      <c r="H287" s="37"/>
      <c r="I287" s="12"/>
      <c r="J287" s="12"/>
      <c r="K287" s="12"/>
    </row>
    <row r="288" spans="1:11" ht="15" customHeight="1">
      <c r="A288" s="42"/>
      <c r="B288" s="43"/>
      <c r="C288" s="33" t="s">
        <v>65</v>
      </c>
      <c r="D288" s="34" t="s">
        <v>66</v>
      </c>
      <c r="E288" s="50">
        <v>8400</v>
      </c>
      <c r="F288" s="36"/>
      <c r="G288" s="36">
        <f t="shared" si="15"/>
        <v>8400</v>
      </c>
      <c r="H288" s="37"/>
      <c r="I288" s="12"/>
      <c r="J288" s="12"/>
      <c r="K288" s="12"/>
    </row>
    <row r="289" spans="1:11" ht="15" customHeight="1">
      <c r="A289" s="42"/>
      <c r="B289" s="43"/>
      <c r="C289" s="43">
        <v>4170</v>
      </c>
      <c r="D289" s="34" t="s">
        <v>78</v>
      </c>
      <c r="E289" s="50">
        <v>3300</v>
      </c>
      <c r="F289" s="36"/>
      <c r="G289" s="36">
        <f t="shared" si="15"/>
        <v>3300</v>
      </c>
      <c r="H289" s="37"/>
      <c r="I289" s="12"/>
      <c r="J289" s="12"/>
      <c r="K289" s="12"/>
    </row>
    <row r="290" spans="1:11" ht="15" customHeight="1">
      <c r="A290" s="42"/>
      <c r="B290" s="43"/>
      <c r="C290" s="33" t="s">
        <v>41</v>
      </c>
      <c r="D290" s="34" t="s">
        <v>42</v>
      </c>
      <c r="E290" s="50">
        <v>14700</v>
      </c>
      <c r="F290" s="36">
        <v>-1900</v>
      </c>
      <c r="G290" s="36">
        <f t="shared" si="15"/>
        <v>12800</v>
      </c>
      <c r="H290" s="106" t="s">
        <v>712</v>
      </c>
      <c r="I290" s="12"/>
      <c r="J290" s="12"/>
      <c r="K290" s="12"/>
    </row>
    <row r="291" spans="1:11" ht="15" customHeight="1">
      <c r="A291" s="42"/>
      <c r="B291" s="43"/>
      <c r="C291" s="33" t="s">
        <v>79</v>
      </c>
      <c r="D291" s="34" t="s">
        <v>80</v>
      </c>
      <c r="E291" s="50">
        <v>4200</v>
      </c>
      <c r="F291" s="36">
        <v>1500</v>
      </c>
      <c r="G291" s="36">
        <f t="shared" si="15"/>
        <v>5700</v>
      </c>
      <c r="H291" s="106" t="s">
        <v>712</v>
      </c>
      <c r="I291" s="12"/>
      <c r="J291" s="12"/>
      <c r="K291" s="12"/>
    </row>
    <row r="292" spans="1:11" ht="15" customHeight="1">
      <c r="A292" s="42"/>
      <c r="B292" s="43"/>
      <c r="C292" s="33" t="s">
        <v>81</v>
      </c>
      <c r="D292" s="34" t="s">
        <v>82</v>
      </c>
      <c r="E292" s="50">
        <v>5000</v>
      </c>
      <c r="F292" s="36"/>
      <c r="G292" s="36">
        <f t="shared" si="15"/>
        <v>5000</v>
      </c>
      <c r="H292" s="37"/>
      <c r="I292" s="12"/>
      <c r="J292" s="12"/>
      <c r="K292" s="12"/>
    </row>
    <row r="293" spans="1:11" ht="15" customHeight="1">
      <c r="A293" s="42"/>
      <c r="B293" s="43"/>
      <c r="C293" s="43" t="s">
        <v>166</v>
      </c>
      <c r="D293" s="34" t="s">
        <v>167</v>
      </c>
      <c r="E293" s="50">
        <v>1000</v>
      </c>
      <c r="F293" s="36">
        <v>-51</v>
      </c>
      <c r="G293" s="36">
        <f t="shared" si="15"/>
        <v>949</v>
      </c>
      <c r="H293" s="106" t="s">
        <v>712</v>
      </c>
      <c r="I293" s="12"/>
      <c r="J293" s="12"/>
      <c r="K293" s="12"/>
    </row>
    <row r="294" spans="1:11" ht="15" customHeight="1">
      <c r="A294" s="42"/>
      <c r="B294" s="43"/>
      <c r="C294" s="33" t="s">
        <v>14</v>
      </c>
      <c r="D294" s="34" t="s">
        <v>15</v>
      </c>
      <c r="E294" s="50">
        <v>10652</v>
      </c>
      <c r="F294" s="36"/>
      <c r="G294" s="36">
        <f t="shared" si="15"/>
        <v>10652</v>
      </c>
      <c r="H294" s="37"/>
      <c r="I294" s="12"/>
      <c r="J294" s="12"/>
      <c r="K294" s="12"/>
    </row>
    <row r="295" spans="1:11" ht="15" customHeight="1">
      <c r="A295" s="42"/>
      <c r="B295" s="43"/>
      <c r="C295" s="98">
        <v>4350</v>
      </c>
      <c r="D295" s="34" t="s">
        <v>83</v>
      </c>
      <c r="E295" s="50">
        <v>1500</v>
      </c>
      <c r="F295" s="36">
        <v>400</v>
      </c>
      <c r="G295" s="36">
        <f t="shared" si="15"/>
        <v>1900</v>
      </c>
      <c r="H295" s="106" t="s">
        <v>712</v>
      </c>
      <c r="I295" s="12"/>
      <c r="J295" s="12"/>
      <c r="K295" s="12"/>
    </row>
    <row r="296" spans="1:11" ht="15" customHeight="1">
      <c r="A296" s="42"/>
      <c r="B296" s="43"/>
      <c r="C296" s="98">
        <v>4360</v>
      </c>
      <c r="D296" s="34" t="s">
        <v>84</v>
      </c>
      <c r="E296" s="50">
        <v>3100</v>
      </c>
      <c r="F296" s="36"/>
      <c r="G296" s="36">
        <f t="shared" si="15"/>
        <v>3100</v>
      </c>
      <c r="H296" s="37"/>
      <c r="I296" s="12"/>
      <c r="J296" s="12"/>
      <c r="K296" s="12"/>
    </row>
    <row r="297" spans="1:11" ht="15" customHeight="1">
      <c r="A297" s="42"/>
      <c r="B297" s="43"/>
      <c r="C297" s="98">
        <v>4370</v>
      </c>
      <c r="D297" s="34" t="s">
        <v>85</v>
      </c>
      <c r="E297" s="50">
        <v>5400</v>
      </c>
      <c r="F297" s="36"/>
      <c r="G297" s="36">
        <f t="shared" si="15"/>
        <v>5400</v>
      </c>
      <c r="H297" s="37"/>
      <c r="I297" s="12"/>
      <c r="J297" s="12"/>
      <c r="K297" s="12"/>
    </row>
    <row r="298" spans="1:11" ht="15" customHeight="1">
      <c r="A298" s="42"/>
      <c r="B298" s="43"/>
      <c r="C298" s="98">
        <v>4400</v>
      </c>
      <c r="D298" s="141" t="s">
        <v>168</v>
      </c>
      <c r="E298" s="50">
        <v>6700</v>
      </c>
      <c r="F298" s="36"/>
      <c r="G298" s="36">
        <f t="shared" si="15"/>
        <v>6700</v>
      </c>
      <c r="H298" s="37"/>
      <c r="I298" s="12"/>
      <c r="J298" s="12"/>
      <c r="K298" s="12"/>
    </row>
    <row r="299" spans="1:11" ht="15" customHeight="1">
      <c r="A299" s="42"/>
      <c r="B299" s="43"/>
      <c r="C299" s="33" t="s">
        <v>69</v>
      </c>
      <c r="D299" s="34" t="s">
        <v>70</v>
      </c>
      <c r="E299" s="50">
        <v>1000</v>
      </c>
      <c r="F299" s="36"/>
      <c r="G299" s="36">
        <f t="shared" si="15"/>
        <v>1000</v>
      </c>
      <c r="H299" s="37"/>
      <c r="I299" s="12"/>
      <c r="J299" s="12"/>
      <c r="K299" s="12"/>
    </row>
    <row r="300" spans="1:11" ht="15" customHeight="1">
      <c r="A300" s="42"/>
      <c r="B300" s="43"/>
      <c r="C300" s="33" t="s">
        <v>29</v>
      </c>
      <c r="D300" s="34" t="s">
        <v>30</v>
      </c>
      <c r="E300" s="50">
        <v>3000</v>
      </c>
      <c r="F300" s="36">
        <v>-1892</v>
      </c>
      <c r="G300" s="36">
        <f t="shared" si="15"/>
        <v>1108</v>
      </c>
      <c r="H300" s="106" t="s">
        <v>712</v>
      </c>
      <c r="I300" s="12"/>
      <c r="J300" s="12"/>
      <c r="K300" s="12"/>
    </row>
    <row r="301" spans="1:11" ht="15" customHeight="1">
      <c r="A301" s="42"/>
      <c r="B301" s="43"/>
      <c r="C301" s="33" t="s">
        <v>86</v>
      </c>
      <c r="D301" s="34" t="s">
        <v>87</v>
      </c>
      <c r="E301" s="50">
        <v>9400</v>
      </c>
      <c r="F301" s="36">
        <v>-233</v>
      </c>
      <c r="G301" s="36">
        <f t="shared" si="15"/>
        <v>9167</v>
      </c>
      <c r="H301" s="106" t="s">
        <v>712</v>
      </c>
      <c r="I301" s="12"/>
      <c r="J301" s="12"/>
      <c r="K301" s="12"/>
    </row>
    <row r="302" spans="1:11" ht="15" customHeight="1">
      <c r="A302" s="42"/>
      <c r="B302" s="43"/>
      <c r="C302" s="98">
        <v>4700</v>
      </c>
      <c r="D302" s="34" t="s">
        <v>89</v>
      </c>
      <c r="E302" s="50">
        <v>2000</v>
      </c>
      <c r="F302" s="36"/>
      <c r="G302" s="36">
        <f t="shared" si="15"/>
        <v>2000</v>
      </c>
      <c r="H302" s="37"/>
      <c r="I302" s="12"/>
      <c r="J302" s="12"/>
      <c r="K302" s="12"/>
    </row>
    <row r="303" spans="1:11" ht="15" customHeight="1">
      <c r="A303" s="42"/>
      <c r="B303" s="43"/>
      <c r="C303" s="43" t="s">
        <v>90</v>
      </c>
      <c r="D303" s="34" t="s">
        <v>91</v>
      </c>
      <c r="E303" s="50">
        <v>2000</v>
      </c>
      <c r="F303" s="36"/>
      <c r="G303" s="36">
        <f t="shared" si="15"/>
        <v>2000</v>
      </c>
      <c r="H303" s="37"/>
      <c r="I303" s="12"/>
      <c r="J303" s="12"/>
      <c r="K303" s="12"/>
    </row>
    <row r="304" spans="1:11" ht="15" customHeight="1">
      <c r="A304" s="42"/>
      <c r="B304" s="43"/>
      <c r="C304" s="43" t="s">
        <v>171</v>
      </c>
      <c r="D304" s="34" t="s">
        <v>92</v>
      </c>
      <c r="E304" s="50">
        <v>3000</v>
      </c>
      <c r="F304" s="36"/>
      <c r="G304" s="36">
        <f t="shared" si="15"/>
        <v>3000</v>
      </c>
      <c r="H304" s="37"/>
      <c r="I304" s="12"/>
      <c r="J304" s="12"/>
      <c r="K304" s="12"/>
    </row>
    <row r="305" spans="1:11" ht="24.75" customHeight="1">
      <c r="A305" s="45"/>
      <c r="B305" s="47" t="s">
        <v>185</v>
      </c>
      <c r="C305" s="46"/>
      <c r="D305" s="48" t="s">
        <v>186</v>
      </c>
      <c r="E305" s="53">
        <f>SUM(E306:E307)</f>
        <v>10000</v>
      </c>
      <c r="F305" s="53">
        <f>SUM(F306:F307)</f>
        <v>0</v>
      </c>
      <c r="G305" s="53">
        <f>SUM(G306:G307)</f>
        <v>10000</v>
      </c>
      <c r="H305" s="37"/>
      <c r="I305" s="12"/>
      <c r="J305" s="12"/>
      <c r="K305" s="12"/>
    </row>
    <row r="306" spans="1:11" ht="15" customHeight="1">
      <c r="A306" s="42"/>
      <c r="B306" s="43"/>
      <c r="C306" s="33" t="s">
        <v>63</v>
      </c>
      <c r="D306" s="34" t="s">
        <v>64</v>
      </c>
      <c r="E306" s="50">
        <v>1500</v>
      </c>
      <c r="F306" s="36"/>
      <c r="G306" s="36">
        <f>E306+F306</f>
        <v>1500</v>
      </c>
      <c r="H306" s="37"/>
      <c r="I306" s="12"/>
      <c r="J306" s="12"/>
      <c r="K306" s="12"/>
    </row>
    <row r="307" spans="1:11" ht="15" customHeight="1">
      <c r="A307" s="42"/>
      <c r="B307" s="43"/>
      <c r="C307" s="43">
        <v>4170</v>
      </c>
      <c r="D307" s="34" t="s">
        <v>78</v>
      </c>
      <c r="E307" s="50">
        <v>8500</v>
      </c>
      <c r="F307" s="36"/>
      <c r="G307" s="36">
        <f>E307+F307</f>
        <v>8500</v>
      </c>
      <c r="H307" s="37"/>
      <c r="I307" s="12"/>
      <c r="J307" s="12"/>
      <c r="K307" s="12"/>
    </row>
    <row r="308" spans="1:11" ht="15" customHeight="1">
      <c r="A308" s="45"/>
      <c r="B308" s="47" t="s">
        <v>187</v>
      </c>
      <c r="C308" s="47"/>
      <c r="D308" s="48" t="s">
        <v>46</v>
      </c>
      <c r="E308" s="53">
        <f>E309+E310</f>
        <v>51136.61</v>
      </c>
      <c r="F308" s="53">
        <f>F309+F310</f>
        <v>5766</v>
      </c>
      <c r="G308" s="53">
        <f>G309+G310</f>
        <v>56902.61</v>
      </c>
      <c r="H308" s="37"/>
      <c r="I308" s="12"/>
      <c r="J308" s="12"/>
      <c r="K308" s="12"/>
    </row>
    <row r="309" spans="1:11" ht="15" customHeight="1">
      <c r="A309" s="54"/>
      <c r="B309" s="69"/>
      <c r="C309" s="69" t="s">
        <v>160</v>
      </c>
      <c r="D309" s="74" t="s">
        <v>188</v>
      </c>
      <c r="E309" s="55">
        <v>48036.61</v>
      </c>
      <c r="F309" s="51">
        <v>5766</v>
      </c>
      <c r="G309" s="36">
        <f>E309+F309</f>
        <v>53802.61</v>
      </c>
      <c r="H309" s="52" t="s">
        <v>714</v>
      </c>
      <c r="I309" s="12"/>
      <c r="J309" s="12"/>
      <c r="K309" s="12"/>
    </row>
    <row r="310" spans="1:11" ht="15" customHeight="1" thickBot="1">
      <c r="A310" s="54"/>
      <c r="B310" s="69"/>
      <c r="C310" s="73" t="s">
        <v>41</v>
      </c>
      <c r="D310" s="74" t="s">
        <v>42</v>
      </c>
      <c r="E310" s="55">
        <v>3100</v>
      </c>
      <c r="F310" s="56"/>
      <c r="G310" s="56">
        <f>E310+F310</f>
        <v>3100</v>
      </c>
      <c r="H310" s="57"/>
      <c r="I310" s="12"/>
      <c r="J310" s="12"/>
      <c r="K310" s="12"/>
    </row>
    <row r="311" spans="1:11" ht="27" customHeight="1" thickBot="1">
      <c r="A311" s="151" t="s">
        <v>189</v>
      </c>
      <c r="B311" s="152"/>
      <c r="C311" s="152"/>
      <c r="D311" s="82" t="s">
        <v>190</v>
      </c>
      <c r="E311" s="83">
        <f>E312</f>
        <v>859816.9500000001</v>
      </c>
      <c r="F311" s="83">
        <f>F312</f>
        <v>23494</v>
      </c>
      <c r="G311" s="83">
        <f>G312</f>
        <v>883310.9500000002</v>
      </c>
      <c r="H311" s="24"/>
      <c r="I311" s="12"/>
      <c r="J311" s="12"/>
      <c r="K311" s="12"/>
    </row>
    <row r="312" spans="1:11" ht="15" customHeight="1">
      <c r="A312" s="153"/>
      <c r="B312" s="154" t="s">
        <v>191</v>
      </c>
      <c r="C312" s="154"/>
      <c r="D312" s="155" t="s">
        <v>46</v>
      </c>
      <c r="E312" s="156">
        <f>SUM(E313:E362)</f>
        <v>859816.9500000001</v>
      </c>
      <c r="F312" s="156">
        <f>SUM(F313:F362)</f>
        <v>23494</v>
      </c>
      <c r="G312" s="156">
        <f>SUM(G313:G362)</f>
        <v>883310.9500000002</v>
      </c>
      <c r="H312" s="157"/>
      <c r="I312" s="12"/>
      <c r="J312" s="12"/>
      <c r="K312" s="12"/>
    </row>
    <row r="313" spans="1:11" ht="36">
      <c r="A313" s="42"/>
      <c r="B313" s="47"/>
      <c r="C313" s="43" t="s">
        <v>192</v>
      </c>
      <c r="D313" s="34" t="s">
        <v>193</v>
      </c>
      <c r="E313" s="50">
        <v>4000</v>
      </c>
      <c r="F313" s="36"/>
      <c r="G313" s="36">
        <f aca="true" t="shared" si="16" ref="G313:G356">E313+F313</f>
        <v>4000</v>
      </c>
      <c r="H313" s="37"/>
      <c r="I313" s="12"/>
      <c r="J313" s="12"/>
      <c r="K313" s="12"/>
    </row>
    <row r="314" spans="1:11" ht="15" customHeight="1">
      <c r="A314" s="42"/>
      <c r="B314" s="43"/>
      <c r="C314" s="148" t="s">
        <v>194</v>
      </c>
      <c r="D314" s="34" t="s">
        <v>64</v>
      </c>
      <c r="E314" s="50">
        <v>0</v>
      </c>
      <c r="F314" s="36"/>
      <c r="G314" s="36">
        <f t="shared" si="16"/>
        <v>0</v>
      </c>
      <c r="H314" s="158" t="s">
        <v>716</v>
      </c>
      <c r="I314" s="12"/>
      <c r="J314" s="12"/>
      <c r="K314" s="12"/>
    </row>
    <row r="315" spans="1:11" ht="15" customHeight="1">
      <c r="A315" s="42"/>
      <c r="B315" s="43"/>
      <c r="C315" s="148" t="s">
        <v>195</v>
      </c>
      <c r="D315" s="34" t="s">
        <v>64</v>
      </c>
      <c r="E315" s="50">
        <v>0</v>
      </c>
      <c r="F315" s="36"/>
      <c r="G315" s="36">
        <f t="shared" si="16"/>
        <v>0</v>
      </c>
      <c r="H315" s="158" t="s">
        <v>716</v>
      </c>
      <c r="I315" s="12"/>
      <c r="J315" s="12"/>
      <c r="K315" s="12"/>
    </row>
    <row r="316" spans="1:11" ht="15" customHeight="1">
      <c r="A316" s="42"/>
      <c r="B316" s="43"/>
      <c r="C316" s="148" t="s">
        <v>196</v>
      </c>
      <c r="D316" s="34" t="s">
        <v>66</v>
      </c>
      <c r="E316" s="50">
        <v>0</v>
      </c>
      <c r="F316" s="36"/>
      <c r="G316" s="36">
        <f t="shared" si="16"/>
        <v>0</v>
      </c>
      <c r="H316" s="158" t="s">
        <v>716</v>
      </c>
      <c r="I316" s="12"/>
      <c r="J316" s="12"/>
      <c r="K316" s="12"/>
    </row>
    <row r="317" spans="1:11" ht="15" customHeight="1">
      <c r="A317" s="42"/>
      <c r="B317" s="43"/>
      <c r="C317" s="148" t="s">
        <v>197</v>
      </c>
      <c r="D317" s="34" t="s">
        <v>66</v>
      </c>
      <c r="E317" s="50">
        <v>0</v>
      </c>
      <c r="F317" s="36"/>
      <c r="G317" s="36">
        <f t="shared" si="16"/>
        <v>0</v>
      </c>
      <c r="H317" s="158" t="s">
        <v>716</v>
      </c>
      <c r="I317" s="12"/>
      <c r="J317" s="12"/>
      <c r="K317" s="12"/>
    </row>
    <row r="318" spans="1:11" ht="15" customHeight="1">
      <c r="A318" s="42"/>
      <c r="B318" s="43"/>
      <c r="C318" s="148" t="s">
        <v>198</v>
      </c>
      <c r="D318" s="34" t="s">
        <v>78</v>
      </c>
      <c r="E318" s="50">
        <v>6800</v>
      </c>
      <c r="F318" s="36"/>
      <c r="G318" s="36">
        <f t="shared" si="16"/>
        <v>6800</v>
      </c>
      <c r="H318" s="158" t="s">
        <v>716</v>
      </c>
      <c r="I318" s="12"/>
      <c r="J318" s="12"/>
      <c r="K318" s="12"/>
    </row>
    <row r="319" spans="1:11" ht="15" customHeight="1">
      <c r="A319" s="63"/>
      <c r="B319" s="43"/>
      <c r="C319" s="148" t="s">
        <v>135</v>
      </c>
      <c r="D319" s="34" t="s">
        <v>78</v>
      </c>
      <c r="E319" s="50">
        <v>1200</v>
      </c>
      <c r="F319" s="36"/>
      <c r="G319" s="36">
        <f t="shared" si="16"/>
        <v>1200</v>
      </c>
      <c r="H319" s="158" t="s">
        <v>716</v>
      </c>
      <c r="I319" s="12"/>
      <c r="J319" s="12"/>
      <c r="K319" s="12"/>
    </row>
    <row r="320" spans="1:11" ht="15" customHeight="1">
      <c r="A320" s="42"/>
      <c r="B320" s="43"/>
      <c r="C320" s="148" t="s">
        <v>199</v>
      </c>
      <c r="D320" s="34" t="s">
        <v>42</v>
      </c>
      <c r="E320" s="50">
        <v>3192.41</v>
      </c>
      <c r="F320" s="36">
        <v>-3.4</v>
      </c>
      <c r="G320" s="36">
        <f t="shared" si="16"/>
        <v>3189.0099999999998</v>
      </c>
      <c r="H320" s="158" t="s">
        <v>716</v>
      </c>
      <c r="I320" s="12"/>
      <c r="J320" s="12"/>
      <c r="K320" s="12"/>
    </row>
    <row r="321" spans="1:11" ht="15" customHeight="1">
      <c r="A321" s="42"/>
      <c r="B321" s="43"/>
      <c r="C321" s="148" t="s">
        <v>200</v>
      </c>
      <c r="D321" s="34" t="s">
        <v>42</v>
      </c>
      <c r="E321" s="50">
        <v>563.36</v>
      </c>
      <c r="F321" s="36">
        <v>-0.6</v>
      </c>
      <c r="G321" s="36">
        <f t="shared" si="16"/>
        <v>562.76</v>
      </c>
      <c r="H321" s="158" t="s">
        <v>716</v>
      </c>
      <c r="I321" s="12"/>
      <c r="J321" s="12"/>
      <c r="K321" s="12"/>
    </row>
    <row r="322" spans="1:11" ht="15" customHeight="1">
      <c r="A322" s="42"/>
      <c r="B322" s="43"/>
      <c r="C322" s="148" t="s">
        <v>201</v>
      </c>
      <c r="D322" s="34" t="s">
        <v>125</v>
      </c>
      <c r="E322" s="50">
        <v>596.47</v>
      </c>
      <c r="F322" s="36"/>
      <c r="G322" s="104">
        <f t="shared" si="16"/>
        <v>596.47</v>
      </c>
      <c r="H322" s="158" t="s">
        <v>716</v>
      </c>
      <c r="I322" s="12"/>
      <c r="J322" s="12"/>
      <c r="K322" s="12"/>
    </row>
    <row r="323" spans="1:11" ht="15" customHeight="1">
      <c r="A323" s="63"/>
      <c r="B323" s="64"/>
      <c r="C323" s="159" t="s">
        <v>202</v>
      </c>
      <c r="D323" s="34" t="s">
        <v>125</v>
      </c>
      <c r="E323" s="65">
        <v>105.26</v>
      </c>
      <c r="F323" s="104"/>
      <c r="G323" s="104">
        <f t="shared" si="16"/>
        <v>105.26</v>
      </c>
      <c r="H323" s="158" t="s">
        <v>716</v>
      </c>
      <c r="I323" s="12"/>
      <c r="J323" s="12"/>
      <c r="K323" s="12"/>
    </row>
    <row r="324" spans="1:11" ht="15" customHeight="1">
      <c r="A324" s="42"/>
      <c r="B324" s="43"/>
      <c r="C324" s="148" t="s">
        <v>203</v>
      </c>
      <c r="D324" s="34" t="s">
        <v>15</v>
      </c>
      <c r="E324" s="50">
        <v>15.3</v>
      </c>
      <c r="F324" s="36">
        <v>3.4</v>
      </c>
      <c r="G324" s="36">
        <f t="shared" si="16"/>
        <v>18.7</v>
      </c>
      <c r="H324" s="158" t="s">
        <v>716</v>
      </c>
      <c r="I324" s="12"/>
      <c r="J324" s="12"/>
      <c r="K324" s="12"/>
    </row>
    <row r="325" spans="1:11" ht="15" customHeight="1">
      <c r="A325" s="42"/>
      <c r="B325" s="43"/>
      <c r="C325" s="148" t="s">
        <v>204</v>
      </c>
      <c r="D325" s="34" t="s">
        <v>15</v>
      </c>
      <c r="E325" s="50">
        <v>2.7</v>
      </c>
      <c r="F325" s="36">
        <v>0.6</v>
      </c>
      <c r="G325" s="36">
        <f t="shared" si="16"/>
        <v>3.3000000000000003</v>
      </c>
      <c r="H325" s="158" t="s">
        <v>716</v>
      </c>
      <c r="I325" s="12"/>
      <c r="J325" s="12"/>
      <c r="K325" s="12"/>
    </row>
    <row r="326" spans="1:11" ht="15" customHeight="1">
      <c r="A326" s="42"/>
      <c r="B326" s="43"/>
      <c r="C326" s="148" t="s">
        <v>194</v>
      </c>
      <c r="D326" s="34" t="s">
        <v>64</v>
      </c>
      <c r="E326" s="50">
        <v>38002.55</v>
      </c>
      <c r="F326" s="62"/>
      <c r="G326" s="36">
        <f t="shared" si="16"/>
        <v>38002.55</v>
      </c>
      <c r="H326" s="158" t="s">
        <v>205</v>
      </c>
      <c r="I326" s="12"/>
      <c r="J326" s="12"/>
      <c r="K326" s="12"/>
    </row>
    <row r="327" spans="1:11" ht="15" customHeight="1">
      <c r="A327" s="42"/>
      <c r="B327" s="43"/>
      <c r="C327" s="148" t="s">
        <v>195</v>
      </c>
      <c r="D327" s="34" t="s">
        <v>64</v>
      </c>
      <c r="E327" s="50">
        <v>6706.33</v>
      </c>
      <c r="F327" s="62"/>
      <c r="G327" s="36">
        <f t="shared" si="16"/>
        <v>6706.33</v>
      </c>
      <c r="H327" s="158" t="s">
        <v>205</v>
      </c>
      <c r="I327" s="12"/>
      <c r="J327" s="12"/>
      <c r="K327" s="12"/>
    </row>
    <row r="328" spans="1:11" ht="15" customHeight="1">
      <c r="A328" s="63"/>
      <c r="B328" s="64"/>
      <c r="C328" s="148" t="s">
        <v>196</v>
      </c>
      <c r="D328" s="34" t="s">
        <v>66</v>
      </c>
      <c r="E328" s="65">
        <v>6069.61</v>
      </c>
      <c r="F328" s="66"/>
      <c r="G328" s="122">
        <f t="shared" si="16"/>
        <v>6069.61</v>
      </c>
      <c r="H328" s="158" t="s">
        <v>205</v>
      </c>
      <c r="I328" s="12"/>
      <c r="J328" s="12"/>
      <c r="K328" s="12"/>
    </row>
    <row r="329" spans="1:11" ht="15" customHeight="1">
      <c r="A329" s="42"/>
      <c r="B329" s="43"/>
      <c r="C329" s="148" t="s">
        <v>197</v>
      </c>
      <c r="D329" s="34" t="s">
        <v>66</v>
      </c>
      <c r="E329" s="50">
        <v>1071.11</v>
      </c>
      <c r="F329" s="62"/>
      <c r="G329" s="36">
        <f t="shared" si="16"/>
        <v>1071.11</v>
      </c>
      <c r="H329" s="158" t="s">
        <v>205</v>
      </c>
      <c r="I329" s="12"/>
      <c r="J329" s="12"/>
      <c r="K329" s="12"/>
    </row>
    <row r="330" spans="1:11" ht="15" customHeight="1">
      <c r="A330" s="63"/>
      <c r="B330" s="64"/>
      <c r="C330" s="148" t="s">
        <v>198</v>
      </c>
      <c r="D330" s="34" t="s">
        <v>78</v>
      </c>
      <c r="E330" s="65">
        <v>329757.53</v>
      </c>
      <c r="F330" s="66"/>
      <c r="G330" s="122">
        <f t="shared" si="16"/>
        <v>329757.53</v>
      </c>
      <c r="H330" s="158" t="s">
        <v>205</v>
      </c>
      <c r="I330" s="12"/>
      <c r="J330" s="12"/>
      <c r="K330" s="12"/>
    </row>
    <row r="331" spans="1:11" ht="15" customHeight="1">
      <c r="A331" s="42"/>
      <c r="B331" s="43"/>
      <c r="C331" s="159" t="s">
        <v>135</v>
      </c>
      <c r="D331" s="34" t="s">
        <v>78</v>
      </c>
      <c r="E331" s="50">
        <v>58192.51</v>
      </c>
      <c r="F331" s="62"/>
      <c r="G331" s="36">
        <f t="shared" si="16"/>
        <v>58192.51</v>
      </c>
      <c r="H331" s="158" t="s">
        <v>205</v>
      </c>
      <c r="I331" s="12"/>
      <c r="J331" s="12"/>
      <c r="K331" s="12"/>
    </row>
    <row r="332" spans="1:11" ht="15" customHeight="1">
      <c r="A332" s="84"/>
      <c r="B332" s="100"/>
      <c r="C332" s="148" t="s">
        <v>199</v>
      </c>
      <c r="D332" s="34" t="s">
        <v>42</v>
      </c>
      <c r="E332" s="103">
        <v>18654.27</v>
      </c>
      <c r="F332" s="160"/>
      <c r="G332" s="104">
        <f t="shared" si="16"/>
        <v>18654.27</v>
      </c>
      <c r="H332" s="158" t="s">
        <v>205</v>
      </c>
      <c r="I332" s="12"/>
      <c r="J332" s="12"/>
      <c r="K332" s="12"/>
    </row>
    <row r="333" spans="1:11" ht="15" customHeight="1">
      <c r="A333" s="63"/>
      <c r="B333" s="64"/>
      <c r="C333" s="159" t="s">
        <v>200</v>
      </c>
      <c r="D333" s="74" t="s">
        <v>42</v>
      </c>
      <c r="E333" s="65">
        <v>3291.93</v>
      </c>
      <c r="F333" s="66"/>
      <c r="G333" s="66">
        <f t="shared" si="16"/>
        <v>3291.93</v>
      </c>
      <c r="H333" s="158" t="s">
        <v>205</v>
      </c>
      <c r="I333" s="12"/>
      <c r="J333" s="12"/>
      <c r="K333" s="12"/>
    </row>
    <row r="334" spans="1:11" ht="15" customHeight="1">
      <c r="A334" s="42"/>
      <c r="B334" s="43"/>
      <c r="C334" s="148" t="s">
        <v>201</v>
      </c>
      <c r="D334" s="34" t="s">
        <v>125</v>
      </c>
      <c r="E334" s="50">
        <v>1912.5</v>
      </c>
      <c r="F334" s="62"/>
      <c r="G334" s="36">
        <f t="shared" si="16"/>
        <v>1912.5</v>
      </c>
      <c r="H334" s="158" t="s">
        <v>205</v>
      </c>
      <c r="I334" s="12"/>
      <c r="J334" s="12"/>
      <c r="K334" s="12"/>
    </row>
    <row r="335" spans="1:11" ht="15" customHeight="1">
      <c r="A335" s="63"/>
      <c r="B335" s="64"/>
      <c r="C335" s="159" t="s">
        <v>202</v>
      </c>
      <c r="D335" s="34" t="s">
        <v>125</v>
      </c>
      <c r="E335" s="65">
        <v>337.5</v>
      </c>
      <c r="F335" s="66"/>
      <c r="G335" s="66">
        <f t="shared" si="16"/>
        <v>337.5</v>
      </c>
      <c r="H335" s="158" t="s">
        <v>205</v>
      </c>
      <c r="I335" s="12"/>
      <c r="J335" s="12"/>
      <c r="K335" s="12"/>
    </row>
    <row r="336" spans="1:11" ht="15" customHeight="1">
      <c r="A336" s="42"/>
      <c r="B336" s="43"/>
      <c r="C336" s="148" t="s">
        <v>203</v>
      </c>
      <c r="D336" s="34" t="s">
        <v>15</v>
      </c>
      <c r="E336" s="50">
        <v>253520.98</v>
      </c>
      <c r="F336" s="62"/>
      <c r="G336" s="36">
        <f t="shared" si="16"/>
        <v>253520.98</v>
      </c>
      <c r="H336" s="158" t="s">
        <v>205</v>
      </c>
      <c r="I336" s="12"/>
      <c r="J336" s="12"/>
      <c r="K336" s="12"/>
    </row>
    <row r="337" spans="1:11" ht="15" customHeight="1">
      <c r="A337" s="42"/>
      <c r="B337" s="43"/>
      <c r="C337" s="148" t="s">
        <v>204</v>
      </c>
      <c r="D337" s="34" t="s">
        <v>15</v>
      </c>
      <c r="E337" s="50">
        <v>44739</v>
      </c>
      <c r="F337" s="62"/>
      <c r="G337" s="62">
        <f t="shared" si="16"/>
        <v>44739</v>
      </c>
      <c r="H337" s="158" t="s">
        <v>205</v>
      </c>
      <c r="I337" s="12"/>
      <c r="J337" s="12"/>
      <c r="K337" s="12"/>
    </row>
    <row r="338" spans="1:11" ht="15" customHeight="1">
      <c r="A338" s="42"/>
      <c r="B338" s="43"/>
      <c r="C338" s="148" t="s">
        <v>206</v>
      </c>
      <c r="D338" s="34" t="s">
        <v>93</v>
      </c>
      <c r="E338" s="50">
        <v>8925</v>
      </c>
      <c r="F338" s="62"/>
      <c r="G338" s="62">
        <f t="shared" si="16"/>
        <v>8925</v>
      </c>
      <c r="H338" s="158" t="s">
        <v>205</v>
      </c>
      <c r="I338" s="12"/>
      <c r="J338" s="12"/>
      <c r="K338" s="12"/>
    </row>
    <row r="339" spans="1:11" ht="15" customHeight="1">
      <c r="A339" s="42"/>
      <c r="B339" s="43"/>
      <c r="C339" s="148" t="s">
        <v>207</v>
      </c>
      <c r="D339" s="34" t="s">
        <v>93</v>
      </c>
      <c r="E339" s="50">
        <v>1575</v>
      </c>
      <c r="F339" s="62"/>
      <c r="G339" s="62">
        <f t="shared" si="16"/>
        <v>1575</v>
      </c>
      <c r="H339" s="158" t="s">
        <v>205</v>
      </c>
      <c r="I339" s="12"/>
      <c r="J339" s="12"/>
      <c r="K339" s="12"/>
    </row>
    <row r="340" spans="1:11" ht="15" customHeight="1">
      <c r="A340" s="63"/>
      <c r="B340" s="64"/>
      <c r="C340" s="159" t="s">
        <v>208</v>
      </c>
      <c r="D340" s="74" t="s">
        <v>188</v>
      </c>
      <c r="E340" s="65">
        <v>7200</v>
      </c>
      <c r="F340" s="142"/>
      <c r="G340" s="66">
        <f t="shared" si="16"/>
        <v>7200</v>
      </c>
      <c r="H340" s="158" t="s">
        <v>209</v>
      </c>
      <c r="I340" s="12"/>
      <c r="J340" s="12"/>
      <c r="K340" s="12"/>
    </row>
    <row r="341" spans="1:11" ht="15" customHeight="1">
      <c r="A341" s="42"/>
      <c r="B341" s="43"/>
      <c r="C341" s="148" t="s">
        <v>210</v>
      </c>
      <c r="D341" s="141" t="s">
        <v>211</v>
      </c>
      <c r="E341" s="50">
        <v>25729.64</v>
      </c>
      <c r="F341" s="161">
        <v>-69.33</v>
      </c>
      <c r="G341" s="62">
        <f t="shared" si="16"/>
        <v>25660.309999999998</v>
      </c>
      <c r="H341" s="158" t="s">
        <v>209</v>
      </c>
      <c r="I341" s="12"/>
      <c r="J341" s="12"/>
      <c r="K341" s="12"/>
    </row>
    <row r="342" spans="1:11" ht="15" customHeight="1">
      <c r="A342" s="63"/>
      <c r="B342" s="64"/>
      <c r="C342" s="159" t="s">
        <v>212</v>
      </c>
      <c r="D342" s="141" t="s">
        <v>211</v>
      </c>
      <c r="E342" s="65">
        <v>1382.73</v>
      </c>
      <c r="F342" s="142">
        <v>-3.67</v>
      </c>
      <c r="G342" s="66">
        <f t="shared" si="16"/>
        <v>1379.06</v>
      </c>
      <c r="H342" s="158" t="s">
        <v>209</v>
      </c>
      <c r="I342" s="12"/>
      <c r="J342" s="12"/>
      <c r="K342" s="12"/>
    </row>
    <row r="343" spans="1:11" ht="15" customHeight="1">
      <c r="A343" s="42"/>
      <c r="B343" s="43"/>
      <c r="C343" s="148" t="s">
        <v>194</v>
      </c>
      <c r="D343" s="34" t="s">
        <v>64</v>
      </c>
      <c r="E343" s="50">
        <v>4131.47</v>
      </c>
      <c r="F343" s="161"/>
      <c r="G343" s="62">
        <f t="shared" si="16"/>
        <v>4131.47</v>
      </c>
      <c r="H343" s="158" t="s">
        <v>209</v>
      </c>
      <c r="I343" s="12"/>
      <c r="J343" s="12"/>
      <c r="K343" s="12"/>
    </row>
    <row r="344" spans="1:11" ht="15" customHeight="1">
      <c r="A344" s="63"/>
      <c r="B344" s="64"/>
      <c r="C344" s="148" t="s">
        <v>195</v>
      </c>
      <c r="D344" s="34" t="s">
        <v>64</v>
      </c>
      <c r="E344" s="65">
        <v>222.04</v>
      </c>
      <c r="F344" s="142"/>
      <c r="G344" s="66">
        <f t="shared" si="16"/>
        <v>222.04</v>
      </c>
      <c r="H344" s="158" t="s">
        <v>209</v>
      </c>
      <c r="I344" s="12"/>
      <c r="J344" s="12"/>
      <c r="K344" s="12"/>
    </row>
    <row r="345" spans="1:11" ht="15" customHeight="1">
      <c r="A345" s="42"/>
      <c r="B345" s="43"/>
      <c r="C345" s="148" t="s">
        <v>196</v>
      </c>
      <c r="D345" s="34" t="s">
        <v>66</v>
      </c>
      <c r="E345" s="50">
        <v>630.26</v>
      </c>
      <c r="F345" s="161"/>
      <c r="G345" s="62">
        <f t="shared" si="16"/>
        <v>630.26</v>
      </c>
      <c r="H345" s="158" t="s">
        <v>209</v>
      </c>
      <c r="I345" s="12"/>
      <c r="J345" s="12"/>
      <c r="K345" s="12"/>
    </row>
    <row r="346" spans="1:11" ht="15" customHeight="1">
      <c r="A346" s="42"/>
      <c r="B346" s="43"/>
      <c r="C346" s="148" t="s">
        <v>197</v>
      </c>
      <c r="D346" s="34" t="s">
        <v>66</v>
      </c>
      <c r="E346" s="50">
        <v>33.87</v>
      </c>
      <c r="F346" s="161"/>
      <c r="G346" s="62">
        <f t="shared" si="16"/>
        <v>33.87</v>
      </c>
      <c r="H346" s="158" t="s">
        <v>209</v>
      </c>
      <c r="I346" s="12"/>
      <c r="J346" s="12"/>
      <c r="K346" s="12"/>
    </row>
    <row r="347" spans="1:11" ht="15" customHeight="1">
      <c r="A347" s="42"/>
      <c r="B347" s="43"/>
      <c r="C347" s="148" t="s">
        <v>199</v>
      </c>
      <c r="D347" s="34" t="s">
        <v>42</v>
      </c>
      <c r="E347" s="50">
        <v>1650.66</v>
      </c>
      <c r="F347" s="161"/>
      <c r="G347" s="62">
        <f t="shared" si="16"/>
        <v>1650.66</v>
      </c>
      <c r="H347" s="158" t="s">
        <v>209</v>
      </c>
      <c r="I347" s="12"/>
      <c r="J347" s="12"/>
      <c r="K347" s="12"/>
    </row>
    <row r="348" spans="1:11" ht="15" customHeight="1">
      <c r="A348" s="42"/>
      <c r="B348" s="43"/>
      <c r="C348" s="148" t="s">
        <v>200</v>
      </c>
      <c r="D348" s="34" t="s">
        <v>42</v>
      </c>
      <c r="E348" s="50">
        <v>300.2</v>
      </c>
      <c r="F348" s="161"/>
      <c r="G348" s="62">
        <f t="shared" si="16"/>
        <v>300.2</v>
      </c>
      <c r="H348" s="158" t="s">
        <v>209</v>
      </c>
      <c r="I348" s="12"/>
      <c r="J348" s="12"/>
      <c r="K348" s="12"/>
    </row>
    <row r="349" spans="1:11" ht="15" customHeight="1">
      <c r="A349" s="42"/>
      <c r="B349" s="43"/>
      <c r="C349" s="148" t="s">
        <v>708</v>
      </c>
      <c r="D349" s="34" t="s">
        <v>167</v>
      </c>
      <c r="E349" s="50">
        <v>0</v>
      </c>
      <c r="F349" s="161">
        <v>69.33</v>
      </c>
      <c r="G349" s="62">
        <f t="shared" si="16"/>
        <v>69.33</v>
      </c>
      <c r="H349" s="684" t="s">
        <v>209</v>
      </c>
      <c r="I349" s="12"/>
      <c r="J349" s="12"/>
      <c r="K349" s="12"/>
    </row>
    <row r="350" spans="1:11" ht="15" customHeight="1">
      <c r="A350" s="63"/>
      <c r="B350" s="64"/>
      <c r="C350" s="159" t="s">
        <v>709</v>
      </c>
      <c r="D350" s="34" t="s">
        <v>167</v>
      </c>
      <c r="E350" s="65">
        <v>0</v>
      </c>
      <c r="F350" s="142">
        <v>3.67</v>
      </c>
      <c r="G350" s="62">
        <f t="shared" si="16"/>
        <v>3.67</v>
      </c>
      <c r="H350" s="684" t="s">
        <v>209</v>
      </c>
      <c r="I350" s="12"/>
      <c r="J350" s="12"/>
      <c r="K350" s="12"/>
    </row>
    <row r="351" spans="1:11" ht="15" customHeight="1">
      <c r="A351" s="42"/>
      <c r="B351" s="43"/>
      <c r="C351" s="148" t="s">
        <v>203</v>
      </c>
      <c r="D351" s="34" t="s">
        <v>15</v>
      </c>
      <c r="E351" s="50">
        <v>22308.4</v>
      </c>
      <c r="F351" s="161"/>
      <c r="G351" s="62">
        <f t="shared" si="16"/>
        <v>22308.4</v>
      </c>
      <c r="H351" s="158" t="s">
        <v>209</v>
      </c>
      <c r="I351" s="12"/>
      <c r="J351" s="12"/>
      <c r="K351" s="12"/>
    </row>
    <row r="352" spans="1:11" ht="15" customHeight="1">
      <c r="A352" s="63"/>
      <c r="B352" s="64"/>
      <c r="C352" s="148" t="s">
        <v>204</v>
      </c>
      <c r="D352" s="34" t="s">
        <v>15</v>
      </c>
      <c r="E352" s="65">
        <v>1198.87</v>
      </c>
      <c r="F352" s="142"/>
      <c r="G352" s="66">
        <f t="shared" si="16"/>
        <v>1198.87</v>
      </c>
      <c r="H352" s="158" t="s">
        <v>209</v>
      </c>
      <c r="I352" s="12"/>
      <c r="J352" s="12"/>
      <c r="K352" s="12"/>
    </row>
    <row r="353" spans="1:11" ht="15" customHeight="1">
      <c r="A353" s="42"/>
      <c r="B353" s="43"/>
      <c r="C353" s="148" t="s">
        <v>213</v>
      </c>
      <c r="D353" s="141" t="s">
        <v>214</v>
      </c>
      <c r="E353" s="50">
        <v>756.82</v>
      </c>
      <c r="F353" s="161"/>
      <c r="G353" s="62">
        <f t="shared" si="16"/>
        <v>756.82</v>
      </c>
      <c r="H353" s="158" t="s">
        <v>209</v>
      </c>
      <c r="I353" s="12"/>
      <c r="J353" s="12"/>
      <c r="K353" s="12"/>
    </row>
    <row r="354" spans="1:11" ht="15" customHeight="1">
      <c r="A354" s="42"/>
      <c r="B354" s="43"/>
      <c r="C354" s="148" t="s">
        <v>215</v>
      </c>
      <c r="D354" s="141" t="s">
        <v>214</v>
      </c>
      <c r="E354" s="50">
        <v>40.67</v>
      </c>
      <c r="F354" s="161"/>
      <c r="G354" s="62">
        <f t="shared" si="16"/>
        <v>40.67</v>
      </c>
      <c r="H354" s="158" t="s">
        <v>209</v>
      </c>
      <c r="I354" s="12"/>
      <c r="J354" s="12"/>
      <c r="K354" s="12"/>
    </row>
    <row r="355" spans="1:11" ht="15" customHeight="1">
      <c r="A355" s="42"/>
      <c r="B355" s="43"/>
      <c r="C355" s="148" t="s">
        <v>206</v>
      </c>
      <c r="D355" s="34" t="s">
        <v>93</v>
      </c>
      <c r="E355" s="50">
        <v>4748.6</v>
      </c>
      <c r="F355" s="161"/>
      <c r="G355" s="62">
        <f t="shared" si="16"/>
        <v>4748.6</v>
      </c>
      <c r="H355" s="158" t="s">
        <v>209</v>
      </c>
      <c r="I355" s="12"/>
      <c r="J355" s="12"/>
      <c r="K355" s="12"/>
    </row>
    <row r="356" spans="1:11" ht="15" customHeight="1">
      <c r="A356" s="63"/>
      <c r="B356" s="64"/>
      <c r="C356" s="109" t="s">
        <v>207</v>
      </c>
      <c r="D356" s="74" t="s">
        <v>93</v>
      </c>
      <c r="E356" s="65">
        <v>251.4</v>
      </c>
      <c r="F356" s="142"/>
      <c r="G356" s="66">
        <f t="shared" si="16"/>
        <v>251.4</v>
      </c>
      <c r="H356" s="684" t="s">
        <v>209</v>
      </c>
      <c r="I356" s="12"/>
      <c r="J356" s="12"/>
      <c r="K356" s="12"/>
    </row>
    <row r="357" spans="1:11" ht="15" customHeight="1">
      <c r="A357" s="42"/>
      <c r="B357" s="43"/>
      <c r="C357" s="477">
        <v>3029</v>
      </c>
      <c r="D357" s="34" t="s">
        <v>75</v>
      </c>
      <c r="E357" s="50">
        <v>0</v>
      </c>
      <c r="F357" s="36">
        <v>1500</v>
      </c>
      <c r="G357" s="36">
        <f aca="true" t="shared" si="17" ref="G357:G362">E357+F357</f>
        <v>1500</v>
      </c>
      <c r="H357" s="158" t="s">
        <v>715</v>
      </c>
      <c r="I357" s="12"/>
      <c r="J357" s="12"/>
      <c r="K357" s="12"/>
    </row>
    <row r="358" spans="1:11" ht="15" customHeight="1">
      <c r="A358" s="42"/>
      <c r="B358" s="43"/>
      <c r="C358" s="477">
        <v>4019</v>
      </c>
      <c r="D358" s="34" t="s">
        <v>62</v>
      </c>
      <c r="E358" s="50">
        <v>0</v>
      </c>
      <c r="F358" s="36">
        <v>17703</v>
      </c>
      <c r="G358" s="36">
        <f t="shared" si="17"/>
        <v>17703</v>
      </c>
      <c r="H358" s="158" t="s">
        <v>715</v>
      </c>
      <c r="I358" s="12"/>
      <c r="J358" s="12"/>
      <c r="K358" s="12"/>
    </row>
    <row r="359" spans="1:11" ht="15" customHeight="1">
      <c r="A359" s="42"/>
      <c r="B359" s="43"/>
      <c r="C359" s="477">
        <v>4119</v>
      </c>
      <c r="D359" s="34" t="s">
        <v>64</v>
      </c>
      <c r="E359" s="50">
        <v>0</v>
      </c>
      <c r="F359" s="36">
        <v>2716</v>
      </c>
      <c r="G359" s="36">
        <f t="shared" si="17"/>
        <v>2716</v>
      </c>
      <c r="H359" s="158" t="s">
        <v>715</v>
      </c>
      <c r="I359" s="12"/>
      <c r="J359" s="12"/>
      <c r="K359" s="12"/>
    </row>
    <row r="360" spans="1:11" ht="15" customHeight="1">
      <c r="A360" s="42"/>
      <c r="B360" s="43"/>
      <c r="C360" s="477">
        <v>4129</v>
      </c>
      <c r="D360" s="34" t="s">
        <v>66</v>
      </c>
      <c r="E360" s="50">
        <v>0</v>
      </c>
      <c r="F360" s="36">
        <v>434</v>
      </c>
      <c r="G360" s="36">
        <f t="shared" si="17"/>
        <v>434</v>
      </c>
      <c r="H360" s="158" t="s">
        <v>715</v>
      </c>
      <c r="I360" s="12"/>
      <c r="J360" s="12"/>
      <c r="K360" s="12"/>
    </row>
    <row r="361" spans="1:11" ht="15" customHeight="1">
      <c r="A361" s="42"/>
      <c r="B361" s="43"/>
      <c r="C361" s="477">
        <v>4269</v>
      </c>
      <c r="D361" s="34" t="s">
        <v>80</v>
      </c>
      <c r="E361" s="50">
        <v>0</v>
      </c>
      <c r="F361" s="36">
        <v>900</v>
      </c>
      <c r="G361" s="36">
        <f t="shared" si="17"/>
        <v>900</v>
      </c>
      <c r="H361" s="158" t="s">
        <v>715</v>
      </c>
      <c r="I361" s="12"/>
      <c r="J361" s="12"/>
      <c r="K361" s="12"/>
    </row>
    <row r="362" spans="1:11" ht="15" customHeight="1" thickBot="1">
      <c r="A362" s="685"/>
      <c r="B362" s="132"/>
      <c r="C362" s="477">
        <v>4309</v>
      </c>
      <c r="D362" s="34" t="s">
        <v>15</v>
      </c>
      <c r="E362" s="50">
        <v>0</v>
      </c>
      <c r="F362" s="36">
        <v>241</v>
      </c>
      <c r="G362" s="36">
        <f t="shared" si="17"/>
        <v>241</v>
      </c>
      <c r="H362" s="158" t="s">
        <v>715</v>
      </c>
      <c r="I362" s="12"/>
      <c r="J362" s="12"/>
      <c r="K362" s="12"/>
    </row>
    <row r="363" spans="1:11" ht="15.75" customHeight="1" thickBot="1">
      <c r="A363" s="162" t="s">
        <v>216</v>
      </c>
      <c r="B363" s="163"/>
      <c r="C363" s="163"/>
      <c r="D363" s="164" t="s">
        <v>217</v>
      </c>
      <c r="E363" s="165">
        <f>E364+E371</f>
        <v>146833</v>
      </c>
      <c r="F363" s="165">
        <f>F364+F371</f>
        <v>0</v>
      </c>
      <c r="G363" s="165">
        <f>G364+G371</f>
        <v>146833</v>
      </c>
      <c r="H363" s="24"/>
      <c r="I363" s="12"/>
      <c r="J363" s="12"/>
      <c r="K363" s="12"/>
    </row>
    <row r="364" spans="1:11" ht="16.5" customHeight="1">
      <c r="A364" s="38"/>
      <c r="B364" s="27" t="s">
        <v>218</v>
      </c>
      <c r="C364" s="39"/>
      <c r="D364" s="28" t="s">
        <v>219</v>
      </c>
      <c r="E364" s="68">
        <f>SUM(E365:E370)</f>
        <v>102800</v>
      </c>
      <c r="F364" s="68">
        <f>SUM(F365:F370)</f>
        <v>0</v>
      </c>
      <c r="G364" s="68">
        <f>SUM(G365:G370)</f>
        <v>102800</v>
      </c>
      <c r="H364" s="30"/>
      <c r="I364" s="12"/>
      <c r="J364" s="12"/>
      <c r="K364" s="12"/>
    </row>
    <row r="365" spans="1:11" ht="15" customHeight="1">
      <c r="A365" s="42"/>
      <c r="B365" s="43"/>
      <c r="C365" s="33" t="s">
        <v>107</v>
      </c>
      <c r="D365" s="34" t="s">
        <v>75</v>
      </c>
      <c r="E365" s="50">
        <v>7400</v>
      </c>
      <c r="F365" s="36"/>
      <c r="G365" s="36">
        <f aca="true" t="shared" si="18" ref="G365:G373">E365+F365</f>
        <v>7400</v>
      </c>
      <c r="H365" s="37"/>
      <c r="I365" s="12"/>
      <c r="J365" s="12"/>
      <c r="K365" s="12"/>
    </row>
    <row r="366" spans="1:11" ht="15" customHeight="1">
      <c r="A366" s="42"/>
      <c r="B366" s="43"/>
      <c r="C366" s="33" t="s">
        <v>61</v>
      </c>
      <c r="D366" s="34" t="s">
        <v>62</v>
      </c>
      <c r="E366" s="50">
        <v>72000</v>
      </c>
      <c r="F366" s="36">
        <v>-191</v>
      </c>
      <c r="G366" s="36">
        <f t="shared" si="18"/>
        <v>71809</v>
      </c>
      <c r="H366" s="106" t="s">
        <v>712</v>
      </c>
      <c r="I366" s="12"/>
      <c r="J366" s="12"/>
      <c r="K366" s="12"/>
    </row>
    <row r="367" spans="1:11" ht="15" customHeight="1">
      <c r="A367" s="42"/>
      <c r="B367" s="43"/>
      <c r="C367" s="33" t="s">
        <v>76</v>
      </c>
      <c r="D367" s="34" t="s">
        <v>77</v>
      </c>
      <c r="E367" s="50">
        <v>2800</v>
      </c>
      <c r="F367" s="36"/>
      <c r="G367" s="36">
        <f t="shared" si="18"/>
        <v>2800</v>
      </c>
      <c r="H367" s="37"/>
      <c r="I367" s="12"/>
      <c r="J367" s="12"/>
      <c r="K367" s="12"/>
    </row>
    <row r="368" spans="1:11" ht="15" customHeight="1">
      <c r="A368" s="42"/>
      <c r="B368" s="43"/>
      <c r="C368" s="33" t="s">
        <v>63</v>
      </c>
      <c r="D368" s="34" t="s">
        <v>64</v>
      </c>
      <c r="E368" s="50">
        <v>14000</v>
      </c>
      <c r="F368" s="36"/>
      <c r="G368" s="36">
        <f t="shared" si="18"/>
        <v>14000</v>
      </c>
      <c r="H368" s="37"/>
      <c r="I368" s="12"/>
      <c r="J368" s="12"/>
      <c r="K368" s="12"/>
    </row>
    <row r="369" spans="1:11" ht="15" customHeight="1">
      <c r="A369" s="42"/>
      <c r="B369" s="43"/>
      <c r="C369" s="33" t="s">
        <v>65</v>
      </c>
      <c r="D369" s="34" t="s">
        <v>66</v>
      </c>
      <c r="E369" s="50">
        <v>2000</v>
      </c>
      <c r="F369" s="36"/>
      <c r="G369" s="36">
        <f t="shared" si="18"/>
        <v>2000</v>
      </c>
      <c r="H369" s="37"/>
      <c r="I369" s="12"/>
      <c r="J369" s="12"/>
      <c r="K369" s="12"/>
    </row>
    <row r="370" spans="1:11" ht="15" customHeight="1">
      <c r="A370" s="54"/>
      <c r="B370" s="69"/>
      <c r="C370" s="73" t="s">
        <v>86</v>
      </c>
      <c r="D370" s="74" t="s">
        <v>87</v>
      </c>
      <c r="E370" s="55">
        <v>4600</v>
      </c>
      <c r="F370" s="56">
        <v>191</v>
      </c>
      <c r="G370" s="56">
        <f t="shared" si="18"/>
        <v>4791</v>
      </c>
      <c r="H370" s="106" t="s">
        <v>712</v>
      </c>
      <c r="I370" s="12"/>
      <c r="J370" s="12"/>
      <c r="K370" s="12"/>
    </row>
    <row r="371" spans="1:11" ht="15" customHeight="1">
      <c r="A371" s="42"/>
      <c r="B371" s="166" t="s">
        <v>220</v>
      </c>
      <c r="C371" s="114"/>
      <c r="D371" s="48" t="s">
        <v>221</v>
      </c>
      <c r="E371" s="167">
        <f>E372+E373</f>
        <v>44033</v>
      </c>
      <c r="F371" s="167">
        <f>F372+F373</f>
        <v>0</v>
      </c>
      <c r="G371" s="167">
        <f>G372+G373</f>
        <v>44033</v>
      </c>
      <c r="H371" s="37"/>
      <c r="I371" s="12"/>
      <c r="J371" s="12"/>
      <c r="K371" s="12"/>
    </row>
    <row r="372" spans="1:11" ht="15" customHeight="1">
      <c r="A372" s="42"/>
      <c r="B372" s="43"/>
      <c r="C372" s="365" t="s">
        <v>222</v>
      </c>
      <c r="D372" s="120" t="s">
        <v>223</v>
      </c>
      <c r="E372" s="50">
        <v>20593</v>
      </c>
      <c r="F372" s="62"/>
      <c r="G372" s="36">
        <f t="shared" si="18"/>
        <v>20593</v>
      </c>
      <c r="H372" s="37"/>
      <c r="I372" s="12"/>
      <c r="J372" s="12"/>
      <c r="K372" s="12"/>
    </row>
    <row r="373" spans="1:11" ht="15" customHeight="1" thickBot="1">
      <c r="A373" s="63"/>
      <c r="B373" s="64"/>
      <c r="C373" s="365" t="s">
        <v>363</v>
      </c>
      <c r="D373" s="364" t="s">
        <v>364</v>
      </c>
      <c r="E373" s="65">
        <v>23440</v>
      </c>
      <c r="F373" s="66"/>
      <c r="G373" s="66">
        <f t="shared" si="18"/>
        <v>23440</v>
      </c>
      <c r="H373" s="130" t="s">
        <v>365</v>
      </c>
      <c r="I373" s="12"/>
      <c r="J373" s="12"/>
      <c r="K373" s="12"/>
    </row>
    <row r="374" spans="1:11" ht="27" customHeight="1" thickBot="1">
      <c r="A374" s="162" t="s">
        <v>224</v>
      </c>
      <c r="B374" s="163"/>
      <c r="C374" s="163"/>
      <c r="D374" s="168" t="s">
        <v>225</v>
      </c>
      <c r="E374" s="165">
        <f>E375+E377+E379+E382+E385+E387+E391</f>
        <v>637500</v>
      </c>
      <c r="F374" s="165">
        <f>F375+F377+F379+F382+F385+F387+F391</f>
        <v>0</v>
      </c>
      <c r="G374" s="165">
        <f>G375+G377+G379+G382+G385+G387+G391</f>
        <v>637500</v>
      </c>
      <c r="H374" s="24"/>
      <c r="I374" s="12"/>
      <c r="J374" s="12"/>
      <c r="K374" s="12"/>
    </row>
    <row r="375" spans="1:11" ht="15" customHeight="1">
      <c r="A375" s="169"/>
      <c r="B375" s="27" t="s">
        <v>226</v>
      </c>
      <c r="C375" s="39"/>
      <c r="D375" s="170" t="s">
        <v>227</v>
      </c>
      <c r="E375" s="171">
        <f>E376</f>
        <v>336000</v>
      </c>
      <c r="F375" s="171">
        <f>F376</f>
        <v>0</v>
      </c>
      <c r="G375" s="171">
        <f>G376</f>
        <v>336000</v>
      </c>
      <c r="H375" s="30"/>
      <c r="I375" s="12"/>
      <c r="J375" s="12"/>
      <c r="K375" s="12"/>
    </row>
    <row r="376" spans="1:11" ht="15" customHeight="1">
      <c r="A376" s="172"/>
      <c r="B376" s="173"/>
      <c r="C376" s="145">
        <v>2650</v>
      </c>
      <c r="D376" s="34" t="s">
        <v>228</v>
      </c>
      <c r="E376" s="147">
        <v>336000</v>
      </c>
      <c r="F376" s="36"/>
      <c r="G376" s="36">
        <f>E376+F376</f>
        <v>336000</v>
      </c>
      <c r="H376" s="37"/>
      <c r="I376" s="12"/>
      <c r="J376" s="12"/>
      <c r="K376" s="12"/>
    </row>
    <row r="377" spans="1:11" ht="15" customHeight="1">
      <c r="A377" s="174"/>
      <c r="B377" s="27" t="s">
        <v>229</v>
      </c>
      <c r="C377" s="39"/>
      <c r="D377" s="28" t="s">
        <v>230</v>
      </c>
      <c r="E377" s="175">
        <f>E378</f>
        <v>2000</v>
      </c>
      <c r="F377" s="175">
        <f>F378</f>
        <v>0</v>
      </c>
      <c r="G377" s="175">
        <f>G378</f>
        <v>2000</v>
      </c>
      <c r="H377" s="37"/>
      <c r="I377" s="12"/>
      <c r="J377" s="12"/>
      <c r="K377" s="12"/>
    </row>
    <row r="378" spans="1:11" ht="15" customHeight="1">
      <c r="A378" s="31"/>
      <c r="B378" s="32"/>
      <c r="C378" s="33" t="s">
        <v>14</v>
      </c>
      <c r="D378" s="34" t="s">
        <v>15</v>
      </c>
      <c r="E378" s="147">
        <v>2000</v>
      </c>
      <c r="F378" s="36"/>
      <c r="G378" s="36">
        <f>E378+F378</f>
        <v>2000</v>
      </c>
      <c r="H378" s="37"/>
      <c r="I378" s="12"/>
      <c r="J378" s="12"/>
      <c r="K378" s="12"/>
    </row>
    <row r="379" spans="1:11" ht="15" customHeight="1">
      <c r="A379" s="45"/>
      <c r="B379" s="47" t="s">
        <v>231</v>
      </c>
      <c r="C379" s="46"/>
      <c r="D379" s="48" t="s">
        <v>232</v>
      </c>
      <c r="E379" s="53">
        <f>E380+E381</f>
        <v>54000</v>
      </c>
      <c r="F379" s="53">
        <f>F380+F381</f>
        <v>0</v>
      </c>
      <c r="G379" s="53">
        <f>G380+G381</f>
        <v>54000</v>
      </c>
      <c r="H379" s="37"/>
      <c r="I379" s="12"/>
      <c r="J379" s="12"/>
      <c r="K379" s="12"/>
    </row>
    <row r="380" spans="1:11" ht="15" customHeight="1">
      <c r="A380" s="45"/>
      <c r="B380" s="176"/>
      <c r="C380" s="145">
        <v>2650</v>
      </c>
      <c r="D380" s="34" t="s">
        <v>228</v>
      </c>
      <c r="E380" s="72">
        <v>46000</v>
      </c>
      <c r="F380" s="36"/>
      <c r="G380" s="36">
        <f>E380+F380</f>
        <v>46000</v>
      </c>
      <c r="H380" s="37"/>
      <c r="I380" s="12"/>
      <c r="J380" s="12"/>
      <c r="K380" s="12"/>
    </row>
    <row r="381" spans="1:11" ht="15" customHeight="1">
      <c r="A381" s="45"/>
      <c r="B381" s="146"/>
      <c r="C381" s="33" t="s">
        <v>41</v>
      </c>
      <c r="D381" s="34" t="s">
        <v>42</v>
      </c>
      <c r="E381" s="72">
        <v>8000</v>
      </c>
      <c r="F381" s="36"/>
      <c r="G381" s="36">
        <f>E381+F381</f>
        <v>8000</v>
      </c>
      <c r="H381" s="37"/>
      <c r="I381" s="12"/>
      <c r="J381" s="12"/>
      <c r="K381" s="12"/>
    </row>
    <row r="382" spans="1:11" ht="15" customHeight="1">
      <c r="A382" s="45"/>
      <c r="B382" s="47" t="s">
        <v>233</v>
      </c>
      <c r="C382" s="46"/>
      <c r="D382" s="48" t="s">
        <v>234</v>
      </c>
      <c r="E382" s="53">
        <f>E383+E384</f>
        <v>27500</v>
      </c>
      <c r="F382" s="53">
        <f>F383+F384</f>
        <v>0</v>
      </c>
      <c r="G382" s="53">
        <f>G383+G384</f>
        <v>27500</v>
      </c>
      <c r="H382" s="37"/>
      <c r="I382" s="12"/>
      <c r="J382" s="12"/>
      <c r="K382" s="12"/>
    </row>
    <row r="383" spans="1:11" ht="15" customHeight="1">
      <c r="A383" s="42"/>
      <c r="B383" s="43"/>
      <c r="C383" s="33" t="s">
        <v>41</v>
      </c>
      <c r="D383" s="34" t="s">
        <v>42</v>
      </c>
      <c r="E383" s="50">
        <v>9000</v>
      </c>
      <c r="F383" s="36"/>
      <c r="G383" s="36">
        <f>E383+F383</f>
        <v>9000</v>
      </c>
      <c r="H383" s="37"/>
      <c r="I383" s="12"/>
      <c r="J383" s="12"/>
      <c r="K383" s="12"/>
    </row>
    <row r="384" spans="1:11" ht="15" customHeight="1">
      <c r="A384" s="42"/>
      <c r="B384" s="43"/>
      <c r="C384" s="33" t="s">
        <v>14</v>
      </c>
      <c r="D384" s="34" t="s">
        <v>15</v>
      </c>
      <c r="E384" s="50">
        <v>18500</v>
      </c>
      <c r="F384" s="36"/>
      <c r="G384" s="36">
        <f>E384+F384</f>
        <v>18500</v>
      </c>
      <c r="H384" s="37"/>
      <c r="I384" s="12"/>
      <c r="J384" s="12"/>
      <c r="K384" s="12"/>
    </row>
    <row r="385" spans="1:11" ht="15" customHeight="1">
      <c r="A385" s="42"/>
      <c r="B385" s="47" t="s">
        <v>235</v>
      </c>
      <c r="C385" s="33"/>
      <c r="D385" s="48" t="s">
        <v>236</v>
      </c>
      <c r="E385" s="53">
        <f>E386</f>
        <v>5000</v>
      </c>
      <c r="F385" s="53">
        <f>F386</f>
        <v>0</v>
      </c>
      <c r="G385" s="53">
        <f>G386</f>
        <v>5000</v>
      </c>
      <c r="H385" s="37"/>
      <c r="I385" s="12"/>
      <c r="J385" s="12"/>
      <c r="K385" s="12"/>
    </row>
    <row r="386" spans="1:11" ht="15" customHeight="1">
      <c r="A386" s="42"/>
      <c r="B386" s="43"/>
      <c r="C386" s="33" t="s">
        <v>14</v>
      </c>
      <c r="D386" s="34" t="s">
        <v>15</v>
      </c>
      <c r="E386" s="50">
        <v>5000</v>
      </c>
      <c r="F386" s="36"/>
      <c r="G386" s="36">
        <f>E386+F386</f>
        <v>5000</v>
      </c>
      <c r="H386" s="37"/>
      <c r="I386" s="12"/>
      <c r="J386" s="12"/>
      <c r="K386" s="12"/>
    </row>
    <row r="387" spans="1:11" ht="14.25">
      <c r="A387" s="45"/>
      <c r="B387" s="47" t="s">
        <v>237</v>
      </c>
      <c r="C387" s="46"/>
      <c r="D387" s="48" t="s">
        <v>238</v>
      </c>
      <c r="E387" s="53">
        <f>E388+E389+E390</f>
        <v>208000</v>
      </c>
      <c r="F387" s="53">
        <f>F388+F389+F390</f>
        <v>0</v>
      </c>
      <c r="G387" s="53">
        <f>G388+G389+G390</f>
        <v>208000</v>
      </c>
      <c r="H387" s="37"/>
      <c r="I387" s="12"/>
      <c r="J387" s="12"/>
      <c r="K387" s="12"/>
    </row>
    <row r="388" spans="1:11" ht="15" customHeight="1">
      <c r="A388" s="42"/>
      <c r="B388" s="43"/>
      <c r="C388" s="33" t="s">
        <v>79</v>
      </c>
      <c r="D388" s="34" t="s">
        <v>80</v>
      </c>
      <c r="E388" s="50">
        <v>150000</v>
      </c>
      <c r="F388" s="36"/>
      <c r="G388" s="36">
        <f>E388+F388</f>
        <v>150000</v>
      </c>
      <c r="H388" s="37"/>
      <c r="I388" s="12"/>
      <c r="J388" s="12"/>
      <c r="K388" s="12"/>
    </row>
    <row r="389" spans="1:11" ht="15" customHeight="1">
      <c r="A389" s="42"/>
      <c r="B389" s="43"/>
      <c r="C389" s="33" t="s">
        <v>81</v>
      </c>
      <c r="D389" s="34" t="s">
        <v>82</v>
      </c>
      <c r="E389" s="50">
        <v>40000</v>
      </c>
      <c r="F389" s="36"/>
      <c r="G389" s="36">
        <f>E389+F389</f>
        <v>40000</v>
      </c>
      <c r="H389" s="37"/>
      <c r="I389" s="12"/>
      <c r="J389" s="12"/>
      <c r="K389" s="12"/>
    </row>
    <row r="390" spans="1:12" ht="17.25" customHeight="1">
      <c r="A390" s="42"/>
      <c r="B390" s="43"/>
      <c r="C390" s="33" t="s">
        <v>20</v>
      </c>
      <c r="D390" s="34" t="s">
        <v>21</v>
      </c>
      <c r="E390" s="50">
        <v>18000</v>
      </c>
      <c r="F390" s="62"/>
      <c r="G390" s="36">
        <f>E390+F390</f>
        <v>18000</v>
      </c>
      <c r="H390" s="177" t="s">
        <v>239</v>
      </c>
      <c r="I390" s="12"/>
      <c r="J390" s="12"/>
      <c r="K390" s="12"/>
      <c r="L390" s="178"/>
    </row>
    <row r="391" spans="1:11" ht="15" customHeight="1">
      <c r="A391" s="42"/>
      <c r="B391" s="179" t="s">
        <v>240</v>
      </c>
      <c r="C391" s="180"/>
      <c r="D391" s="48" t="s">
        <v>46</v>
      </c>
      <c r="E391" s="91">
        <f>E392</f>
        <v>5000</v>
      </c>
      <c r="F391" s="91">
        <f>F392</f>
        <v>0</v>
      </c>
      <c r="G391" s="91">
        <f>G392</f>
        <v>5000</v>
      </c>
      <c r="H391" s="37"/>
      <c r="I391" s="12"/>
      <c r="J391" s="12"/>
      <c r="K391" s="12"/>
    </row>
    <row r="392" spans="1:11" ht="15" thickBot="1">
      <c r="A392" s="63"/>
      <c r="B392" s="64"/>
      <c r="C392" s="73" t="s">
        <v>41</v>
      </c>
      <c r="D392" s="74" t="s">
        <v>42</v>
      </c>
      <c r="E392" s="65">
        <v>5000</v>
      </c>
      <c r="F392" s="56"/>
      <c r="G392" s="36">
        <f>E392+F392</f>
        <v>5000</v>
      </c>
      <c r="H392" s="57"/>
      <c r="I392" s="12"/>
      <c r="J392" s="12"/>
      <c r="K392" s="12"/>
    </row>
    <row r="393" spans="1:11" ht="26.25" customHeight="1" thickBot="1">
      <c r="A393" s="162" t="s">
        <v>241</v>
      </c>
      <c r="B393" s="163"/>
      <c r="C393" s="181"/>
      <c r="D393" s="164" t="s">
        <v>242</v>
      </c>
      <c r="E393" s="165">
        <f>E394+E396+E398+E401+E403</f>
        <v>2335000</v>
      </c>
      <c r="F393" s="165">
        <f>F394+F396+F398+F401+F403</f>
        <v>0</v>
      </c>
      <c r="G393" s="165">
        <f>G394+G396+G398+G401+G403</f>
        <v>2335000</v>
      </c>
      <c r="H393" s="24"/>
      <c r="I393" s="12"/>
      <c r="J393" s="12"/>
      <c r="K393" s="12"/>
    </row>
    <row r="394" spans="1:11" ht="15" customHeight="1">
      <c r="A394" s="38"/>
      <c r="B394" s="27" t="s">
        <v>243</v>
      </c>
      <c r="C394" s="39"/>
      <c r="D394" s="28" t="s">
        <v>244</v>
      </c>
      <c r="E394" s="68">
        <f>E395</f>
        <v>12000</v>
      </c>
      <c r="F394" s="68">
        <f>F395</f>
        <v>0</v>
      </c>
      <c r="G394" s="68">
        <f>G395</f>
        <v>12000</v>
      </c>
      <c r="H394" s="30"/>
      <c r="I394" s="12"/>
      <c r="J394" s="12"/>
      <c r="K394" s="12"/>
    </row>
    <row r="395" spans="1:11" ht="36">
      <c r="A395" s="45"/>
      <c r="B395" s="47"/>
      <c r="C395" s="43" t="s">
        <v>192</v>
      </c>
      <c r="D395" s="34" t="s">
        <v>193</v>
      </c>
      <c r="E395" s="50">
        <v>12000</v>
      </c>
      <c r="F395" s="36"/>
      <c r="G395" s="36">
        <f>E395+F395</f>
        <v>12000</v>
      </c>
      <c r="H395" s="37"/>
      <c r="I395" s="12"/>
      <c r="J395" s="12"/>
      <c r="K395" s="12"/>
    </row>
    <row r="396" spans="1:11" ht="15" customHeight="1">
      <c r="A396" s="45"/>
      <c r="B396" s="47" t="s">
        <v>245</v>
      </c>
      <c r="C396" s="182"/>
      <c r="D396" s="48" t="s">
        <v>246</v>
      </c>
      <c r="E396" s="53">
        <f>SUM(E397:E397)</f>
        <v>492000</v>
      </c>
      <c r="F396" s="53">
        <f>SUM(F397:F397)</f>
        <v>0</v>
      </c>
      <c r="G396" s="53">
        <f>SUM(G397:G397)</f>
        <v>492000</v>
      </c>
      <c r="H396" s="37"/>
      <c r="I396" s="12"/>
      <c r="J396" s="12"/>
      <c r="K396" s="12"/>
    </row>
    <row r="397" spans="1:11" ht="22.5" customHeight="1">
      <c r="A397" s="42"/>
      <c r="B397" s="43"/>
      <c r="C397" s="148">
        <v>2480</v>
      </c>
      <c r="D397" s="34" t="s">
        <v>247</v>
      </c>
      <c r="E397" s="50">
        <v>492000</v>
      </c>
      <c r="F397" s="36"/>
      <c r="G397" s="36">
        <f>E397+F397</f>
        <v>492000</v>
      </c>
      <c r="H397" s="37"/>
      <c r="I397" s="12"/>
      <c r="J397" s="12"/>
      <c r="K397" s="12"/>
    </row>
    <row r="398" spans="1:11" ht="15" customHeight="1">
      <c r="A398" s="45"/>
      <c r="B398" s="47" t="s">
        <v>248</v>
      </c>
      <c r="C398" s="182"/>
      <c r="D398" s="48" t="s">
        <v>249</v>
      </c>
      <c r="E398" s="53">
        <f>E399+E400</f>
        <v>825000</v>
      </c>
      <c r="F398" s="53">
        <f>F399+F400</f>
        <v>0</v>
      </c>
      <c r="G398" s="53">
        <f>G399+G400</f>
        <v>825000</v>
      </c>
      <c r="H398" s="37"/>
      <c r="I398" s="12"/>
      <c r="J398" s="12"/>
      <c r="K398" s="12"/>
    </row>
    <row r="399" spans="1:11" ht="23.25" customHeight="1">
      <c r="A399" s="42"/>
      <c r="B399" s="43"/>
      <c r="C399" s="148">
        <v>2480</v>
      </c>
      <c r="D399" s="34" t="s">
        <v>247</v>
      </c>
      <c r="E399" s="50">
        <v>165000</v>
      </c>
      <c r="F399" s="36"/>
      <c r="G399" s="36">
        <f>E399+F399</f>
        <v>165000</v>
      </c>
      <c r="H399" s="37"/>
      <c r="I399" s="12"/>
      <c r="J399" s="12"/>
      <c r="K399" s="12"/>
    </row>
    <row r="400" spans="1:11" ht="15" customHeight="1">
      <c r="A400" s="42"/>
      <c r="B400" s="43"/>
      <c r="C400" s="33" t="s">
        <v>20</v>
      </c>
      <c r="D400" s="34" t="s">
        <v>21</v>
      </c>
      <c r="E400" s="50">
        <v>660000</v>
      </c>
      <c r="F400" s="51"/>
      <c r="G400" s="36">
        <f>E400+F400</f>
        <v>660000</v>
      </c>
      <c r="H400" s="52"/>
      <c r="I400" s="12"/>
      <c r="J400" s="12"/>
      <c r="K400" s="12"/>
    </row>
    <row r="401" spans="1:11" ht="15" customHeight="1">
      <c r="A401" s="45"/>
      <c r="B401" s="47" t="s">
        <v>250</v>
      </c>
      <c r="C401" s="47"/>
      <c r="D401" s="48" t="s">
        <v>251</v>
      </c>
      <c r="E401" s="53">
        <f>E402</f>
        <v>2000</v>
      </c>
      <c r="F401" s="53">
        <f>F402</f>
        <v>0</v>
      </c>
      <c r="G401" s="53">
        <f>G402</f>
        <v>2000</v>
      </c>
      <c r="H401" s="37"/>
      <c r="I401" s="12"/>
      <c r="J401" s="12"/>
      <c r="K401" s="12"/>
    </row>
    <row r="402" spans="1:11" ht="15" customHeight="1">
      <c r="A402" s="45"/>
      <c r="B402" s="146"/>
      <c r="C402" s="33" t="s">
        <v>79</v>
      </c>
      <c r="D402" s="34" t="s">
        <v>80</v>
      </c>
      <c r="E402" s="72">
        <v>2000</v>
      </c>
      <c r="F402" s="36"/>
      <c r="G402" s="36">
        <f>E402+F402</f>
        <v>2000</v>
      </c>
      <c r="H402" s="37"/>
      <c r="I402" s="12"/>
      <c r="J402" s="12"/>
      <c r="K402" s="12"/>
    </row>
    <row r="403" spans="1:11" ht="15" customHeight="1">
      <c r="A403" s="45"/>
      <c r="B403" s="47" t="s">
        <v>252</v>
      </c>
      <c r="C403" s="46"/>
      <c r="D403" s="48" t="s">
        <v>46</v>
      </c>
      <c r="E403" s="53">
        <f>SUM(E404:E409)</f>
        <v>1004000</v>
      </c>
      <c r="F403" s="53">
        <f>SUM(F404:F409)</f>
        <v>0</v>
      </c>
      <c r="G403" s="53">
        <f>SUM(G404:G409)</f>
        <v>1004000</v>
      </c>
      <c r="H403" s="37"/>
      <c r="I403" s="12"/>
      <c r="J403" s="12"/>
      <c r="K403" s="12"/>
    </row>
    <row r="404" spans="1:11" ht="15" customHeight="1">
      <c r="A404" s="42"/>
      <c r="B404" s="43"/>
      <c r="C404" s="33" t="s">
        <v>41</v>
      </c>
      <c r="D404" s="34" t="s">
        <v>42</v>
      </c>
      <c r="E404" s="50">
        <v>20000</v>
      </c>
      <c r="F404" s="36"/>
      <c r="G404" s="36">
        <f aca="true" t="shared" si="19" ref="G404:G409">E404+F404</f>
        <v>20000</v>
      </c>
      <c r="H404" s="37"/>
      <c r="I404" s="12"/>
      <c r="J404" s="12"/>
      <c r="K404" s="12"/>
    </row>
    <row r="405" spans="1:11" ht="15" customHeight="1">
      <c r="A405" s="42"/>
      <c r="B405" s="43"/>
      <c r="C405" s="33" t="s">
        <v>79</v>
      </c>
      <c r="D405" s="34" t="s">
        <v>80</v>
      </c>
      <c r="E405" s="50">
        <v>23000</v>
      </c>
      <c r="F405" s="36"/>
      <c r="G405" s="36">
        <f t="shared" si="19"/>
        <v>23000</v>
      </c>
      <c r="H405" s="37"/>
      <c r="I405" s="12"/>
      <c r="J405" s="12"/>
      <c r="K405" s="12"/>
    </row>
    <row r="406" spans="1:11" ht="15" customHeight="1">
      <c r="A406" s="42"/>
      <c r="B406" s="43"/>
      <c r="C406" s="33" t="s">
        <v>81</v>
      </c>
      <c r="D406" s="34" t="s">
        <v>82</v>
      </c>
      <c r="E406" s="50">
        <v>35000</v>
      </c>
      <c r="F406" s="36"/>
      <c r="G406" s="36">
        <f t="shared" si="19"/>
        <v>35000</v>
      </c>
      <c r="H406" s="37"/>
      <c r="I406" s="12"/>
      <c r="J406" s="12"/>
      <c r="K406" s="12"/>
    </row>
    <row r="407" spans="1:11" ht="15" customHeight="1">
      <c r="A407" s="42"/>
      <c r="B407" s="43"/>
      <c r="C407" s="33" t="s">
        <v>14</v>
      </c>
      <c r="D407" s="34" t="s">
        <v>15</v>
      </c>
      <c r="E407" s="50">
        <v>24000</v>
      </c>
      <c r="F407" s="36"/>
      <c r="G407" s="36">
        <f t="shared" si="19"/>
        <v>24000</v>
      </c>
      <c r="H407" s="37"/>
      <c r="I407" s="12"/>
      <c r="J407" s="12"/>
      <c r="K407" s="12"/>
    </row>
    <row r="408" spans="1:11" ht="15" customHeight="1">
      <c r="A408" s="42"/>
      <c r="B408" s="43"/>
      <c r="C408" s="98">
        <v>4370</v>
      </c>
      <c r="D408" s="34" t="s">
        <v>85</v>
      </c>
      <c r="E408" s="50">
        <v>2000</v>
      </c>
      <c r="F408" s="36"/>
      <c r="G408" s="36">
        <f t="shared" si="19"/>
        <v>2000</v>
      </c>
      <c r="H408" s="37"/>
      <c r="I408" s="12"/>
      <c r="J408" s="12"/>
      <c r="K408" s="12"/>
    </row>
    <row r="409" spans="1:11" ht="15" customHeight="1" thickBot="1">
      <c r="A409" s="63"/>
      <c r="B409" s="64"/>
      <c r="C409" s="183" t="s">
        <v>20</v>
      </c>
      <c r="D409" s="143" t="s">
        <v>21</v>
      </c>
      <c r="E409" s="65">
        <v>900000</v>
      </c>
      <c r="F409" s="56"/>
      <c r="G409" s="36">
        <f t="shared" si="19"/>
        <v>900000</v>
      </c>
      <c r="H409" s="57"/>
      <c r="I409" s="12"/>
      <c r="J409" s="12"/>
      <c r="K409" s="12"/>
    </row>
    <row r="410" spans="1:11" ht="15.75" customHeight="1" thickBot="1">
      <c r="A410" s="20" t="s">
        <v>253</v>
      </c>
      <c r="B410" s="21"/>
      <c r="C410" s="21"/>
      <c r="D410" s="22" t="s">
        <v>254</v>
      </c>
      <c r="E410" s="67">
        <f>E411+E414</f>
        <v>433600</v>
      </c>
      <c r="F410" s="67">
        <f>F411+F414</f>
        <v>0</v>
      </c>
      <c r="G410" s="67">
        <f>G411+G414</f>
        <v>433600</v>
      </c>
      <c r="H410" s="24"/>
      <c r="I410" s="12"/>
      <c r="J410" s="12"/>
      <c r="K410" s="12"/>
    </row>
    <row r="411" spans="1:11" ht="15" customHeight="1">
      <c r="A411" s="38"/>
      <c r="B411" s="27" t="s">
        <v>255</v>
      </c>
      <c r="C411" s="39"/>
      <c r="D411" s="28" t="s">
        <v>256</v>
      </c>
      <c r="E411" s="68">
        <f>E412+E413</f>
        <v>323600</v>
      </c>
      <c r="F411" s="68">
        <f>F412+F413</f>
        <v>0</v>
      </c>
      <c r="G411" s="68">
        <f>G412+G413</f>
        <v>323600</v>
      </c>
      <c r="H411" s="30"/>
      <c r="I411" s="12"/>
      <c r="J411" s="12"/>
      <c r="K411" s="12"/>
    </row>
    <row r="412" spans="1:11" ht="22.5" customHeight="1">
      <c r="A412" s="42"/>
      <c r="B412" s="43"/>
      <c r="C412" s="148">
        <v>2480</v>
      </c>
      <c r="D412" s="34" t="s">
        <v>247</v>
      </c>
      <c r="E412" s="50">
        <v>110000</v>
      </c>
      <c r="F412" s="36"/>
      <c r="G412" s="36">
        <f>E412+F412</f>
        <v>110000</v>
      </c>
      <c r="H412" s="37"/>
      <c r="I412" s="12"/>
      <c r="J412" s="12"/>
      <c r="K412" s="12"/>
    </row>
    <row r="413" spans="1:11" ht="33.75">
      <c r="A413" s="42"/>
      <c r="B413" s="43"/>
      <c r="C413" s="183" t="s">
        <v>20</v>
      </c>
      <c r="D413" s="143" t="s">
        <v>21</v>
      </c>
      <c r="E413" s="50">
        <v>213600</v>
      </c>
      <c r="F413" s="62"/>
      <c r="G413" s="36">
        <f>E413+F413</f>
        <v>213600</v>
      </c>
      <c r="H413" s="184" t="s">
        <v>257</v>
      </c>
      <c r="I413" s="12"/>
      <c r="J413" s="12"/>
      <c r="K413" s="12"/>
    </row>
    <row r="414" spans="1:11" ht="15" customHeight="1">
      <c r="A414" s="42"/>
      <c r="B414" s="47" t="s">
        <v>258</v>
      </c>
      <c r="C414" s="182"/>
      <c r="D414" s="48" t="s">
        <v>259</v>
      </c>
      <c r="E414" s="53">
        <f>E415+E416</f>
        <v>110000</v>
      </c>
      <c r="F414" s="53">
        <f>F415+F416</f>
        <v>0</v>
      </c>
      <c r="G414" s="53">
        <f>G415+G416</f>
        <v>110000</v>
      </c>
      <c r="H414" s="37"/>
      <c r="I414" s="12"/>
      <c r="J414" s="12"/>
      <c r="K414" s="12"/>
    </row>
    <row r="415" spans="1:11" ht="36">
      <c r="A415" s="42"/>
      <c r="B415" s="47"/>
      <c r="C415" s="64" t="s">
        <v>192</v>
      </c>
      <c r="D415" s="34" t="s">
        <v>193</v>
      </c>
      <c r="E415" s="50">
        <v>102000</v>
      </c>
      <c r="F415" s="36"/>
      <c r="G415" s="36">
        <f>E415+F415</f>
        <v>102000</v>
      </c>
      <c r="H415" s="37"/>
      <c r="I415" s="12"/>
      <c r="J415" s="12"/>
      <c r="K415" s="12"/>
    </row>
    <row r="416" spans="1:11" ht="33.75" customHeight="1">
      <c r="A416" s="42"/>
      <c r="B416" s="43"/>
      <c r="C416" s="109" t="s">
        <v>153</v>
      </c>
      <c r="D416" s="774" t="s">
        <v>154</v>
      </c>
      <c r="E416" s="50">
        <v>8000</v>
      </c>
      <c r="F416" s="36"/>
      <c r="G416" s="36">
        <f>E416+F416</f>
        <v>8000</v>
      </c>
      <c r="H416" s="37"/>
      <c r="I416" s="12"/>
      <c r="J416" s="12"/>
      <c r="K416" s="12"/>
    </row>
    <row r="417" spans="1:11" s="192" customFormat="1" ht="4.5" customHeight="1" thickBot="1">
      <c r="A417" s="185"/>
      <c r="B417" s="186"/>
      <c r="C417" s="186"/>
      <c r="D417" s="187"/>
      <c r="E417" s="188"/>
      <c r="F417" s="189"/>
      <c r="G417" s="189"/>
      <c r="H417" s="190"/>
      <c r="I417" s="191"/>
      <c r="J417" s="191"/>
      <c r="K417" s="191"/>
    </row>
    <row r="418" spans="1:11" ht="17.25" customHeight="1" thickBot="1">
      <c r="A418" s="193"/>
      <c r="B418" s="194"/>
      <c r="C418" s="195"/>
      <c r="D418" s="196" t="s">
        <v>260</v>
      </c>
      <c r="E418" s="197">
        <f>E10+E22+E34+E37+E43+E46+E85+E100+E110+E114+E117+E236+E254+E311+E363+E374+E393+E410</f>
        <v>22810794.459999997</v>
      </c>
      <c r="F418" s="198">
        <f>F10+F22+F34+F37+F43+F46+F85+F100+F110+F114+F117+F236+F254+F311+F363+F374+F393+F410</f>
        <v>-149393</v>
      </c>
      <c r="G418" s="197">
        <f>G10+G22+G34+G37+G43+G46+G85+G100+G110+G114+G117+G236+G254+G311+G363+G374+G393+G410</f>
        <v>22661401.459999997</v>
      </c>
      <c r="H418" s="24"/>
      <c r="I418" s="12"/>
      <c r="J418" s="12"/>
      <c r="K418" s="12"/>
    </row>
    <row r="419" spans="1:11" ht="26.25" customHeight="1">
      <c r="A419" s="199"/>
      <c r="B419" s="199"/>
      <c r="C419" s="200"/>
      <c r="D419" s="201"/>
      <c r="E419" s="202"/>
      <c r="F419" s="12"/>
      <c r="G419" s="12"/>
      <c r="H419" s="12"/>
      <c r="I419" s="12"/>
      <c r="J419" s="12"/>
      <c r="K419" s="12"/>
    </row>
    <row r="420" spans="1:11" ht="26.25" customHeight="1">
      <c r="A420" s="199"/>
      <c r="B420" s="199"/>
      <c r="C420" s="200"/>
      <c r="D420" s="201"/>
      <c r="E420" s="202"/>
      <c r="F420" s="12"/>
      <c r="G420" s="12"/>
      <c r="H420" s="12"/>
      <c r="I420" s="12"/>
      <c r="J420" s="12"/>
      <c r="K420" s="12"/>
    </row>
    <row r="421" spans="1:11" ht="26.25" customHeight="1">
      <c r="A421" s="199"/>
      <c r="B421" s="199"/>
      <c r="C421" s="200"/>
      <c r="D421" s="201"/>
      <c r="E421" s="202"/>
      <c r="F421" s="203"/>
      <c r="G421" s="12"/>
      <c r="H421" s="12"/>
      <c r="I421" s="12"/>
      <c r="J421" s="12"/>
      <c r="K421" s="12"/>
    </row>
    <row r="422" spans="1:11" ht="26.25" customHeight="1">
      <c r="A422" s="199"/>
      <c r="B422" s="199"/>
      <c r="C422" s="200"/>
      <c r="D422" s="201"/>
      <c r="E422" s="202"/>
      <c r="F422" s="12"/>
      <c r="G422" s="12"/>
      <c r="H422" s="12"/>
      <c r="I422" s="12"/>
      <c r="J422" s="12"/>
      <c r="K422" s="12"/>
    </row>
    <row r="423" spans="1:11" ht="26.25" customHeight="1">
      <c r="A423" s="199"/>
      <c r="B423" s="199"/>
      <c r="C423" s="200"/>
      <c r="D423" s="201"/>
      <c r="E423" s="202"/>
      <c r="F423" s="12"/>
      <c r="G423" s="12"/>
      <c r="H423" s="12"/>
      <c r="I423" s="12"/>
      <c r="J423" s="12"/>
      <c r="K423" s="12"/>
    </row>
    <row r="424" spans="1:11" ht="14.25">
      <c r="A424" s="199"/>
      <c r="B424" s="199"/>
      <c r="C424" s="200"/>
      <c r="D424" s="201"/>
      <c r="E424" s="202"/>
      <c r="F424" s="12"/>
      <c r="G424" s="12"/>
      <c r="H424" s="12"/>
      <c r="I424" s="12"/>
      <c r="J424" s="12"/>
      <c r="K424" s="12"/>
    </row>
    <row r="425" spans="1:11" ht="27" customHeight="1">
      <c r="A425" s="199"/>
      <c r="B425" s="199"/>
      <c r="C425" s="200"/>
      <c r="D425" s="201"/>
      <c r="E425" s="202"/>
      <c r="F425" s="12"/>
      <c r="G425" s="12"/>
      <c r="H425" s="12"/>
      <c r="I425" s="12"/>
      <c r="J425" s="12"/>
      <c r="K425" s="12"/>
    </row>
    <row r="426" spans="1:11" ht="25.5" customHeight="1">
      <c r="A426" s="199"/>
      <c r="B426" s="199"/>
      <c r="C426" s="200"/>
      <c r="D426" s="201"/>
      <c r="E426" s="202"/>
      <c r="F426" s="12"/>
      <c r="G426" s="12"/>
      <c r="H426" s="12"/>
      <c r="I426" s="12"/>
      <c r="J426" s="12"/>
      <c r="K426" s="12"/>
    </row>
    <row r="427" spans="1:11" ht="14.25">
      <c r="A427" s="199"/>
      <c r="B427" s="199"/>
      <c r="C427" s="200"/>
      <c r="D427" s="201"/>
      <c r="E427" s="202"/>
      <c r="F427" s="12"/>
      <c r="G427" s="12"/>
      <c r="H427" s="12"/>
      <c r="I427" s="12"/>
      <c r="J427" s="12"/>
      <c r="K427" s="12"/>
    </row>
    <row r="428" spans="1:11" ht="14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ht="14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ht="14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ht="14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ht="14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ht="14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ht="14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ht="14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ht="14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1:11" ht="14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1:11" ht="14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1:11" ht="14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1:11" ht="14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1:11" ht="14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 ht="14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 ht="14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1:11" ht="14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1:11" ht="14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1:9" ht="14.25">
      <c r="A446" s="12"/>
      <c r="B446" s="12"/>
      <c r="C446" s="12"/>
      <c r="D446" s="12"/>
      <c r="E446" s="12"/>
      <c r="F446" s="12"/>
      <c r="G446" s="12"/>
      <c r="H446" s="12"/>
      <c r="I446" s="12"/>
    </row>
    <row r="447" spans="1:9" ht="14.25">
      <c r="A447" s="12"/>
      <c r="B447" s="12"/>
      <c r="C447" s="12"/>
      <c r="D447" s="12"/>
      <c r="E447" s="12"/>
      <c r="F447" s="12"/>
      <c r="G447" s="12"/>
      <c r="H447" s="12"/>
      <c r="I447" s="12"/>
    </row>
    <row r="448" spans="1:9" ht="14.25">
      <c r="A448" s="12"/>
      <c r="B448" s="12"/>
      <c r="C448" s="12"/>
      <c r="D448" s="12"/>
      <c r="E448" s="12"/>
      <c r="F448" s="12"/>
      <c r="G448" s="12"/>
      <c r="H448" s="12"/>
      <c r="I448" s="12"/>
    </row>
    <row r="449" spans="1:9" ht="14.25">
      <c r="A449" s="12"/>
      <c r="B449" s="12"/>
      <c r="C449" s="12"/>
      <c r="D449" s="12"/>
      <c r="E449" s="12"/>
      <c r="F449" s="12"/>
      <c r="G449" s="12"/>
      <c r="H449" s="12"/>
      <c r="I449" s="12"/>
    </row>
    <row r="450" spans="1:9" ht="14.25">
      <c r="A450" s="12"/>
      <c r="B450" s="12"/>
      <c r="C450" s="12"/>
      <c r="D450" s="12"/>
      <c r="E450" s="12"/>
      <c r="F450" s="12"/>
      <c r="G450" s="12"/>
      <c r="H450" s="12"/>
      <c r="I450" s="12"/>
    </row>
    <row r="451" spans="1:9" ht="14.25">
      <c r="A451" s="12"/>
      <c r="B451" s="12"/>
      <c r="C451" s="12"/>
      <c r="D451" s="12"/>
      <c r="E451" s="12"/>
      <c r="F451" s="12"/>
      <c r="G451" s="12"/>
      <c r="H451" s="12"/>
      <c r="I451" s="12"/>
    </row>
    <row r="452" spans="1:9" ht="14.25">
      <c r="A452" s="12"/>
      <c r="B452" s="12"/>
      <c r="C452" s="12"/>
      <c r="D452" s="12"/>
      <c r="E452" s="12"/>
      <c r="F452" s="12"/>
      <c r="G452" s="12"/>
      <c r="H452" s="12"/>
      <c r="I452" s="12"/>
    </row>
    <row r="453" spans="1:9" ht="14.25">
      <c r="A453" s="12"/>
      <c r="B453" s="12"/>
      <c r="C453" s="12"/>
      <c r="D453" s="12"/>
      <c r="E453" s="12"/>
      <c r="F453" s="12"/>
      <c r="G453" s="12"/>
      <c r="H453" s="12"/>
      <c r="I453" s="12"/>
    </row>
    <row r="454" spans="1:9" ht="14.25">
      <c r="A454" s="12"/>
      <c r="B454" s="12"/>
      <c r="C454" s="12"/>
      <c r="D454" s="12"/>
      <c r="E454" s="12"/>
      <c r="F454" s="12"/>
      <c r="G454" s="12"/>
      <c r="H454" s="12"/>
      <c r="I454" s="12"/>
    </row>
    <row r="455" spans="1:9" ht="14.25">
      <c r="A455" s="12"/>
      <c r="B455" s="12"/>
      <c r="C455" s="12"/>
      <c r="D455" s="12"/>
      <c r="E455" s="12"/>
      <c r="F455" s="12"/>
      <c r="G455" s="12"/>
      <c r="H455" s="12"/>
      <c r="I455" s="12"/>
    </row>
    <row r="456" spans="1:9" ht="14.25">
      <c r="A456" s="12"/>
      <c r="B456" s="12"/>
      <c r="C456" s="12"/>
      <c r="D456" s="12"/>
      <c r="E456" s="12"/>
      <c r="F456" s="12"/>
      <c r="G456" s="12"/>
      <c r="H456" s="12"/>
      <c r="I456" s="12"/>
    </row>
    <row r="457" spans="1:9" ht="14.25">
      <c r="A457" s="12"/>
      <c r="B457" s="12"/>
      <c r="C457" s="12"/>
      <c r="D457" s="12"/>
      <c r="E457" s="12"/>
      <c r="F457" s="12"/>
      <c r="G457" s="12"/>
      <c r="H457" s="12"/>
      <c r="I457" s="12"/>
    </row>
    <row r="458" spans="1:9" ht="14.25">
      <c r="A458" s="12"/>
      <c r="B458" s="12"/>
      <c r="C458" s="12"/>
      <c r="D458" s="12"/>
      <c r="E458" s="12"/>
      <c r="F458" s="12"/>
      <c r="G458" s="12"/>
      <c r="H458" s="12"/>
      <c r="I458" s="12"/>
    </row>
    <row r="459" spans="1:9" ht="14.25">
      <c r="A459" s="12"/>
      <c r="B459" s="12"/>
      <c r="C459" s="12"/>
      <c r="D459" s="12"/>
      <c r="E459" s="12"/>
      <c r="F459" s="12"/>
      <c r="G459" s="12"/>
      <c r="H459" s="12"/>
      <c r="I459" s="12"/>
    </row>
    <row r="460" spans="1:9" ht="14.25">
      <c r="A460" s="12"/>
      <c r="B460" s="12"/>
      <c r="C460" s="12"/>
      <c r="D460" s="12"/>
      <c r="E460" s="12"/>
      <c r="F460" s="12"/>
      <c r="G460" s="12"/>
      <c r="H460" s="12"/>
      <c r="I460" s="12"/>
    </row>
    <row r="461" spans="1:9" ht="14.25">
      <c r="A461" s="12"/>
      <c r="B461" s="12"/>
      <c r="C461" s="12"/>
      <c r="D461" s="12"/>
      <c r="E461" s="12"/>
      <c r="F461" s="12"/>
      <c r="G461" s="12"/>
      <c r="H461" s="12"/>
      <c r="I461" s="12"/>
    </row>
    <row r="462" spans="1:9" ht="14.25">
      <c r="A462" s="12"/>
      <c r="B462" s="12"/>
      <c r="C462" s="12"/>
      <c r="D462" s="12"/>
      <c r="E462" s="12"/>
      <c r="F462" s="12"/>
      <c r="G462" s="12"/>
      <c r="H462" s="12"/>
      <c r="I462" s="12"/>
    </row>
    <row r="463" spans="1:9" ht="14.25">
      <c r="A463" s="12"/>
      <c r="B463" s="12"/>
      <c r="C463" s="12"/>
      <c r="D463" s="12"/>
      <c r="E463" s="12"/>
      <c r="F463" s="12"/>
      <c r="G463" s="12"/>
      <c r="H463" s="12"/>
      <c r="I463" s="12"/>
    </row>
    <row r="464" spans="1:9" ht="14.25">
      <c r="A464" s="12"/>
      <c r="B464" s="12"/>
      <c r="C464" s="12"/>
      <c r="D464" s="12"/>
      <c r="E464" s="12"/>
      <c r="F464" s="12"/>
      <c r="G464" s="12"/>
      <c r="H464" s="12"/>
      <c r="I464" s="12"/>
    </row>
    <row r="465" spans="1:9" ht="14.25">
      <c r="A465" s="12"/>
      <c r="B465" s="12"/>
      <c r="C465" s="12"/>
      <c r="D465" s="12"/>
      <c r="E465" s="12"/>
      <c r="F465" s="12"/>
      <c r="G465" s="12"/>
      <c r="H465" s="12"/>
      <c r="I465" s="12"/>
    </row>
    <row r="466" spans="1:9" ht="14.25">
      <c r="A466" s="12"/>
      <c r="B466" s="12"/>
      <c r="C466" s="12"/>
      <c r="D466" s="12"/>
      <c r="E466" s="12"/>
      <c r="F466" s="12"/>
      <c r="G466" s="12"/>
      <c r="H466" s="12"/>
      <c r="I466" s="12"/>
    </row>
    <row r="467" spans="1:9" ht="14.25">
      <c r="A467" s="12"/>
      <c r="B467" s="12"/>
      <c r="C467" s="12"/>
      <c r="D467" s="12"/>
      <c r="E467" s="12"/>
      <c r="F467" s="12"/>
      <c r="G467" s="12"/>
      <c r="H467" s="12"/>
      <c r="I467" s="12"/>
    </row>
    <row r="468" spans="1:9" ht="14.25">
      <c r="A468" s="12"/>
      <c r="B468" s="12"/>
      <c r="C468" s="12"/>
      <c r="D468" s="12"/>
      <c r="E468" s="12"/>
      <c r="F468" s="12"/>
      <c r="G468" s="12"/>
      <c r="H468" s="12"/>
      <c r="I468" s="12"/>
    </row>
    <row r="469" spans="1:9" ht="14.25">
      <c r="A469" s="12"/>
      <c r="B469" s="12"/>
      <c r="C469" s="12"/>
      <c r="D469" s="12"/>
      <c r="E469" s="12"/>
      <c r="F469" s="12"/>
      <c r="G469" s="12"/>
      <c r="H469" s="12"/>
      <c r="I469" s="12"/>
    </row>
    <row r="470" spans="1:9" ht="14.25">
      <c r="A470" s="12"/>
      <c r="B470" s="12"/>
      <c r="C470" s="12"/>
      <c r="D470" s="12"/>
      <c r="E470" s="12"/>
      <c r="F470" s="12"/>
      <c r="G470" s="12"/>
      <c r="H470" s="12"/>
      <c r="I470" s="12"/>
    </row>
    <row r="471" spans="1:9" ht="14.25">
      <c r="A471" s="12"/>
      <c r="B471" s="12"/>
      <c r="C471" s="12"/>
      <c r="D471" s="12"/>
      <c r="E471" s="12"/>
      <c r="F471" s="12"/>
      <c r="G471" s="12"/>
      <c r="H471" s="12"/>
      <c r="I471" s="12"/>
    </row>
    <row r="472" spans="1:9" ht="14.25">
      <c r="A472" s="12"/>
      <c r="B472" s="12"/>
      <c r="C472" s="12"/>
      <c r="D472" s="12"/>
      <c r="E472" s="12"/>
      <c r="F472" s="12"/>
      <c r="G472" s="12"/>
      <c r="H472" s="12"/>
      <c r="I472" s="12"/>
    </row>
    <row r="473" spans="1:9" ht="14.25">
      <c r="A473" s="12"/>
      <c r="B473" s="12"/>
      <c r="C473" s="12"/>
      <c r="D473" s="12"/>
      <c r="E473" s="12"/>
      <c r="F473" s="12"/>
      <c r="G473" s="12"/>
      <c r="H473" s="12"/>
      <c r="I473" s="12"/>
    </row>
    <row r="474" spans="1:9" ht="14.25">
      <c r="A474" s="12"/>
      <c r="B474" s="12"/>
      <c r="C474" s="12"/>
      <c r="D474" s="12"/>
      <c r="E474" s="12"/>
      <c r="F474" s="12"/>
      <c r="G474" s="12"/>
      <c r="H474" s="12"/>
      <c r="I474" s="12"/>
    </row>
    <row r="475" spans="1:9" ht="14.25">
      <c r="A475" s="12"/>
      <c r="B475" s="12"/>
      <c r="C475" s="12"/>
      <c r="D475" s="12"/>
      <c r="E475" s="12"/>
      <c r="F475" s="12"/>
      <c r="G475" s="12"/>
      <c r="H475" s="12"/>
      <c r="I475" s="12"/>
    </row>
    <row r="476" spans="1:9" ht="14.25">
      <c r="A476" s="12"/>
      <c r="B476" s="12"/>
      <c r="C476" s="12"/>
      <c r="D476" s="12"/>
      <c r="E476" s="12"/>
      <c r="F476" s="12"/>
      <c r="G476" s="12"/>
      <c r="H476" s="12"/>
      <c r="I476" s="12"/>
    </row>
    <row r="477" spans="1:9" ht="14.25">
      <c r="A477" s="12"/>
      <c r="B477" s="12"/>
      <c r="C477" s="12"/>
      <c r="D477" s="12"/>
      <c r="E477" s="12"/>
      <c r="F477" s="12"/>
      <c r="G477" s="12"/>
      <c r="H477" s="12"/>
      <c r="I477" s="12"/>
    </row>
    <row r="478" spans="1:9" ht="14.25">
      <c r="A478" s="12"/>
      <c r="B478" s="12"/>
      <c r="C478" s="12"/>
      <c r="D478" s="12"/>
      <c r="E478" s="12"/>
      <c r="F478" s="12"/>
      <c r="G478" s="12"/>
      <c r="H478" s="12"/>
      <c r="I478" s="12"/>
    </row>
    <row r="479" spans="1:9" ht="14.25">
      <c r="A479" s="12"/>
      <c r="B479" s="12"/>
      <c r="C479" s="12"/>
      <c r="D479" s="12"/>
      <c r="E479" s="12"/>
      <c r="F479" s="12"/>
      <c r="G479" s="12"/>
      <c r="H479" s="12"/>
      <c r="I479" s="12"/>
    </row>
    <row r="480" spans="1:9" ht="14.25">
      <c r="A480" s="12"/>
      <c r="B480" s="12"/>
      <c r="C480" s="12"/>
      <c r="D480" s="12"/>
      <c r="E480" s="12"/>
      <c r="F480" s="12"/>
      <c r="G480" s="12"/>
      <c r="H480" s="12"/>
      <c r="I480" s="12"/>
    </row>
    <row r="481" spans="1:9" ht="14.25">
      <c r="A481" s="12"/>
      <c r="B481" s="12"/>
      <c r="C481" s="12"/>
      <c r="D481" s="12"/>
      <c r="E481" s="12"/>
      <c r="F481" s="12"/>
      <c r="G481" s="12"/>
      <c r="H481" s="12"/>
      <c r="I481" s="12"/>
    </row>
  </sheetData>
  <sheetProtection/>
  <mergeCells count="1">
    <mergeCell ref="D6:E6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94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5.69921875" style="1" customWidth="1"/>
    <col min="2" max="2" width="4.59765625" style="1" bestFit="1" customWidth="1"/>
    <col min="3" max="3" width="6.09765625" style="1" bestFit="1" customWidth="1"/>
    <col min="4" max="4" width="4.8984375" style="1" customWidth="1"/>
    <col min="5" max="5" width="45" style="1" customWidth="1"/>
    <col min="6" max="8" width="16.19921875" style="1" customWidth="1"/>
    <col min="9" max="9" width="7.69921875" style="1" customWidth="1"/>
    <col min="10" max="16384" width="9" style="1" customWidth="1"/>
  </cols>
  <sheetData>
    <row r="1" spans="7:9" ht="14.25">
      <c r="G1" s="366" t="s">
        <v>388</v>
      </c>
      <c r="H1" s="367"/>
      <c r="I1" s="367"/>
    </row>
    <row r="2" spans="2:9" ht="14.25">
      <c r="B2" s="2"/>
      <c r="C2" s="2"/>
      <c r="G2" t="s">
        <v>719</v>
      </c>
      <c r="H2" s="367"/>
      <c r="I2" s="367"/>
    </row>
    <row r="3" spans="2:9" ht="14.25">
      <c r="B3" s="2"/>
      <c r="G3" t="s">
        <v>366</v>
      </c>
      <c r="H3" s="367"/>
      <c r="I3" s="367"/>
    </row>
    <row r="4" ht="11.25" customHeight="1">
      <c r="E4" s="3"/>
    </row>
    <row r="5" spans="3:12" ht="33" customHeight="1">
      <c r="C5" s="730" t="s">
        <v>389</v>
      </c>
      <c r="D5" s="730"/>
      <c r="E5" s="730"/>
      <c r="F5" s="730"/>
      <c r="G5" s="730"/>
      <c r="H5" s="368"/>
      <c r="I5" s="368"/>
      <c r="J5" s="368"/>
      <c r="K5" s="368"/>
      <c r="L5" s="368"/>
    </row>
    <row r="6" spans="3:12" ht="17.25" customHeight="1" thickBot="1">
      <c r="C6" s="731" t="s">
        <v>369</v>
      </c>
      <c r="D6" s="731"/>
      <c r="E6" s="731"/>
      <c r="F6" s="368"/>
      <c r="G6" s="368"/>
      <c r="H6" s="368"/>
      <c r="I6" s="368"/>
      <c r="J6" s="368"/>
      <c r="K6" s="368"/>
      <c r="L6" s="368"/>
    </row>
    <row r="7" spans="2:8" ht="26.25" customHeight="1" thickBot="1">
      <c r="B7" s="369" t="s">
        <v>2</v>
      </c>
      <c r="C7" s="370" t="s">
        <v>3</v>
      </c>
      <c r="D7" s="371" t="s">
        <v>4</v>
      </c>
      <c r="E7" s="372" t="s">
        <v>370</v>
      </c>
      <c r="F7" s="373" t="s">
        <v>6</v>
      </c>
      <c r="G7" s="372" t="s">
        <v>7</v>
      </c>
      <c r="H7" s="374" t="s">
        <v>371</v>
      </c>
    </row>
    <row r="8" spans="2:8" ht="20.25" customHeight="1" thickBot="1">
      <c r="B8" s="375" t="s">
        <v>10</v>
      </c>
      <c r="C8" s="21"/>
      <c r="D8" s="21"/>
      <c r="E8" s="376" t="s">
        <v>11</v>
      </c>
      <c r="F8" s="377">
        <f aca="true" t="shared" si="0" ref="F8:H9">F9</f>
        <v>304558</v>
      </c>
      <c r="G8" s="377">
        <f t="shared" si="0"/>
        <v>0</v>
      </c>
      <c r="H8" s="378">
        <f t="shared" si="0"/>
        <v>304558</v>
      </c>
    </row>
    <row r="9" spans="2:8" ht="15.75" customHeight="1">
      <c r="B9" s="379"/>
      <c r="C9" s="380" t="s">
        <v>26</v>
      </c>
      <c r="D9" s="381"/>
      <c r="E9" s="382" t="s">
        <v>46</v>
      </c>
      <c r="F9" s="383">
        <f t="shared" si="0"/>
        <v>304558</v>
      </c>
      <c r="G9" s="383">
        <f t="shared" si="0"/>
        <v>0</v>
      </c>
      <c r="H9" s="384">
        <f t="shared" si="0"/>
        <v>304558</v>
      </c>
    </row>
    <row r="10" spans="2:8" ht="33" customHeight="1" thickBot="1">
      <c r="B10" s="385"/>
      <c r="C10" s="385"/>
      <c r="D10" s="386" t="s">
        <v>372</v>
      </c>
      <c r="E10" s="387" t="s">
        <v>373</v>
      </c>
      <c r="F10" s="65">
        <v>304558</v>
      </c>
      <c r="G10" s="388"/>
      <c r="H10" s="389">
        <f>F10+G10</f>
        <v>304558</v>
      </c>
    </row>
    <row r="11" spans="2:8" ht="18" customHeight="1" thickBot="1">
      <c r="B11" s="390" t="s">
        <v>57</v>
      </c>
      <c r="C11" s="375"/>
      <c r="D11" s="391"/>
      <c r="E11" s="392" t="s">
        <v>58</v>
      </c>
      <c r="F11" s="197">
        <f aca="true" t="shared" si="1" ref="F11:H12">F12</f>
        <v>66200</v>
      </c>
      <c r="G11" s="197">
        <f t="shared" si="1"/>
        <v>0</v>
      </c>
      <c r="H11" s="393">
        <f t="shared" si="1"/>
        <v>66200</v>
      </c>
    </row>
    <row r="12" spans="2:8" ht="15.75" customHeight="1">
      <c r="B12" s="394"/>
      <c r="C12" s="395" t="s">
        <v>59</v>
      </c>
      <c r="D12" s="395"/>
      <c r="E12" s="396" t="s">
        <v>374</v>
      </c>
      <c r="F12" s="397">
        <f t="shared" si="1"/>
        <v>66200</v>
      </c>
      <c r="G12" s="397">
        <f t="shared" si="1"/>
        <v>0</v>
      </c>
      <c r="H12" s="398">
        <f t="shared" si="1"/>
        <v>66200</v>
      </c>
    </row>
    <row r="13" spans="2:8" ht="33" customHeight="1" thickBot="1">
      <c r="B13" s="399"/>
      <c r="C13" s="399"/>
      <c r="D13" s="386" t="s">
        <v>372</v>
      </c>
      <c r="E13" s="387" t="s">
        <v>373</v>
      </c>
      <c r="F13" s="400">
        <v>66200</v>
      </c>
      <c r="G13" s="401"/>
      <c r="H13" s="402">
        <f>F13+G13</f>
        <v>66200</v>
      </c>
    </row>
    <row r="14" spans="2:8" ht="37.5" customHeight="1" thickBot="1">
      <c r="B14" s="375" t="s">
        <v>96</v>
      </c>
      <c r="C14" s="391"/>
      <c r="D14" s="391"/>
      <c r="E14" s="403" t="s">
        <v>97</v>
      </c>
      <c r="F14" s="197">
        <f>F15+F17+F19</f>
        <v>14078</v>
      </c>
      <c r="G14" s="197">
        <f>G15+G17+G19</f>
        <v>0</v>
      </c>
      <c r="H14" s="404">
        <f>H15+H17+H19</f>
        <v>14078</v>
      </c>
    </row>
    <row r="15" spans="2:8" ht="25.5">
      <c r="B15" s="394"/>
      <c r="C15" s="395" t="s">
        <v>98</v>
      </c>
      <c r="D15" s="395"/>
      <c r="E15" s="396" t="s">
        <v>375</v>
      </c>
      <c r="F15" s="397">
        <f>F16</f>
        <v>1330</v>
      </c>
      <c r="G15" s="397">
        <f>G16</f>
        <v>0</v>
      </c>
      <c r="H15" s="398">
        <f>H16</f>
        <v>1330</v>
      </c>
    </row>
    <row r="16" spans="2:8" ht="31.5" customHeight="1">
      <c r="B16" s="399"/>
      <c r="C16" s="399"/>
      <c r="D16" s="386" t="s">
        <v>372</v>
      </c>
      <c r="E16" s="387" t="s">
        <v>373</v>
      </c>
      <c r="F16" s="400">
        <v>1330</v>
      </c>
      <c r="G16" s="401"/>
      <c r="H16" s="402">
        <f>F16+G16</f>
        <v>1330</v>
      </c>
    </row>
    <row r="17" spans="2:8" ht="38.25">
      <c r="B17" s="405"/>
      <c r="C17" s="406">
        <v>75109</v>
      </c>
      <c r="D17" s="407"/>
      <c r="E17" s="408" t="s">
        <v>710</v>
      </c>
      <c r="F17" s="409">
        <f>F18</f>
        <v>3636</v>
      </c>
      <c r="G17" s="409">
        <f>G18</f>
        <v>0</v>
      </c>
      <c r="H17" s="410">
        <f>H18</f>
        <v>3636</v>
      </c>
    </row>
    <row r="18" spans="2:8" ht="22.5" customHeight="1">
      <c r="B18" s="411"/>
      <c r="C18" s="242"/>
      <c r="D18" s="412">
        <v>2010</v>
      </c>
      <c r="E18" s="387" t="s">
        <v>376</v>
      </c>
      <c r="F18" s="413">
        <v>3636</v>
      </c>
      <c r="G18" s="414"/>
      <c r="H18" s="402">
        <f>F18+G18</f>
        <v>3636</v>
      </c>
    </row>
    <row r="19" spans="2:8" ht="15.75" customHeight="1">
      <c r="B19" s="405"/>
      <c r="C19" s="406">
        <v>75113</v>
      </c>
      <c r="D19" s="407"/>
      <c r="E19" s="415" t="s">
        <v>711</v>
      </c>
      <c r="F19" s="409">
        <f>F20</f>
        <v>9112</v>
      </c>
      <c r="G19" s="409">
        <f>G20</f>
        <v>0</v>
      </c>
      <c r="H19" s="410">
        <f>H20</f>
        <v>9112</v>
      </c>
    </row>
    <row r="20" spans="2:8" ht="22.5" customHeight="1" thickBot="1">
      <c r="B20" s="416"/>
      <c r="C20" s="417"/>
      <c r="D20" s="412">
        <v>2010</v>
      </c>
      <c r="E20" s="387" t="s">
        <v>377</v>
      </c>
      <c r="F20" s="413">
        <v>9112</v>
      </c>
      <c r="G20" s="414"/>
      <c r="H20" s="402">
        <f>F20+G20</f>
        <v>9112</v>
      </c>
    </row>
    <row r="21" spans="2:8" ht="16.5" thickBot="1">
      <c r="B21" s="375" t="s">
        <v>156</v>
      </c>
      <c r="C21" s="391"/>
      <c r="D21" s="391"/>
      <c r="E21" s="392" t="s">
        <v>157</v>
      </c>
      <c r="F21" s="197">
        <f>F22+F24+F26</f>
        <v>2138700</v>
      </c>
      <c r="G21" s="197">
        <f>G22+G24+G26</f>
        <v>-238327</v>
      </c>
      <c r="H21" s="393">
        <f>H22+H24+H26</f>
        <v>1900373</v>
      </c>
    </row>
    <row r="22" spans="2:8" ht="25.5" customHeight="1">
      <c r="B22" s="394"/>
      <c r="C22" s="395" t="s">
        <v>158</v>
      </c>
      <c r="D22" s="395"/>
      <c r="E22" s="396" t="s">
        <v>159</v>
      </c>
      <c r="F22" s="397">
        <f>F23</f>
        <v>2092800</v>
      </c>
      <c r="G22" s="397">
        <f>G23</f>
        <v>-234455</v>
      </c>
      <c r="H22" s="398">
        <f>H23</f>
        <v>1858345</v>
      </c>
    </row>
    <row r="23" spans="2:8" ht="31.5" customHeight="1">
      <c r="B23" s="418"/>
      <c r="C23" s="418"/>
      <c r="D23" s="419" t="s">
        <v>372</v>
      </c>
      <c r="E23" s="420" t="s">
        <v>373</v>
      </c>
      <c r="F23" s="421">
        <v>2092800</v>
      </c>
      <c r="G23" s="422">
        <v>-234455</v>
      </c>
      <c r="H23" s="428">
        <f>F23+G23</f>
        <v>1858345</v>
      </c>
    </row>
    <row r="24" spans="2:8" ht="39.75" customHeight="1">
      <c r="B24" s="423"/>
      <c r="C24" s="424" t="s">
        <v>172</v>
      </c>
      <c r="D24" s="424"/>
      <c r="E24" s="425" t="s">
        <v>173</v>
      </c>
      <c r="F24" s="426">
        <f>F25</f>
        <v>9000</v>
      </c>
      <c r="G24" s="426">
        <f>G25</f>
        <v>-3206</v>
      </c>
      <c r="H24" s="427">
        <f>H25</f>
        <v>5794</v>
      </c>
    </row>
    <row r="25" spans="2:8" ht="31.5" customHeight="1">
      <c r="B25" s="418"/>
      <c r="C25" s="418"/>
      <c r="D25" s="419" t="s">
        <v>372</v>
      </c>
      <c r="E25" s="420" t="s">
        <v>373</v>
      </c>
      <c r="F25" s="421">
        <v>9000</v>
      </c>
      <c r="G25" s="422">
        <v>-3206</v>
      </c>
      <c r="H25" s="428">
        <f>F25+G25</f>
        <v>5794</v>
      </c>
    </row>
    <row r="26" spans="2:8" ht="25.5">
      <c r="B26" s="423"/>
      <c r="C26" s="424" t="s">
        <v>175</v>
      </c>
      <c r="D26" s="424"/>
      <c r="E26" s="425" t="s">
        <v>378</v>
      </c>
      <c r="F26" s="426">
        <f>F27</f>
        <v>36900</v>
      </c>
      <c r="G26" s="426">
        <f>G27</f>
        <v>-666</v>
      </c>
      <c r="H26" s="427">
        <f>H27</f>
        <v>36234</v>
      </c>
    </row>
    <row r="27" spans="2:8" ht="31.5" customHeight="1">
      <c r="B27" s="418"/>
      <c r="C27" s="418"/>
      <c r="D27" s="419" t="s">
        <v>372</v>
      </c>
      <c r="E27" s="420" t="s">
        <v>373</v>
      </c>
      <c r="F27" s="421">
        <v>36900</v>
      </c>
      <c r="G27" s="422">
        <v>-666</v>
      </c>
      <c r="H27" s="428">
        <f>F27+G27</f>
        <v>36234</v>
      </c>
    </row>
    <row r="28" spans="2:8" ht="7.5" customHeight="1" thickBot="1">
      <c r="B28" s="429"/>
      <c r="C28" s="429"/>
      <c r="D28" s="429"/>
      <c r="E28" s="225"/>
      <c r="F28" s="430"/>
      <c r="G28" s="431"/>
      <c r="H28" s="431"/>
    </row>
    <row r="29" spans="2:8" ht="16.5" thickBot="1">
      <c r="B29" s="432"/>
      <c r="C29" s="432"/>
      <c r="D29" s="432"/>
      <c r="E29" s="433" t="s">
        <v>379</v>
      </c>
      <c r="F29" s="434">
        <f>F8+F11+F14+F21</f>
        <v>2523536</v>
      </c>
      <c r="G29" s="434">
        <f>G8+G11+G14+G21</f>
        <v>-238327</v>
      </c>
      <c r="H29" s="434">
        <f>H8+H11+H14+H21</f>
        <v>2285209</v>
      </c>
    </row>
    <row r="30" spans="2:8" ht="15.75">
      <c r="B30" s="432"/>
      <c r="C30" s="432"/>
      <c r="D30" s="432"/>
      <c r="E30" s="435"/>
      <c r="F30" s="436"/>
      <c r="G30" s="437"/>
      <c r="H30" s="437"/>
    </row>
    <row r="31" spans="2:8" ht="11.25" customHeight="1">
      <c r="B31" s="432"/>
      <c r="C31" s="432"/>
      <c r="D31" s="432"/>
      <c r="E31" s="435"/>
      <c r="F31" s="436"/>
      <c r="G31" s="437"/>
      <c r="H31" s="437"/>
    </row>
    <row r="32" spans="2:8" ht="18.75" customHeight="1" thickBot="1">
      <c r="B32" s="429"/>
      <c r="C32" s="731" t="s">
        <v>380</v>
      </c>
      <c r="D32" s="731"/>
      <c r="E32" s="731"/>
      <c r="F32" s="430"/>
      <c r="G32" s="12"/>
      <c r="H32" s="438"/>
    </row>
    <row r="33" spans="2:8" ht="24" customHeight="1" thickBot="1">
      <c r="B33" s="439" t="s">
        <v>2</v>
      </c>
      <c r="C33" s="370" t="s">
        <v>3</v>
      </c>
      <c r="D33" s="371" t="s">
        <v>4</v>
      </c>
      <c r="E33" s="372" t="s">
        <v>370</v>
      </c>
      <c r="F33" s="373" t="s">
        <v>6</v>
      </c>
      <c r="G33" s="372" t="s">
        <v>7</v>
      </c>
      <c r="H33" s="374" t="s">
        <v>371</v>
      </c>
    </row>
    <row r="34" spans="2:8" ht="16.5" customHeight="1" thickBot="1">
      <c r="B34" s="375" t="s">
        <v>10</v>
      </c>
      <c r="C34" s="21"/>
      <c r="D34" s="21"/>
      <c r="E34" s="376" t="s">
        <v>11</v>
      </c>
      <c r="F34" s="377">
        <f>F35</f>
        <v>304558</v>
      </c>
      <c r="G34" s="377">
        <f>G35</f>
        <v>0</v>
      </c>
      <c r="H34" s="378">
        <f>H35</f>
        <v>304558</v>
      </c>
    </row>
    <row r="35" spans="2:8" ht="14.25" customHeight="1">
      <c r="B35" s="440"/>
      <c r="C35" s="380" t="s">
        <v>26</v>
      </c>
      <c r="D35" s="381"/>
      <c r="E35" s="441" t="s">
        <v>46</v>
      </c>
      <c r="F35" s="383">
        <f>F36+F37</f>
        <v>304558</v>
      </c>
      <c r="G35" s="383">
        <f>G36+G37</f>
        <v>0</v>
      </c>
      <c r="H35" s="384">
        <f>H36+H37</f>
        <v>304558</v>
      </c>
    </row>
    <row r="36" spans="2:8" ht="14.25" customHeight="1">
      <c r="B36" s="442"/>
      <c r="C36" s="442"/>
      <c r="D36" s="33" t="s">
        <v>14</v>
      </c>
      <c r="E36" s="34" t="s">
        <v>15</v>
      </c>
      <c r="F36" s="50">
        <v>5972</v>
      </c>
      <c r="G36" s="443"/>
      <c r="H36" s="402">
        <f>F36+G36</f>
        <v>5972</v>
      </c>
    </row>
    <row r="37" spans="2:8" ht="14.25" customHeight="1" thickBot="1">
      <c r="B37" s="385"/>
      <c r="C37" s="444"/>
      <c r="D37" s="33" t="s">
        <v>29</v>
      </c>
      <c r="E37" s="34" t="s">
        <v>30</v>
      </c>
      <c r="F37" s="65">
        <v>298586</v>
      </c>
      <c r="G37" s="388"/>
      <c r="H37" s="389">
        <f>F37+G37</f>
        <v>298586</v>
      </c>
    </row>
    <row r="38" spans="2:9" ht="16.5" thickBot="1">
      <c r="B38" s="375" t="s">
        <v>57</v>
      </c>
      <c r="C38" s="391"/>
      <c r="D38" s="391"/>
      <c r="E38" s="392" t="s">
        <v>58</v>
      </c>
      <c r="F38" s="197">
        <f>F39</f>
        <v>66200</v>
      </c>
      <c r="G38" s="197">
        <f>G39</f>
        <v>0</v>
      </c>
      <c r="H38" s="393">
        <f>H39</f>
        <v>66200</v>
      </c>
      <c r="I38" s="12"/>
    </row>
    <row r="39" spans="2:9" ht="14.25">
      <c r="B39" s="394"/>
      <c r="C39" s="395" t="s">
        <v>59</v>
      </c>
      <c r="D39" s="395"/>
      <c r="E39" s="445" t="s">
        <v>374</v>
      </c>
      <c r="F39" s="397">
        <f>SUM(F40:F42)</f>
        <v>66200</v>
      </c>
      <c r="G39" s="397">
        <f>SUM(G40:G42)</f>
        <v>0</v>
      </c>
      <c r="H39" s="397">
        <f>SUM(H40:H42)</f>
        <v>66200</v>
      </c>
      <c r="I39" s="446"/>
    </row>
    <row r="40" spans="2:9" ht="14.25" customHeight="1">
      <c r="B40" s="405"/>
      <c r="C40" s="405"/>
      <c r="D40" s="405">
        <v>4010</v>
      </c>
      <c r="E40" s="34" t="s">
        <v>211</v>
      </c>
      <c r="F40" s="421">
        <v>55200</v>
      </c>
      <c r="G40" s="99"/>
      <c r="H40" s="447">
        <f>F40+G40</f>
        <v>55200</v>
      </c>
      <c r="I40" s="446"/>
    </row>
    <row r="41" spans="2:9" ht="14.25" customHeight="1">
      <c r="B41" s="405"/>
      <c r="C41" s="405"/>
      <c r="D41" s="405">
        <v>4110</v>
      </c>
      <c r="E41" s="34" t="s">
        <v>381</v>
      </c>
      <c r="F41" s="421">
        <v>9600</v>
      </c>
      <c r="G41" s="99"/>
      <c r="H41" s="447">
        <f>F41+G41</f>
        <v>9600</v>
      </c>
      <c r="I41" s="446"/>
    </row>
    <row r="42" spans="2:9" ht="14.25" customHeight="1" thickBot="1">
      <c r="B42" s="411"/>
      <c r="C42" s="411"/>
      <c r="D42" s="411">
        <v>4120</v>
      </c>
      <c r="E42" s="74" t="s">
        <v>382</v>
      </c>
      <c r="F42" s="400">
        <v>1400</v>
      </c>
      <c r="G42" s="343"/>
      <c r="H42" s="447">
        <f>F42+G42</f>
        <v>1400</v>
      </c>
      <c r="I42" s="446"/>
    </row>
    <row r="43" spans="2:9" ht="30.75" customHeight="1" thickBot="1">
      <c r="B43" s="375" t="s">
        <v>96</v>
      </c>
      <c r="C43" s="391"/>
      <c r="D43" s="391"/>
      <c r="E43" s="403" t="s">
        <v>97</v>
      </c>
      <c r="F43" s="197">
        <f>F44+F46+F52</f>
        <v>14078</v>
      </c>
      <c r="G43" s="197">
        <f>G44+G46+G52</f>
        <v>0</v>
      </c>
      <c r="H43" s="393">
        <f>H44+H46+H52</f>
        <v>14078</v>
      </c>
      <c r="I43" s="12"/>
    </row>
    <row r="44" spans="2:9" ht="26.25" customHeight="1">
      <c r="B44" s="394"/>
      <c r="C44" s="395" t="s">
        <v>98</v>
      </c>
      <c r="D44" s="395"/>
      <c r="E44" s="445" t="s">
        <v>375</v>
      </c>
      <c r="F44" s="397">
        <f>SUM(F45:F45)</f>
        <v>1330</v>
      </c>
      <c r="G44" s="397">
        <f>SUM(G45:G45)</f>
        <v>0</v>
      </c>
      <c r="H44" s="397">
        <f>SUM(H45:H45)</f>
        <v>1330</v>
      </c>
      <c r="I44" s="446"/>
    </row>
    <row r="45" spans="2:9" ht="15.75" customHeight="1">
      <c r="B45" s="411"/>
      <c r="C45" s="411"/>
      <c r="D45" s="411">
        <v>4300</v>
      </c>
      <c r="E45" s="74" t="s">
        <v>15</v>
      </c>
      <c r="F45" s="400">
        <v>1330</v>
      </c>
      <c r="G45" s="343"/>
      <c r="H45" s="447">
        <f>F45+G45</f>
        <v>1330</v>
      </c>
      <c r="I45" s="446"/>
    </row>
    <row r="46" spans="2:9" ht="43.5" customHeight="1">
      <c r="B46" s="405"/>
      <c r="C46" s="113">
        <v>75109</v>
      </c>
      <c r="D46" s="114"/>
      <c r="E46" s="696" t="s">
        <v>101</v>
      </c>
      <c r="F46" s="410">
        <f>F47+F48+F49+F50+F51</f>
        <v>3636</v>
      </c>
      <c r="G46" s="410">
        <f>G47+G48+G49+G50+G51</f>
        <v>0</v>
      </c>
      <c r="H46" s="410">
        <f>H47+H48+H49+H50+H51</f>
        <v>3636</v>
      </c>
      <c r="I46" s="12"/>
    </row>
    <row r="47" spans="2:9" ht="14.25" customHeight="1">
      <c r="B47" s="405"/>
      <c r="C47" s="247"/>
      <c r="D47" s="119" t="s">
        <v>51</v>
      </c>
      <c r="E47" s="120" t="s">
        <v>52</v>
      </c>
      <c r="F47" s="448">
        <v>2190</v>
      </c>
      <c r="G47" s="36"/>
      <c r="H47" s="449">
        <f>F47+G47</f>
        <v>2190</v>
      </c>
      <c r="I47" s="12"/>
    </row>
    <row r="48" spans="2:9" ht="15.75" customHeight="1">
      <c r="B48" s="405"/>
      <c r="C48" s="405"/>
      <c r="D48" s="124">
        <v>4170</v>
      </c>
      <c r="E48" s="120" t="s">
        <v>78</v>
      </c>
      <c r="F48" s="448">
        <v>625</v>
      </c>
      <c r="G48" s="36"/>
      <c r="H48" s="450">
        <f>F48+G48</f>
        <v>625</v>
      </c>
      <c r="I48" s="12"/>
    </row>
    <row r="49" spans="2:9" ht="15.75" customHeight="1">
      <c r="B49" s="411"/>
      <c r="C49" s="451"/>
      <c r="D49" s="126" t="s">
        <v>41</v>
      </c>
      <c r="E49" s="127" t="s">
        <v>42</v>
      </c>
      <c r="F49" s="413">
        <v>173</v>
      </c>
      <c r="G49" s="66"/>
      <c r="H49" s="450">
        <f>F49+G49</f>
        <v>173</v>
      </c>
      <c r="I49" s="12"/>
    </row>
    <row r="50" spans="2:9" ht="15.75" customHeight="1">
      <c r="B50" s="411"/>
      <c r="C50" s="405"/>
      <c r="D50" s="405">
        <v>4300</v>
      </c>
      <c r="E50" s="34" t="s">
        <v>15</v>
      </c>
      <c r="F50" s="421">
        <v>144</v>
      </c>
      <c r="G50" s="62"/>
      <c r="H50" s="450">
        <f>F50+G50</f>
        <v>144</v>
      </c>
      <c r="I50" s="12"/>
    </row>
    <row r="51" spans="2:9" ht="15.75" customHeight="1">
      <c r="B51" s="405"/>
      <c r="C51" s="405"/>
      <c r="D51" s="405">
        <v>4410</v>
      </c>
      <c r="E51" s="34" t="s">
        <v>70</v>
      </c>
      <c r="F51" s="421">
        <v>504</v>
      </c>
      <c r="G51" s="62"/>
      <c r="H51" s="450">
        <f>F51+G51</f>
        <v>504</v>
      </c>
      <c r="I51" s="12"/>
    </row>
    <row r="52" spans="2:9" ht="15.75" customHeight="1">
      <c r="B52" s="405"/>
      <c r="C52" s="406">
        <v>75113</v>
      </c>
      <c r="D52" s="407"/>
      <c r="E52" s="452" t="s">
        <v>102</v>
      </c>
      <c r="F52" s="409">
        <f>F53+F54+F55+F56+F57</f>
        <v>9112</v>
      </c>
      <c r="G52" s="409">
        <f>G53+G54+G55+G56+G57</f>
        <v>0</v>
      </c>
      <c r="H52" s="410">
        <f>H53+H54+H55+H56+H57</f>
        <v>9112</v>
      </c>
      <c r="I52" s="12"/>
    </row>
    <row r="53" spans="2:9" ht="15.75" customHeight="1">
      <c r="B53" s="405"/>
      <c r="C53" s="405"/>
      <c r="D53" s="119" t="s">
        <v>51</v>
      </c>
      <c r="E53" s="120" t="s">
        <v>52</v>
      </c>
      <c r="F53" s="421">
        <v>3960</v>
      </c>
      <c r="G53" s="62"/>
      <c r="H53" s="449">
        <f>F53+G53</f>
        <v>3960</v>
      </c>
      <c r="I53" s="12"/>
    </row>
    <row r="54" spans="2:9" ht="15.75" customHeight="1">
      <c r="B54" s="405"/>
      <c r="C54" s="405"/>
      <c r="D54" s="124">
        <v>4170</v>
      </c>
      <c r="E54" s="120" t="s">
        <v>78</v>
      </c>
      <c r="F54" s="421">
        <v>2960</v>
      </c>
      <c r="G54" s="62"/>
      <c r="H54" s="453">
        <f>F54+G54</f>
        <v>2960</v>
      </c>
      <c r="I54" s="12"/>
    </row>
    <row r="55" spans="2:9" ht="15.75" customHeight="1">
      <c r="B55" s="451"/>
      <c r="C55" s="451"/>
      <c r="D55" s="126" t="s">
        <v>41</v>
      </c>
      <c r="E55" s="127" t="s">
        <v>42</v>
      </c>
      <c r="F55" s="413">
        <v>1450</v>
      </c>
      <c r="G55" s="66"/>
      <c r="H55" s="453">
        <f>F55+G55</f>
        <v>1450</v>
      </c>
      <c r="I55" s="12"/>
    </row>
    <row r="56" spans="2:9" ht="15.75" customHeight="1">
      <c r="B56" s="405"/>
      <c r="C56" s="405"/>
      <c r="D56" s="33" t="s">
        <v>14</v>
      </c>
      <c r="E56" s="34" t="s">
        <v>15</v>
      </c>
      <c r="F56" s="421">
        <v>250</v>
      </c>
      <c r="G56" s="62"/>
      <c r="H56" s="449">
        <f>F56+G56</f>
        <v>250</v>
      </c>
      <c r="I56" s="12"/>
    </row>
    <row r="57" spans="2:9" ht="15.75" customHeight="1" thickBot="1">
      <c r="B57" s="454"/>
      <c r="C57" s="454"/>
      <c r="D57" s="455" t="s">
        <v>69</v>
      </c>
      <c r="E57" s="456" t="s">
        <v>70</v>
      </c>
      <c r="F57" s="457">
        <v>492</v>
      </c>
      <c r="G57" s="458"/>
      <c r="H57" s="459">
        <f>F57+G57</f>
        <v>492</v>
      </c>
      <c r="I57" s="12"/>
    </row>
    <row r="58" spans="2:9" ht="16.5" thickBot="1">
      <c r="B58" s="375" t="s">
        <v>156</v>
      </c>
      <c r="C58" s="391"/>
      <c r="D58" s="391"/>
      <c r="E58" s="392" t="s">
        <v>157</v>
      </c>
      <c r="F58" s="197">
        <f>F59+F80+F82</f>
        <v>2138700</v>
      </c>
      <c r="G58" s="197">
        <f>G59+G80+G82</f>
        <v>-238327</v>
      </c>
      <c r="H58" s="393">
        <f>H59+H80+H82</f>
        <v>1900373</v>
      </c>
      <c r="I58" s="12"/>
    </row>
    <row r="59" spans="2:9" ht="30.75" customHeight="1">
      <c r="B59" s="394"/>
      <c r="C59" s="395" t="s">
        <v>158</v>
      </c>
      <c r="D59" s="395"/>
      <c r="E59" s="445" t="s">
        <v>159</v>
      </c>
      <c r="F59" s="397">
        <f>SUM(F60:F79)</f>
        <v>2092800</v>
      </c>
      <c r="G59" s="397">
        <f>SUM(G60:G79)</f>
        <v>-234455</v>
      </c>
      <c r="H59" s="397">
        <f>SUM(H60:H79)</f>
        <v>1858345</v>
      </c>
      <c r="I59" s="446"/>
    </row>
    <row r="60" spans="2:9" ht="14.25" customHeight="1">
      <c r="B60" s="423"/>
      <c r="C60" s="460"/>
      <c r="D60" s="461" t="s">
        <v>107</v>
      </c>
      <c r="E60" s="34" t="s">
        <v>75</v>
      </c>
      <c r="F60" s="462">
        <v>1021</v>
      </c>
      <c r="G60" s="36"/>
      <c r="H60" s="447">
        <f aca="true" t="shared" si="2" ref="H60:H79">F60+G60</f>
        <v>1021</v>
      </c>
      <c r="I60" s="446"/>
    </row>
    <row r="61" spans="2:8" ht="14.25" customHeight="1">
      <c r="B61" s="405"/>
      <c r="C61" s="405"/>
      <c r="D61" s="405">
        <v>3110</v>
      </c>
      <c r="E61" s="34" t="s">
        <v>188</v>
      </c>
      <c r="F61" s="44">
        <v>1997624</v>
      </c>
      <c r="G61" s="36">
        <v>-234455</v>
      </c>
      <c r="H61" s="402">
        <f t="shared" si="2"/>
        <v>1763169</v>
      </c>
    </row>
    <row r="62" spans="2:8" ht="14.25" customHeight="1">
      <c r="B62" s="405"/>
      <c r="C62" s="405"/>
      <c r="D62" s="405">
        <v>4010</v>
      </c>
      <c r="E62" s="34" t="s">
        <v>211</v>
      </c>
      <c r="F62" s="44">
        <v>42000</v>
      </c>
      <c r="G62" s="36"/>
      <c r="H62" s="402">
        <f t="shared" si="2"/>
        <v>42000</v>
      </c>
    </row>
    <row r="63" spans="2:8" ht="14.25" customHeight="1">
      <c r="B63" s="405"/>
      <c r="C63" s="405"/>
      <c r="D63" s="405">
        <v>4040</v>
      </c>
      <c r="E63" s="34" t="s">
        <v>77</v>
      </c>
      <c r="F63" s="44">
        <v>3040</v>
      </c>
      <c r="G63" s="36"/>
      <c r="H63" s="402">
        <f t="shared" si="2"/>
        <v>3040</v>
      </c>
    </row>
    <row r="64" spans="2:8" ht="14.25" customHeight="1">
      <c r="B64" s="405"/>
      <c r="C64" s="405"/>
      <c r="D64" s="405">
        <v>4110</v>
      </c>
      <c r="E64" s="34" t="s">
        <v>381</v>
      </c>
      <c r="F64" s="44">
        <v>28000</v>
      </c>
      <c r="G64" s="36"/>
      <c r="H64" s="428">
        <f t="shared" si="2"/>
        <v>28000</v>
      </c>
    </row>
    <row r="65" spans="2:8" ht="14.25" customHeight="1">
      <c r="B65" s="405"/>
      <c r="C65" s="405"/>
      <c r="D65" s="405">
        <v>4120</v>
      </c>
      <c r="E65" s="34" t="s">
        <v>382</v>
      </c>
      <c r="F65" s="44">
        <v>1200</v>
      </c>
      <c r="G65" s="36"/>
      <c r="H65" s="402">
        <f t="shared" si="2"/>
        <v>1200</v>
      </c>
    </row>
    <row r="66" spans="2:8" ht="14.25" customHeight="1">
      <c r="B66" s="405"/>
      <c r="C66" s="405"/>
      <c r="D66" s="405">
        <v>4170</v>
      </c>
      <c r="E66" s="34" t="s">
        <v>78</v>
      </c>
      <c r="F66" s="44">
        <v>1000</v>
      </c>
      <c r="G66" s="36"/>
      <c r="H66" s="402">
        <f t="shared" si="2"/>
        <v>1000</v>
      </c>
    </row>
    <row r="67" spans="2:8" ht="14.25" customHeight="1">
      <c r="B67" s="405"/>
      <c r="C67" s="405"/>
      <c r="D67" s="405">
        <v>4210</v>
      </c>
      <c r="E67" s="34" t="s">
        <v>42</v>
      </c>
      <c r="F67" s="44">
        <v>3000</v>
      </c>
      <c r="G67" s="36"/>
      <c r="H67" s="402">
        <f t="shared" si="2"/>
        <v>3000</v>
      </c>
    </row>
    <row r="68" spans="2:8" ht="14.25" customHeight="1">
      <c r="B68" s="405"/>
      <c r="C68" s="405"/>
      <c r="D68" s="405">
        <v>4260</v>
      </c>
      <c r="E68" s="34" t="s">
        <v>80</v>
      </c>
      <c r="F68" s="44">
        <v>550</v>
      </c>
      <c r="G68" s="36"/>
      <c r="H68" s="402">
        <f t="shared" si="2"/>
        <v>550</v>
      </c>
    </row>
    <row r="69" spans="2:8" ht="14.25" customHeight="1">
      <c r="B69" s="405"/>
      <c r="C69" s="405"/>
      <c r="D69" s="405">
        <v>4270</v>
      </c>
      <c r="E69" s="34" t="s">
        <v>82</v>
      </c>
      <c r="F69" s="44">
        <v>300</v>
      </c>
      <c r="G69" s="36"/>
      <c r="H69" s="402">
        <f t="shared" si="2"/>
        <v>300</v>
      </c>
    </row>
    <row r="70" spans="2:8" ht="14.25" customHeight="1">
      <c r="B70" s="405"/>
      <c r="C70" s="405"/>
      <c r="D70" s="405">
        <v>4280</v>
      </c>
      <c r="E70" s="34" t="s">
        <v>167</v>
      </c>
      <c r="F70" s="44">
        <v>100</v>
      </c>
      <c r="G70" s="36"/>
      <c r="H70" s="402">
        <f t="shared" si="2"/>
        <v>100</v>
      </c>
    </row>
    <row r="71" spans="2:8" ht="14.25" customHeight="1">
      <c r="B71" s="405"/>
      <c r="C71" s="405"/>
      <c r="D71" s="405">
        <v>4300</v>
      </c>
      <c r="E71" s="34" t="s">
        <v>15</v>
      </c>
      <c r="F71" s="44">
        <v>8815</v>
      </c>
      <c r="G71" s="36"/>
      <c r="H71" s="402">
        <f t="shared" si="2"/>
        <v>8815</v>
      </c>
    </row>
    <row r="72" spans="2:8" ht="14.25" customHeight="1">
      <c r="B72" s="405"/>
      <c r="C72" s="405"/>
      <c r="D72" s="405">
        <v>4370</v>
      </c>
      <c r="E72" s="34" t="s">
        <v>85</v>
      </c>
      <c r="F72" s="44">
        <v>0</v>
      </c>
      <c r="G72" s="36"/>
      <c r="H72" s="402">
        <f t="shared" si="2"/>
        <v>0</v>
      </c>
    </row>
    <row r="73" spans="2:8" ht="14.25" customHeight="1">
      <c r="B73" s="405"/>
      <c r="C73" s="405"/>
      <c r="D73" s="405">
        <v>4400</v>
      </c>
      <c r="E73" s="141" t="s">
        <v>168</v>
      </c>
      <c r="F73" s="44">
        <v>750</v>
      </c>
      <c r="G73" s="36"/>
      <c r="H73" s="402">
        <f t="shared" si="2"/>
        <v>750</v>
      </c>
    </row>
    <row r="74" spans="2:8" ht="14.25" customHeight="1">
      <c r="B74" s="405"/>
      <c r="C74" s="405"/>
      <c r="D74" s="405">
        <v>4410</v>
      </c>
      <c r="E74" s="34" t="s">
        <v>70</v>
      </c>
      <c r="F74" s="44">
        <v>500</v>
      </c>
      <c r="G74" s="36"/>
      <c r="H74" s="402">
        <f t="shared" si="2"/>
        <v>500</v>
      </c>
    </row>
    <row r="75" spans="2:9" ht="14.25" customHeight="1">
      <c r="B75" s="405"/>
      <c r="C75" s="405"/>
      <c r="D75" s="405">
        <v>4430</v>
      </c>
      <c r="E75" s="34" t="s">
        <v>30</v>
      </c>
      <c r="F75" s="44">
        <v>400</v>
      </c>
      <c r="G75" s="36"/>
      <c r="H75" s="428">
        <f t="shared" si="2"/>
        <v>400</v>
      </c>
      <c r="I75" s="12"/>
    </row>
    <row r="76" spans="2:9" ht="14.25" customHeight="1">
      <c r="B76" s="405"/>
      <c r="C76" s="405"/>
      <c r="D76" s="405">
        <v>4440</v>
      </c>
      <c r="E76" s="34" t="s">
        <v>383</v>
      </c>
      <c r="F76" s="44">
        <v>1200</v>
      </c>
      <c r="G76" s="36"/>
      <c r="H76" s="462">
        <f t="shared" si="2"/>
        <v>1200</v>
      </c>
      <c r="I76" s="446"/>
    </row>
    <row r="77" spans="2:8" ht="14.25" customHeight="1">
      <c r="B77" s="463"/>
      <c r="C77" s="463"/>
      <c r="D77" s="463">
        <v>4700</v>
      </c>
      <c r="E77" s="102" t="s">
        <v>89</v>
      </c>
      <c r="F77" s="464">
        <v>2000</v>
      </c>
      <c r="G77" s="104"/>
      <c r="H77" s="465">
        <f t="shared" si="2"/>
        <v>2000</v>
      </c>
    </row>
    <row r="78" spans="2:8" ht="14.25" customHeight="1">
      <c r="B78" s="405"/>
      <c r="C78" s="405"/>
      <c r="D78" s="43" t="s">
        <v>90</v>
      </c>
      <c r="E78" s="34" t="s">
        <v>91</v>
      </c>
      <c r="F78" s="44">
        <v>800</v>
      </c>
      <c r="G78" s="36"/>
      <c r="H78" s="402">
        <f t="shared" si="2"/>
        <v>800</v>
      </c>
    </row>
    <row r="79" spans="2:8" ht="14.25" customHeight="1">
      <c r="B79" s="405"/>
      <c r="C79" s="405"/>
      <c r="D79" s="43" t="s">
        <v>171</v>
      </c>
      <c r="E79" s="34" t="s">
        <v>92</v>
      </c>
      <c r="F79" s="44">
        <v>500</v>
      </c>
      <c r="G79" s="36"/>
      <c r="H79" s="428">
        <f t="shared" si="2"/>
        <v>500</v>
      </c>
    </row>
    <row r="80" spans="2:9" ht="42" customHeight="1">
      <c r="B80" s="423"/>
      <c r="C80" s="424" t="s">
        <v>172</v>
      </c>
      <c r="D80" s="424"/>
      <c r="E80" s="466" t="s">
        <v>173</v>
      </c>
      <c r="F80" s="426">
        <f>F81</f>
        <v>9000</v>
      </c>
      <c r="G80" s="426">
        <f>G81</f>
        <v>-3206</v>
      </c>
      <c r="H80" s="426">
        <f>H81</f>
        <v>5794</v>
      </c>
      <c r="I80" s="446"/>
    </row>
    <row r="81" spans="2:9" ht="14.25" customHeight="1">
      <c r="B81" s="405"/>
      <c r="C81" s="405"/>
      <c r="D81" s="405">
        <v>4130</v>
      </c>
      <c r="E81" s="34" t="s">
        <v>123</v>
      </c>
      <c r="F81" s="421">
        <v>9000</v>
      </c>
      <c r="G81" s="36">
        <v>-3206</v>
      </c>
      <c r="H81" s="447">
        <f>F81+G81</f>
        <v>5794</v>
      </c>
      <c r="I81" s="446"/>
    </row>
    <row r="82" spans="2:9" ht="27" customHeight="1">
      <c r="B82" s="423"/>
      <c r="C82" s="424" t="s">
        <v>175</v>
      </c>
      <c r="D82" s="424"/>
      <c r="E82" s="466" t="s">
        <v>384</v>
      </c>
      <c r="F82" s="426">
        <f>F83</f>
        <v>36900</v>
      </c>
      <c r="G82" s="426">
        <f>G83</f>
        <v>-666</v>
      </c>
      <c r="H82" s="426">
        <f>H83</f>
        <v>36234</v>
      </c>
      <c r="I82" s="446"/>
    </row>
    <row r="83" spans="2:9" ht="14.25" customHeight="1">
      <c r="B83" s="405"/>
      <c r="C83" s="405"/>
      <c r="D83" s="405">
        <v>3110</v>
      </c>
      <c r="E83" s="34" t="s">
        <v>188</v>
      </c>
      <c r="F83" s="448">
        <v>36900</v>
      </c>
      <c r="G83" s="36">
        <v>-666</v>
      </c>
      <c r="H83" s="462">
        <f>F83+G83</f>
        <v>36234</v>
      </c>
      <c r="I83" s="446"/>
    </row>
    <row r="84" spans="2:6" ht="7.5" customHeight="1" thickBot="1">
      <c r="B84" s="467"/>
      <c r="C84" s="467"/>
      <c r="D84" s="467"/>
      <c r="E84" s="225"/>
      <c r="F84" s="430"/>
    </row>
    <row r="85" spans="2:8" ht="16.5" thickBot="1">
      <c r="B85" s="468"/>
      <c r="C85" s="468"/>
      <c r="D85" s="469"/>
      <c r="E85" s="470" t="s">
        <v>379</v>
      </c>
      <c r="F85" s="471">
        <f>F34+F38+F43+F58</f>
        <v>2523536</v>
      </c>
      <c r="G85" s="471">
        <f>G34+G38+G43+G58</f>
        <v>-238327</v>
      </c>
      <c r="H85" s="472">
        <f>H34+H38+H43+H58</f>
        <v>2285209</v>
      </c>
    </row>
    <row r="86" spans="2:8" ht="15.75">
      <c r="B86" s="468"/>
      <c r="C86" s="468"/>
      <c r="D86" s="469"/>
      <c r="E86" s="435"/>
      <c r="F86" s="473"/>
      <c r="G86" s="473"/>
      <c r="H86" s="473"/>
    </row>
    <row r="87" spans="2:8" ht="15.75">
      <c r="B87" s="468"/>
      <c r="C87" s="468"/>
      <c r="D87" s="469"/>
      <c r="E87" s="435"/>
      <c r="F87" s="473"/>
      <c r="G87" s="473"/>
      <c r="H87" s="473"/>
    </row>
    <row r="88" spans="2:6" ht="15.75">
      <c r="B88" s="468"/>
      <c r="C88" s="468"/>
      <c r="D88" s="469"/>
      <c r="E88" s="435"/>
      <c r="F88" s="473"/>
    </row>
    <row r="89" spans="2:7" ht="29.25" customHeight="1">
      <c r="B89" s="474"/>
      <c r="C89" s="730" t="s">
        <v>385</v>
      </c>
      <c r="D89" s="730"/>
      <c r="E89" s="730"/>
      <c r="F89" s="730"/>
      <c r="G89" s="12"/>
    </row>
    <row r="90" spans="2:7" ht="9" customHeight="1" thickBot="1">
      <c r="B90" s="475"/>
      <c r="C90" s="475"/>
      <c r="D90" s="475"/>
      <c r="E90" s="476"/>
      <c r="F90" s="202"/>
      <c r="G90" s="12"/>
    </row>
    <row r="91" spans="2:8" ht="24" customHeight="1">
      <c r="B91" s="439" t="s">
        <v>2</v>
      </c>
      <c r="C91" s="370" t="s">
        <v>3</v>
      </c>
      <c r="D91" s="371" t="s">
        <v>4</v>
      </c>
      <c r="E91" s="372" t="s">
        <v>370</v>
      </c>
      <c r="F91" s="373" t="s">
        <v>6</v>
      </c>
      <c r="G91" s="372" t="s">
        <v>7</v>
      </c>
      <c r="H91" s="374" t="s">
        <v>371</v>
      </c>
    </row>
    <row r="92" spans="2:8" ht="24">
      <c r="B92" s="479" t="s">
        <v>57</v>
      </c>
      <c r="C92" s="479" t="s">
        <v>59</v>
      </c>
      <c r="D92" s="479" t="s">
        <v>386</v>
      </c>
      <c r="E92" s="110" t="s">
        <v>387</v>
      </c>
      <c r="F92" s="482">
        <v>18000</v>
      </c>
      <c r="G92" s="481">
        <v>0</v>
      </c>
      <c r="H92" s="481">
        <f>F92+G92</f>
        <v>18000</v>
      </c>
    </row>
    <row r="93" spans="2:8" ht="24" customHeight="1">
      <c r="B93" s="480" t="s">
        <v>156</v>
      </c>
      <c r="C93" s="480" t="s">
        <v>158</v>
      </c>
      <c r="D93" s="480" t="s">
        <v>386</v>
      </c>
      <c r="E93" s="141" t="s">
        <v>387</v>
      </c>
      <c r="F93" s="483">
        <v>0</v>
      </c>
      <c r="G93" s="481">
        <v>4804</v>
      </c>
      <c r="H93" s="481">
        <f>F93+G93</f>
        <v>4804</v>
      </c>
    </row>
    <row r="94" spans="2:7" ht="14.25">
      <c r="B94" s="12"/>
      <c r="C94" s="12"/>
      <c r="D94" s="12"/>
      <c r="E94" s="12"/>
      <c r="F94" s="12"/>
      <c r="G94" s="12"/>
    </row>
  </sheetData>
  <sheetProtection/>
  <mergeCells count="4">
    <mergeCell ref="C5:G5"/>
    <mergeCell ref="C6:E6"/>
    <mergeCell ref="C32:E32"/>
    <mergeCell ref="C89:F89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PageLayoutView="0" workbookViewId="0" topLeftCell="A1">
      <selection activeCell="H2" sqref="H2"/>
    </sheetView>
  </sheetViews>
  <sheetFormatPr defaultColWidth="8.796875" defaultRowHeight="14.25"/>
  <cols>
    <col min="1" max="1" width="4.69921875" style="0" customWidth="1"/>
    <col min="2" max="2" width="7.59765625" style="0" customWidth="1"/>
    <col min="3" max="3" width="5.69921875" style="0" customWidth="1"/>
    <col min="4" max="4" width="36.19921875" style="0" customWidth="1"/>
    <col min="5" max="7" width="12.19921875" style="0" customWidth="1"/>
    <col min="8" max="8" width="37" style="0" customWidth="1"/>
    <col min="9" max="9" width="11.5" style="0" customWidth="1"/>
    <col min="10" max="10" width="0.8984375" style="0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t="s">
        <v>699</v>
      </c>
      <c r="I1" s="1"/>
      <c r="J1" s="1"/>
      <c r="K1" s="1"/>
      <c r="L1" s="1"/>
      <c r="M1" s="1"/>
      <c r="O1" s="1"/>
      <c r="P1" s="1"/>
      <c r="Q1" s="1"/>
    </row>
    <row r="2" spans="1:17" ht="15" customHeight="1">
      <c r="A2" s="1"/>
      <c r="B2" s="2"/>
      <c r="C2" s="1"/>
      <c r="D2" s="484"/>
      <c r="E2" s="1"/>
      <c r="F2" s="1"/>
      <c r="G2" s="1"/>
      <c r="H2" t="s">
        <v>719</v>
      </c>
      <c r="I2" s="1"/>
      <c r="J2" s="1"/>
      <c r="K2" s="1"/>
      <c r="L2" s="1"/>
      <c r="M2" s="1"/>
      <c r="O2" s="1"/>
      <c r="P2" s="1"/>
      <c r="Q2" s="1"/>
    </row>
    <row r="3" spans="1:17" ht="14.25" customHeight="1">
      <c r="A3" s="1"/>
      <c r="B3" s="2"/>
      <c r="C3" s="1"/>
      <c r="D3" s="1"/>
      <c r="E3" s="1"/>
      <c r="F3" s="1"/>
      <c r="G3" s="1"/>
      <c r="H3" t="s">
        <v>366</v>
      </c>
      <c r="I3" s="1"/>
      <c r="J3" s="1"/>
      <c r="K3" s="1"/>
      <c r="L3" s="1"/>
      <c r="M3" s="1"/>
      <c r="O3" s="1"/>
      <c r="P3" s="1"/>
      <c r="Q3" s="1"/>
    </row>
    <row r="4" spans="2:17" ht="18" customHeight="1">
      <c r="B4" s="485"/>
      <c r="C4" s="732" t="s">
        <v>698</v>
      </c>
      <c r="D4" s="732"/>
      <c r="E4" s="732"/>
      <c r="F4" s="732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</row>
    <row r="5" spans="1:16" ht="12" customHeight="1" thickBot="1">
      <c r="A5" s="485"/>
      <c r="B5" s="485"/>
      <c r="C5" s="485"/>
      <c r="D5" s="485"/>
      <c r="E5" s="485"/>
      <c r="F5" s="485"/>
      <c r="G5" s="485"/>
      <c r="H5" s="485"/>
      <c r="I5" s="486" t="s">
        <v>1</v>
      </c>
      <c r="J5" s="485"/>
      <c r="K5" s="485"/>
      <c r="L5" s="485"/>
      <c r="M5" s="485"/>
      <c r="N5" s="485"/>
      <c r="O5" s="485"/>
      <c r="P5" s="485"/>
    </row>
    <row r="6" spans="1:9" ht="90" customHeight="1" thickBot="1">
      <c r="A6" s="487" t="s">
        <v>2</v>
      </c>
      <c r="B6" s="488" t="s">
        <v>3</v>
      </c>
      <c r="C6" s="7" t="s">
        <v>4</v>
      </c>
      <c r="D6" s="488" t="s">
        <v>5</v>
      </c>
      <c r="E6" s="489" t="s">
        <v>398</v>
      </c>
      <c r="F6" s="489" t="s">
        <v>7</v>
      </c>
      <c r="G6" s="489" t="s">
        <v>399</v>
      </c>
      <c r="H6" s="490" t="s">
        <v>400</v>
      </c>
      <c r="I6" s="491" t="s">
        <v>401</v>
      </c>
    </row>
    <row r="7" spans="1:9" ht="9.75" customHeight="1">
      <c r="A7" s="492">
        <v>1</v>
      </c>
      <c r="B7" s="493">
        <v>2</v>
      </c>
      <c r="C7" s="493">
        <v>3</v>
      </c>
      <c r="D7" s="493">
        <v>4</v>
      </c>
      <c r="E7" s="493">
        <v>5</v>
      </c>
      <c r="F7" s="493">
        <v>6</v>
      </c>
      <c r="G7" s="493">
        <v>7</v>
      </c>
      <c r="H7" s="494">
        <v>8</v>
      </c>
      <c r="I7" s="495">
        <v>9</v>
      </c>
    </row>
    <row r="8" spans="1:9" ht="15" customHeight="1">
      <c r="A8" s="496" t="s">
        <v>10</v>
      </c>
      <c r="B8" s="497"/>
      <c r="C8" s="497"/>
      <c r="D8" s="498" t="s">
        <v>11</v>
      </c>
      <c r="E8" s="499">
        <f>E9</f>
        <v>2500000</v>
      </c>
      <c r="F8" s="499">
        <f>F9</f>
        <v>78000</v>
      </c>
      <c r="G8" s="499">
        <f>G9</f>
        <v>2578000</v>
      </c>
      <c r="H8" s="500"/>
      <c r="I8" s="281"/>
    </row>
    <row r="9" spans="1:9" ht="13.5" customHeight="1">
      <c r="A9" s="501"/>
      <c r="B9" s="502" t="s">
        <v>18</v>
      </c>
      <c r="C9" s="503"/>
      <c r="D9" s="504" t="s">
        <v>402</v>
      </c>
      <c r="E9" s="505">
        <f>E10+E11+E12+E13+E14</f>
        <v>2500000</v>
      </c>
      <c r="F9" s="505">
        <f>F10+F11+F12+F13+F14</f>
        <v>78000</v>
      </c>
      <c r="G9" s="505">
        <f>G10+G11+G12+G13+G14</f>
        <v>2578000</v>
      </c>
      <c r="H9" s="506"/>
      <c r="I9" s="281"/>
    </row>
    <row r="10" spans="1:9" ht="34.5" customHeight="1">
      <c r="A10" s="501"/>
      <c r="B10" s="502"/>
      <c r="C10" s="507">
        <v>6050</v>
      </c>
      <c r="D10" s="508" t="s">
        <v>403</v>
      </c>
      <c r="E10" s="509">
        <v>2400000</v>
      </c>
      <c r="F10" s="509"/>
      <c r="G10" s="509">
        <f>E10+F10</f>
        <v>2400000</v>
      </c>
      <c r="H10" s="510" t="s">
        <v>404</v>
      </c>
      <c r="I10" s="511" t="s">
        <v>405</v>
      </c>
    </row>
    <row r="11" spans="1:9" ht="14.25" customHeight="1">
      <c r="A11" s="501"/>
      <c r="B11" s="502"/>
      <c r="C11" s="507">
        <v>6050</v>
      </c>
      <c r="D11" s="508" t="s">
        <v>403</v>
      </c>
      <c r="E11" s="509">
        <v>20000</v>
      </c>
      <c r="F11" s="509"/>
      <c r="G11" s="509">
        <f>E11+F11</f>
        <v>20000</v>
      </c>
      <c r="H11" s="512" t="s">
        <v>406</v>
      </c>
      <c r="I11" s="511" t="s">
        <v>405</v>
      </c>
    </row>
    <row r="12" spans="1:9" ht="14.25" customHeight="1">
      <c r="A12" s="501"/>
      <c r="B12" s="502"/>
      <c r="C12" s="507">
        <v>6050</v>
      </c>
      <c r="D12" s="508" t="s">
        <v>403</v>
      </c>
      <c r="E12" s="509">
        <v>20000</v>
      </c>
      <c r="F12" s="509"/>
      <c r="G12" s="509">
        <f>E12+F12</f>
        <v>20000</v>
      </c>
      <c r="H12" s="512" t="s">
        <v>407</v>
      </c>
      <c r="I12" s="511" t="s">
        <v>405</v>
      </c>
    </row>
    <row r="13" spans="1:9" ht="24" customHeight="1">
      <c r="A13" s="501"/>
      <c r="B13" s="502"/>
      <c r="C13" s="507">
        <v>6050</v>
      </c>
      <c r="D13" s="508" t="s">
        <v>403</v>
      </c>
      <c r="E13" s="509">
        <v>60000</v>
      </c>
      <c r="F13" s="509"/>
      <c r="G13" s="509">
        <f>E13+F13</f>
        <v>60000</v>
      </c>
      <c r="H13" s="512" t="s">
        <v>408</v>
      </c>
      <c r="I13" s="511" t="s">
        <v>405</v>
      </c>
    </row>
    <row r="14" spans="1:9" ht="24" customHeight="1">
      <c r="A14" s="501"/>
      <c r="B14" s="502"/>
      <c r="C14" s="507">
        <v>6050</v>
      </c>
      <c r="D14" s="508" t="s">
        <v>403</v>
      </c>
      <c r="E14" s="509">
        <v>0</v>
      </c>
      <c r="F14" s="509">
        <v>78000</v>
      </c>
      <c r="G14" s="509">
        <f>E14+F14</f>
        <v>78000</v>
      </c>
      <c r="H14" s="512" t="s">
        <v>704</v>
      </c>
      <c r="I14" s="511" t="s">
        <v>405</v>
      </c>
    </row>
    <row r="15" spans="1:9" ht="14.25" customHeight="1">
      <c r="A15" s="513">
        <v>600</v>
      </c>
      <c r="B15" s="514"/>
      <c r="C15" s="514"/>
      <c r="D15" s="498" t="s">
        <v>32</v>
      </c>
      <c r="E15" s="515">
        <f>E16+E18+E21</f>
        <v>1785000</v>
      </c>
      <c r="F15" s="515">
        <f>F16+F18+F21</f>
        <v>0</v>
      </c>
      <c r="G15" s="515">
        <f>G16+G18+G21</f>
        <v>1785000</v>
      </c>
      <c r="H15" s="516"/>
      <c r="I15" s="281"/>
    </row>
    <row r="16" spans="1:9" ht="14.25" customHeight="1">
      <c r="A16" s="501"/>
      <c r="B16" s="503">
        <v>60014</v>
      </c>
      <c r="C16" s="503"/>
      <c r="D16" s="504" t="s">
        <v>409</v>
      </c>
      <c r="E16" s="505">
        <f>E17</f>
        <v>300000</v>
      </c>
      <c r="F16" s="505">
        <f>F17</f>
        <v>0</v>
      </c>
      <c r="G16" s="505">
        <f>G17</f>
        <v>300000</v>
      </c>
      <c r="H16" s="506"/>
      <c r="I16" s="281"/>
    </row>
    <row r="17" spans="1:9" ht="34.5" customHeight="1">
      <c r="A17" s="501"/>
      <c r="B17" s="503"/>
      <c r="C17" s="507">
        <v>6300</v>
      </c>
      <c r="D17" s="508" t="s">
        <v>410</v>
      </c>
      <c r="E17" s="509">
        <v>300000</v>
      </c>
      <c r="F17" s="509"/>
      <c r="G17" s="509">
        <f>E17+F17</f>
        <v>300000</v>
      </c>
      <c r="H17" s="517" t="s">
        <v>411</v>
      </c>
      <c r="I17" s="518" t="s">
        <v>412</v>
      </c>
    </row>
    <row r="18" spans="1:9" ht="14.25" customHeight="1">
      <c r="A18" s="501"/>
      <c r="B18" s="503">
        <v>60016</v>
      </c>
      <c r="C18" s="503"/>
      <c r="D18" s="504" t="s">
        <v>413</v>
      </c>
      <c r="E18" s="519">
        <f>E19+E20</f>
        <v>1435000</v>
      </c>
      <c r="F18" s="519">
        <f>F19+F20</f>
        <v>0</v>
      </c>
      <c r="G18" s="519">
        <f>G19+G20</f>
        <v>1435000</v>
      </c>
      <c r="H18" s="517"/>
      <c r="I18" s="518"/>
    </row>
    <row r="19" spans="1:9" ht="22.5" customHeight="1">
      <c r="A19" s="520"/>
      <c r="B19" s="521"/>
      <c r="C19" s="522">
        <v>6050</v>
      </c>
      <c r="D19" s="523" t="s">
        <v>414</v>
      </c>
      <c r="E19" s="509">
        <v>1400000</v>
      </c>
      <c r="F19" s="509"/>
      <c r="G19" s="509">
        <f>E19+F19</f>
        <v>1400000</v>
      </c>
      <c r="H19" s="517" t="s">
        <v>415</v>
      </c>
      <c r="I19" s="511" t="s">
        <v>405</v>
      </c>
    </row>
    <row r="20" spans="1:9" ht="22.5" customHeight="1">
      <c r="A20" s="520"/>
      <c r="B20" s="521"/>
      <c r="C20" s="522">
        <v>6050</v>
      </c>
      <c r="D20" s="523" t="s">
        <v>414</v>
      </c>
      <c r="E20" s="509">
        <v>35000</v>
      </c>
      <c r="F20" s="509"/>
      <c r="G20" s="509">
        <f>E20+F20</f>
        <v>35000</v>
      </c>
      <c r="H20" s="517" t="s">
        <v>416</v>
      </c>
      <c r="I20" s="511" t="s">
        <v>405</v>
      </c>
    </row>
    <row r="21" spans="1:9" ht="14.25" customHeight="1">
      <c r="A21" s="520"/>
      <c r="B21" s="524">
        <v>60053</v>
      </c>
      <c r="C21" s="33"/>
      <c r="D21" s="525" t="s">
        <v>417</v>
      </c>
      <c r="E21" s="526">
        <f>E22</f>
        <v>50000</v>
      </c>
      <c r="F21" s="526">
        <f>F22</f>
        <v>0</v>
      </c>
      <c r="G21" s="526">
        <f>G22</f>
        <v>50000</v>
      </c>
      <c r="H21" s="517"/>
      <c r="I21" s="511"/>
    </row>
    <row r="22" spans="1:9" ht="22.5" customHeight="1">
      <c r="A22" s="520"/>
      <c r="B22" s="521"/>
      <c r="C22" s="522">
        <v>6050</v>
      </c>
      <c r="D22" s="523" t="s">
        <v>414</v>
      </c>
      <c r="E22" s="509">
        <v>50000</v>
      </c>
      <c r="F22" s="509"/>
      <c r="G22" s="509">
        <f>E22+F22</f>
        <v>50000</v>
      </c>
      <c r="H22" s="517" t="s">
        <v>418</v>
      </c>
      <c r="I22" s="511" t="s">
        <v>405</v>
      </c>
    </row>
    <row r="23" spans="1:9" ht="15" customHeight="1">
      <c r="A23" s="527" t="s">
        <v>47</v>
      </c>
      <c r="B23" s="528"/>
      <c r="C23" s="528"/>
      <c r="D23" s="529" t="s">
        <v>48</v>
      </c>
      <c r="E23" s="530">
        <f aca="true" t="shared" si="0" ref="E23:G24">E24</f>
        <v>300000</v>
      </c>
      <c r="F23" s="530">
        <f t="shared" si="0"/>
        <v>0</v>
      </c>
      <c r="G23" s="530">
        <f t="shared" si="0"/>
        <v>300000</v>
      </c>
      <c r="H23" s="517"/>
      <c r="I23" s="511"/>
    </row>
    <row r="24" spans="1:9" ht="15" customHeight="1">
      <c r="A24" s="531"/>
      <c r="B24" s="532">
        <v>70095</v>
      </c>
      <c r="C24" s="533"/>
      <c r="D24" s="534" t="s">
        <v>27</v>
      </c>
      <c r="E24" s="519">
        <f t="shared" si="0"/>
        <v>300000</v>
      </c>
      <c r="F24" s="519">
        <f t="shared" si="0"/>
        <v>0</v>
      </c>
      <c r="G24" s="519">
        <f t="shared" si="0"/>
        <v>300000</v>
      </c>
      <c r="H24" s="517"/>
      <c r="I24" s="511"/>
    </row>
    <row r="25" spans="1:9" ht="22.5" customHeight="1">
      <c r="A25" s="501"/>
      <c r="B25" s="503"/>
      <c r="C25" s="507">
        <v>6050</v>
      </c>
      <c r="D25" s="508" t="s">
        <v>403</v>
      </c>
      <c r="E25" s="509">
        <v>300000</v>
      </c>
      <c r="F25" s="509"/>
      <c r="G25" s="509">
        <f>E25+F25</f>
        <v>300000</v>
      </c>
      <c r="H25" s="517" t="s">
        <v>419</v>
      </c>
      <c r="I25" s="511" t="s">
        <v>405</v>
      </c>
    </row>
    <row r="26" spans="1:9" ht="14.25" customHeight="1">
      <c r="A26" s="513">
        <v>750</v>
      </c>
      <c r="B26" s="514"/>
      <c r="C26" s="514"/>
      <c r="D26" s="529" t="s">
        <v>58</v>
      </c>
      <c r="E26" s="515">
        <f aca="true" t="shared" si="1" ref="E26:G27">E27</f>
        <v>20000</v>
      </c>
      <c r="F26" s="515">
        <f t="shared" si="1"/>
        <v>0</v>
      </c>
      <c r="G26" s="515">
        <f t="shared" si="1"/>
        <v>20000</v>
      </c>
      <c r="H26" s="535"/>
      <c r="I26" s="281"/>
    </row>
    <row r="27" spans="1:9" ht="14.25" customHeight="1">
      <c r="A27" s="501"/>
      <c r="B27" s="503">
        <v>75023</v>
      </c>
      <c r="C27" s="503"/>
      <c r="D27" s="504" t="s">
        <v>420</v>
      </c>
      <c r="E27" s="505">
        <f t="shared" si="1"/>
        <v>20000</v>
      </c>
      <c r="F27" s="505">
        <f t="shared" si="1"/>
        <v>0</v>
      </c>
      <c r="G27" s="505">
        <f t="shared" si="1"/>
        <v>20000</v>
      </c>
      <c r="H27" s="506"/>
      <c r="I27" s="281"/>
    </row>
    <row r="28" spans="1:9" ht="22.5" customHeight="1">
      <c r="A28" s="501"/>
      <c r="B28" s="536"/>
      <c r="C28" s="507">
        <v>6060</v>
      </c>
      <c r="D28" s="508" t="s">
        <v>414</v>
      </c>
      <c r="E28" s="537">
        <v>20000</v>
      </c>
      <c r="F28" s="537"/>
      <c r="G28" s="509">
        <f>E28+F28</f>
        <v>20000</v>
      </c>
      <c r="H28" s="510" t="s">
        <v>421</v>
      </c>
      <c r="I28" s="511" t="s">
        <v>405</v>
      </c>
    </row>
    <row r="29" spans="1:9" ht="24" customHeight="1">
      <c r="A29" s="538">
        <v>754</v>
      </c>
      <c r="B29" s="539"/>
      <c r="C29" s="540"/>
      <c r="D29" s="541" t="s">
        <v>104</v>
      </c>
      <c r="E29" s="542">
        <f aca="true" t="shared" si="2" ref="E29:G30">E30</f>
        <v>30000</v>
      </c>
      <c r="F29" s="542">
        <f t="shared" si="2"/>
        <v>0</v>
      </c>
      <c r="G29" s="542">
        <f t="shared" si="2"/>
        <v>30000</v>
      </c>
      <c r="H29" s="510"/>
      <c r="I29" s="511"/>
    </row>
    <row r="30" spans="1:9" ht="14.25" customHeight="1">
      <c r="A30" s="501"/>
      <c r="B30" s="543">
        <v>75412</v>
      </c>
      <c r="C30" s="544"/>
      <c r="D30" s="545" t="s">
        <v>422</v>
      </c>
      <c r="E30" s="526">
        <f t="shared" si="2"/>
        <v>30000</v>
      </c>
      <c r="F30" s="526">
        <f t="shared" si="2"/>
        <v>0</v>
      </c>
      <c r="G30" s="526">
        <f t="shared" si="2"/>
        <v>30000</v>
      </c>
      <c r="H30" s="510"/>
      <c r="I30" s="511"/>
    </row>
    <row r="31" spans="1:9" ht="24" customHeight="1">
      <c r="A31" s="501"/>
      <c r="B31" s="536"/>
      <c r="C31" s="507">
        <v>6050</v>
      </c>
      <c r="D31" s="508" t="s">
        <v>403</v>
      </c>
      <c r="E31" s="537">
        <v>30000</v>
      </c>
      <c r="F31" s="537"/>
      <c r="G31" s="509">
        <f>E31+F31</f>
        <v>30000</v>
      </c>
      <c r="H31" s="510" t="s">
        <v>423</v>
      </c>
      <c r="I31" s="511" t="s">
        <v>405</v>
      </c>
    </row>
    <row r="32" spans="1:9" ht="13.5" customHeight="1">
      <c r="A32" s="538">
        <v>801</v>
      </c>
      <c r="B32" s="539"/>
      <c r="C32" s="540"/>
      <c r="D32" s="546" t="s">
        <v>120</v>
      </c>
      <c r="E32" s="530">
        <f>E33+E36</f>
        <v>38000</v>
      </c>
      <c r="F32" s="530">
        <f>F33+F36</f>
        <v>0</v>
      </c>
      <c r="G32" s="530">
        <f>G33+G36</f>
        <v>38000</v>
      </c>
      <c r="H32" s="510"/>
      <c r="I32" s="511"/>
    </row>
    <row r="33" spans="1:9" ht="13.5" customHeight="1">
      <c r="A33" s="501"/>
      <c r="B33" s="543">
        <v>80101</v>
      </c>
      <c r="C33" s="544"/>
      <c r="D33" s="547" t="s">
        <v>333</v>
      </c>
      <c r="E33" s="519">
        <f>E34+E35</f>
        <v>38000</v>
      </c>
      <c r="F33" s="519">
        <f>F34+F35</f>
        <v>0</v>
      </c>
      <c r="G33" s="519">
        <f>G34+G35</f>
        <v>38000</v>
      </c>
      <c r="H33" s="510"/>
      <c r="I33" s="511"/>
    </row>
    <row r="34" spans="1:9" ht="22.5" customHeight="1">
      <c r="A34" s="501"/>
      <c r="B34" s="536"/>
      <c r="C34" s="548">
        <v>6050</v>
      </c>
      <c r="D34" s="508" t="s">
        <v>403</v>
      </c>
      <c r="E34" s="537">
        <v>15500</v>
      </c>
      <c r="F34" s="537"/>
      <c r="G34" s="509">
        <f>E34+F34</f>
        <v>15500</v>
      </c>
      <c r="H34" s="510" t="s">
        <v>424</v>
      </c>
      <c r="I34" s="511" t="s">
        <v>425</v>
      </c>
    </row>
    <row r="35" spans="1:9" ht="22.5" customHeight="1">
      <c r="A35" s="501"/>
      <c r="B35" s="536"/>
      <c r="C35" s="548">
        <v>6050</v>
      </c>
      <c r="D35" s="508" t="s">
        <v>403</v>
      </c>
      <c r="E35" s="537">
        <v>22500</v>
      </c>
      <c r="F35" s="537"/>
      <c r="G35" s="509">
        <f>E35+F35</f>
        <v>22500</v>
      </c>
      <c r="H35" s="510" t="s">
        <v>426</v>
      </c>
      <c r="I35" s="511" t="s">
        <v>425</v>
      </c>
    </row>
    <row r="36" spans="1:9" ht="14.25">
      <c r="A36" s="501"/>
      <c r="B36" s="549" t="s">
        <v>131</v>
      </c>
      <c r="C36" s="550"/>
      <c r="D36" s="534" t="s">
        <v>427</v>
      </c>
      <c r="E36" s="519">
        <f>E37</f>
        <v>0</v>
      </c>
      <c r="F36" s="519">
        <f>F37</f>
        <v>0</v>
      </c>
      <c r="G36" s="519">
        <f>G37</f>
        <v>0</v>
      </c>
      <c r="H36" s="510"/>
      <c r="I36" s="511"/>
    </row>
    <row r="37" spans="1:9" ht="23.25" customHeight="1">
      <c r="A37" s="501"/>
      <c r="B37" s="551"/>
      <c r="C37" s="548">
        <v>6050</v>
      </c>
      <c r="D37" s="508" t="s">
        <v>403</v>
      </c>
      <c r="E37" s="537">
        <v>0</v>
      </c>
      <c r="F37" s="537"/>
      <c r="G37" s="509">
        <f>E37+F37</f>
        <v>0</v>
      </c>
      <c r="H37" s="697" t="s">
        <v>428</v>
      </c>
      <c r="I37" s="511" t="s">
        <v>429</v>
      </c>
    </row>
    <row r="38" spans="1:9" ht="25.5">
      <c r="A38" s="172" t="s">
        <v>189</v>
      </c>
      <c r="B38" s="32"/>
      <c r="C38" s="507"/>
      <c r="D38" s="552" t="s">
        <v>190</v>
      </c>
      <c r="E38" s="515">
        <f>E39</f>
        <v>15500</v>
      </c>
      <c r="F38" s="515">
        <f>F39</f>
        <v>0</v>
      </c>
      <c r="G38" s="515">
        <f>G39</f>
        <v>15500</v>
      </c>
      <c r="H38" s="510"/>
      <c r="I38" s="511"/>
    </row>
    <row r="39" spans="1:9" ht="15.75">
      <c r="A39" s="31"/>
      <c r="B39" s="553" t="s">
        <v>191</v>
      </c>
      <c r="C39" s="507"/>
      <c r="D39" s="554" t="s">
        <v>27</v>
      </c>
      <c r="E39" s="505">
        <f>E40+E41+E42+E43</f>
        <v>15500</v>
      </c>
      <c r="F39" s="505">
        <f>F40+F41+F42+F43</f>
        <v>0</v>
      </c>
      <c r="G39" s="505">
        <f>G40+G41+G42+G43</f>
        <v>15500</v>
      </c>
      <c r="H39" s="510"/>
      <c r="I39" s="511"/>
    </row>
    <row r="40" spans="1:9" ht="36">
      <c r="A40" s="31"/>
      <c r="B40" s="32"/>
      <c r="C40" s="507">
        <v>6068</v>
      </c>
      <c r="D40" s="508" t="s">
        <v>414</v>
      </c>
      <c r="E40" s="537">
        <v>8925</v>
      </c>
      <c r="F40" s="537"/>
      <c r="G40" s="509">
        <f>E40+F40</f>
        <v>8925</v>
      </c>
      <c r="H40" s="517" t="s">
        <v>430</v>
      </c>
      <c r="I40" s="511" t="s">
        <v>429</v>
      </c>
    </row>
    <row r="41" spans="1:9" ht="36">
      <c r="A41" s="31"/>
      <c r="B41" s="32"/>
      <c r="C41" s="507">
        <v>6069</v>
      </c>
      <c r="D41" s="508" t="s">
        <v>414</v>
      </c>
      <c r="E41" s="537">
        <v>1575</v>
      </c>
      <c r="F41" s="537"/>
      <c r="G41" s="509">
        <f>E41+F41</f>
        <v>1575</v>
      </c>
      <c r="H41" s="517" t="s">
        <v>430</v>
      </c>
      <c r="I41" s="511" t="s">
        <v>429</v>
      </c>
    </row>
    <row r="42" spans="1:9" ht="36">
      <c r="A42" s="31"/>
      <c r="B42" s="32"/>
      <c r="C42" s="507">
        <v>6068</v>
      </c>
      <c r="D42" s="508" t="s">
        <v>414</v>
      </c>
      <c r="E42" s="537">
        <v>4748.6</v>
      </c>
      <c r="F42" s="537"/>
      <c r="G42" s="509">
        <f>E42+F42</f>
        <v>4748.6</v>
      </c>
      <c r="H42" s="517" t="s">
        <v>431</v>
      </c>
      <c r="I42" s="511" t="s">
        <v>432</v>
      </c>
    </row>
    <row r="43" spans="1:9" ht="36">
      <c r="A43" s="31"/>
      <c r="B43" s="32"/>
      <c r="C43" s="507">
        <v>6069</v>
      </c>
      <c r="D43" s="508" t="s">
        <v>414</v>
      </c>
      <c r="E43" s="537">
        <v>251.4</v>
      </c>
      <c r="F43" s="537"/>
      <c r="G43" s="509">
        <f>E43+F43</f>
        <v>251.4</v>
      </c>
      <c r="H43" s="517" t="s">
        <v>431</v>
      </c>
      <c r="I43" s="511" t="s">
        <v>432</v>
      </c>
    </row>
    <row r="44" spans="1:9" ht="25.5">
      <c r="A44" s="513">
        <v>900</v>
      </c>
      <c r="B44" s="514"/>
      <c r="C44" s="514"/>
      <c r="D44" s="555" t="s">
        <v>225</v>
      </c>
      <c r="E44" s="556">
        <f aca="true" t="shared" si="3" ref="E44:G45">E45</f>
        <v>18000</v>
      </c>
      <c r="F44" s="556">
        <f t="shared" si="3"/>
        <v>0</v>
      </c>
      <c r="G44" s="556">
        <f t="shared" si="3"/>
        <v>18000</v>
      </c>
      <c r="H44" s="517"/>
      <c r="I44" s="511"/>
    </row>
    <row r="45" spans="1:9" ht="14.25">
      <c r="A45" s="501"/>
      <c r="B45" s="503">
        <v>90015</v>
      </c>
      <c r="C45" s="503"/>
      <c r="D45" s="554" t="s">
        <v>433</v>
      </c>
      <c r="E45" s="526">
        <f t="shared" si="3"/>
        <v>18000</v>
      </c>
      <c r="F45" s="526">
        <f t="shared" si="3"/>
        <v>0</v>
      </c>
      <c r="G45" s="526">
        <f t="shared" si="3"/>
        <v>18000</v>
      </c>
      <c r="H45" s="517"/>
      <c r="I45" s="511"/>
    </row>
    <row r="46" spans="1:9" ht="24">
      <c r="A46" s="501"/>
      <c r="B46" s="557"/>
      <c r="C46" s="548">
        <v>6050</v>
      </c>
      <c r="D46" s="508" t="s">
        <v>403</v>
      </c>
      <c r="E46" s="537">
        <v>18000</v>
      </c>
      <c r="F46" s="537"/>
      <c r="G46" s="509">
        <f>E46+F46</f>
        <v>18000</v>
      </c>
      <c r="H46" s="558" t="s">
        <v>434</v>
      </c>
      <c r="I46" s="559"/>
    </row>
    <row r="47" spans="1:9" ht="25.5">
      <c r="A47" s="527" t="s">
        <v>241</v>
      </c>
      <c r="B47" s="528"/>
      <c r="C47" s="528"/>
      <c r="D47" s="498" t="s">
        <v>242</v>
      </c>
      <c r="E47" s="515">
        <f>E48+E50</f>
        <v>1560000</v>
      </c>
      <c r="F47" s="515">
        <f>F48+F50</f>
        <v>0</v>
      </c>
      <c r="G47" s="515">
        <f>G48+G50</f>
        <v>1560000</v>
      </c>
      <c r="H47" s="516"/>
      <c r="I47" s="281"/>
    </row>
    <row r="48" spans="1:9" ht="14.25" customHeight="1">
      <c r="A48" s="501"/>
      <c r="B48" s="549" t="s">
        <v>248</v>
      </c>
      <c r="C48" s="560"/>
      <c r="D48" s="554" t="s">
        <v>435</v>
      </c>
      <c r="E48" s="505">
        <f>E49</f>
        <v>660000</v>
      </c>
      <c r="F48" s="505">
        <f>F49</f>
        <v>0</v>
      </c>
      <c r="G48" s="505">
        <f>G49</f>
        <v>660000</v>
      </c>
      <c r="H48" s="506"/>
      <c r="I48" s="281"/>
    </row>
    <row r="49" spans="1:9" ht="13.5" customHeight="1">
      <c r="A49" s="501"/>
      <c r="B49" s="536"/>
      <c r="C49" s="507">
        <v>6050</v>
      </c>
      <c r="D49" s="508" t="s">
        <v>403</v>
      </c>
      <c r="E49" s="537">
        <v>660000</v>
      </c>
      <c r="F49" s="537"/>
      <c r="G49" s="509">
        <f>E49+F49</f>
        <v>660000</v>
      </c>
      <c r="H49" s="510" t="s">
        <v>436</v>
      </c>
      <c r="I49" s="511" t="s">
        <v>405</v>
      </c>
    </row>
    <row r="50" spans="1:9" ht="12.75" customHeight="1">
      <c r="A50" s="501"/>
      <c r="B50" s="549" t="s">
        <v>252</v>
      </c>
      <c r="C50" s="560"/>
      <c r="D50" s="554" t="s">
        <v>27</v>
      </c>
      <c r="E50" s="505">
        <f>E51+E52</f>
        <v>900000</v>
      </c>
      <c r="F50" s="505">
        <f>F51+F52</f>
        <v>0</v>
      </c>
      <c r="G50" s="505">
        <f>G51+G52</f>
        <v>900000</v>
      </c>
      <c r="H50" s="506"/>
      <c r="I50" s="281"/>
    </row>
    <row r="51" spans="1:9" ht="23.25" customHeight="1">
      <c r="A51" s="520"/>
      <c r="B51" s="561"/>
      <c r="C51" s="507">
        <v>6050</v>
      </c>
      <c r="D51" s="508" t="s">
        <v>403</v>
      </c>
      <c r="E51" s="562">
        <v>870000</v>
      </c>
      <c r="F51" s="563"/>
      <c r="G51" s="509">
        <f>E51+F51</f>
        <v>870000</v>
      </c>
      <c r="H51" s="564" t="s">
        <v>437</v>
      </c>
      <c r="I51" s="511" t="s">
        <v>405</v>
      </c>
    </row>
    <row r="52" spans="1:9" ht="23.25" customHeight="1">
      <c r="A52" s="520"/>
      <c r="B52" s="565"/>
      <c r="C52" s="522">
        <v>6050</v>
      </c>
      <c r="D52" s="523" t="s">
        <v>403</v>
      </c>
      <c r="E52" s="566">
        <v>30000</v>
      </c>
      <c r="F52" s="566"/>
      <c r="G52" s="562">
        <f>E52+F52</f>
        <v>30000</v>
      </c>
      <c r="H52" s="567" t="s">
        <v>438</v>
      </c>
      <c r="I52" s="568" t="s">
        <v>405</v>
      </c>
    </row>
    <row r="53" spans="1:9" ht="14.25" customHeight="1">
      <c r="A53" s="513">
        <v>926</v>
      </c>
      <c r="B53" s="514"/>
      <c r="C53" s="514"/>
      <c r="D53" s="552" t="s">
        <v>254</v>
      </c>
      <c r="E53" s="556">
        <f aca="true" t="shared" si="4" ref="E53:G54">E54</f>
        <v>213600</v>
      </c>
      <c r="F53" s="556">
        <f t="shared" si="4"/>
        <v>0</v>
      </c>
      <c r="G53" s="556">
        <f t="shared" si="4"/>
        <v>213600</v>
      </c>
      <c r="H53" s="517"/>
      <c r="I53" s="511"/>
    </row>
    <row r="54" spans="1:9" ht="12.75" customHeight="1">
      <c r="A54" s="501"/>
      <c r="B54" s="503">
        <v>92601</v>
      </c>
      <c r="C54" s="569"/>
      <c r="D54" s="504" t="s">
        <v>439</v>
      </c>
      <c r="E54" s="526">
        <f t="shared" si="4"/>
        <v>213600</v>
      </c>
      <c r="F54" s="526">
        <f t="shared" si="4"/>
        <v>0</v>
      </c>
      <c r="G54" s="526">
        <f t="shared" si="4"/>
        <v>213600</v>
      </c>
      <c r="H54" s="517"/>
      <c r="I54" s="511"/>
    </row>
    <row r="55" spans="1:9" ht="36.75" thickBot="1">
      <c r="A55" s="570"/>
      <c r="B55" s="571"/>
      <c r="C55" s="572">
        <v>6050</v>
      </c>
      <c r="D55" s="573" t="s">
        <v>403</v>
      </c>
      <c r="E55" s="574">
        <v>213600</v>
      </c>
      <c r="F55" s="574"/>
      <c r="G55" s="575">
        <f>E55+F55</f>
        <v>213600</v>
      </c>
      <c r="H55" s="576" t="s">
        <v>440</v>
      </c>
      <c r="I55" s="577" t="s">
        <v>405</v>
      </c>
    </row>
    <row r="56" spans="1:9" ht="5.25" customHeight="1" thickBot="1">
      <c r="A56" s="578"/>
      <c r="B56" s="579"/>
      <c r="C56" s="580"/>
      <c r="D56" s="581"/>
      <c r="E56" s="582"/>
      <c r="F56" s="582"/>
      <c r="G56" s="582"/>
      <c r="H56" s="583"/>
      <c r="I56" s="584"/>
    </row>
    <row r="57" spans="1:9" ht="22.5" customHeight="1" thickBot="1">
      <c r="A57" s="585"/>
      <c r="B57" s="586"/>
      <c r="C57" s="586"/>
      <c r="D57" s="587" t="s">
        <v>441</v>
      </c>
      <c r="E57" s="588">
        <f>E8+E15+E23+E26+E29+E32+E38+E44+E47+E53</f>
        <v>6480100</v>
      </c>
      <c r="F57" s="588">
        <f>F8+F15+F23+F26+F29+F32+F38+F44+F47+F53</f>
        <v>78000</v>
      </c>
      <c r="G57" s="588">
        <f>G8+G15+G23+G26+G29+G32+G38+G44+G47+G53</f>
        <v>6558100</v>
      </c>
      <c r="H57" s="589"/>
      <c r="I57" s="269"/>
    </row>
    <row r="58" spans="1:8" ht="14.25">
      <c r="A58" s="590"/>
      <c r="B58" s="590"/>
      <c r="C58" s="590"/>
      <c r="D58" s="590"/>
      <c r="E58" s="591"/>
      <c r="F58" s="591"/>
      <c r="G58" s="591"/>
      <c r="H58" s="592"/>
    </row>
    <row r="59" spans="1:8" ht="15.75">
      <c r="A59" s="590"/>
      <c r="B59" s="590"/>
      <c r="C59" s="590"/>
      <c r="D59" s="593"/>
      <c r="E59" s="594"/>
      <c r="F59" s="594"/>
      <c r="G59" s="594"/>
      <c r="H59" s="592"/>
    </row>
    <row r="60" spans="1:8" ht="14.25">
      <c r="A60" s="590"/>
      <c r="B60" s="590"/>
      <c r="C60" s="595"/>
      <c r="D60" s="596"/>
      <c r="E60" s="590"/>
      <c r="F60" s="590"/>
      <c r="G60" s="590"/>
      <c r="H60" s="597"/>
    </row>
    <row r="61" spans="1:8" ht="14.25">
      <c r="A61" s="590"/>
      <c r="B61" s="590"/>
      <c r="C61" s="590"/>
      <c r="D61" s="598"/>
      <c r="E61" s="590"/>
      <c r="F61" s="590"/>
      <c r="G61" s="590"/>
      <c r="H61" s="597"/>
    </row>
    <row r="62" spans="4:8" ht="14.25">
      <c r="D62" s="599"/>
      <c r="E62" s="596"/>
      <c r="F62" s="596"/>
      <c r="G62" s="596"/>
      <c r="H62" s="597"/>
    </row>
    <row r="63" spans="4:8" ht="14.25">
      <c r="D63" s="599"/>
      <c r="E63" s="596"/>
      <c r="F63" s="596"/>
      <c r="G63" s="596"/>
      <c r="H63" s="597"/>
    </row>
    <row r="64" spans="4:8" ht="14.25">
      <c r="D64" s="599"/>
      <c r="E64" s="596"/>
      <c r="F64" s="596"/>
      <c r="G64" s="596"/>
      <c r="H64" s="597"/>
    </row>
    <row r="65" spans="4:8" ht="14.25">
      <c r="D65" s="599"/>
      <c r="E65" s="596"/>
      <c r="F65" s="596"/>
      <c r="G65" s="596"/>
      <c r="H65" s="597"/>
    </row>
    <row r="66" spans="4:8" ht="14.25">
      <c r="D66" s="600"/>
      <c r="E66" s="596"/>
      <c r="F66" s="596"/>
      <c r="G66" s="596"/>
      <c r="H66" s="597"/>
    </row>
    <row r="67" spans="4:8" ht="14.25">
      <c r="D67" s="600"/>
      <c r="E67" s="596"/>
      <c r="F67" s="596"/>
      <c r="G67" s="596"/>
      <c r="H67" s="597"/>
    </row>
    <row r="68" spans="4:8" ht="14.25">
      <c r="D68" s="600"/>
      <c r="E68" s="590"/>
      <c r="F68" s="590"/>
      <c r="G68" s="590"/>
      <c r="H68" s="597"/>
    </row>
    <row r="69" ht="14.25">
      <c r="D69" s="598"/>
    </row>
    <row r="70" ht="14.25">
      <c r="D70" s="598"/>
    </row>
    <row r="71" ht="29.25" customHeight="1">
      <c r="D71" s="598"/>
    </row>
    <row r="72" ht="14.25">
      <c r="D72" s="598"/>
    </row>
    <row r="73" ht="14.25">
      <c r="D73" s="598"/>
    </row>
    <row r="74" ht="14.25">
      <c r="D74" s="598"/>
    </row>
    <row r="75" ht="14.25">
      <c r="D75" s="598"/>
    </row>
    <row r="76" ht="14.25">
      <c r="D76" s="600"/>
    </row>
    <row r="77" ht="14.25">
      <c r="D77" s="601"/>
    </row>
    <row r="78" spans="2:9" ht="14.25">
      <c r="B78" s="602"/>
      <c r="C78" s="602"/>
      <c r="D78" s="603"/>
      <c r="E78" s="602"/>
      <c r="F78" s="602"/>
      <c r="G78" s="602"/>
      <c r="H78" s="602"/>
      <c r="I78" s="602"/>
    </row>
    <row r="79" spans="2:9" ht="14.25">
      <c r="B79" s="602"/>
      <c r="C79" s="602"/>
      <c r="D79" s="598"/>
      <c r="E79" s="602"/>
      <c r="F79" s="602"/>
      <c r="G79" s="602"/>
      <c r="H79" s="602"/>
      <c r="I79" s="602"/>
    </row>
    <row r="80" ht="14.25">
      <c r="D80" s="604"/>
    </row>
    <row r="81" ht="14.25">
      <c r="D81" s="604"/>
    </row>
    <row r="82" ht="14.25">
      <c r="D82" s="604"/>
    </row>
    <row r="83" ht="14.25">
      <c r="D83" s="603"/>
    </row>
    <row r="84" ht="14.25">
      <c r="D84" s="598"/>
    </row>
    <row r="85" ht="14.25">
      <c r="D85" s="603"/>
    </row>
    <row r="86" ht="14.25">
      <c r="D86" s="605"/>
    </row>
    <row r="87" ht="14.25">
      <c r="D87" s="602"/>
    </row>
    <row r="88" ht="14.25">
      <c r="D88" s="602"/>
    </row>
    <row r="89" ht="14.25">
      <c r="D89" s="602"/>
    </row>
  </sheetData>
  <sheetProtection/>
  <mergeCells count="1">
    <mergeCell ref="C4:F4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119"/>
  <sheetViews>
    <sheetView tabSelected="1" zoomScalePageLayoutView="0" workbookViewId="0" topLeftCell="A109">
      <selection activeCell="H2" sqref="H2"/>
    </sheetView>
  </sheetViews>
  <sheetFormatPr defaultColWidth="8.796875" defaultRowHeight="14.25"/>
  <cols>
    <col min="1" max="1" width="1" style="0" customWidth="1"/>
    <col min="2" max="2" width="2.69921875" style="0" customWidth="1"/>
    <col min="3" max="3" width="6.09765625" style="0" customWidth="1"/>
    <col min="4" max="4" width="16.8984375" style="0" customWidth="1"/>
    <col min="5" max="5" width="5.19921875" style="0" customWidth="1"/>
    <col min="6" max="6" width="7.5" style="0" customWidth="1"/>
    <col min="7" max="7" width="7.3984375" style="0" customWidth="1"/>
    <col min="8" max="8" width="5.09765625" style="0" customWidth="1"/>
    <col min="9" max="9" width="7.3984375" style="0" customWidth="1"/>
    <col min="10" max="10" width="7.5" style="0" customWidth="1"/>
    <col min="11" max="11" width="7.09765625" style="0" customWidth="1"/>
    <col min="12" max="13" width="7.5" style="0" customWidth="1"/>
    <col min="14" max="16" width="7.3984375" style="0" customWidth="1"/>
    <col min="17" max="17" width="7.69921875" style="0" customWidth="1"/>
    <col min="18" max="18" width="7.09765625" style="0" customWidth="1"/>
    <col min="19" max="19" width="1.8984375" style="0" customWidth="1"/>
  </cols>
  <sheetData>
    <row r="1" ht="14.25">
      <c r="N1" t="s">
        <v>397</v>
      </c>
    </row>
    <row r="2" spans="2:14" ht="14.25">
      <c r="B2" s="205"/>
      <c r="N2" t="s">
        <v>719</v>
      </c>
    </row>
    <row r="3" spans="3:14" ht="15.75">
      <c r="C3" s="205"/>
      <c r="E3" s="606"/>
      <c r="N3" t="s">
        <v>366</v>
      </c>
    </row>
    <row r="5" spans="4:17" ht="15.75">
      <c r="D5" s="751" t="s">
        <v>442</v>
      </c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</row>
    <row r="6" ht="14.25">
      <c r="I6" s="607" t="s">
        <v>700</v>
      </c>
    </row>
    <row r="8" spans="2:18" ht="12.75" customHeight="1">
      <c r="B8" s="608"/>
      <c r="C8" s="752" t="s">
        <v>443</v>
      </c>
      <c r="D8" s="753"/>
      <c r="E8" s="754"/>
      <c r="F8" s="752" t="s">
        <v>444</v>
      </c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4"/>
    </row>
    <row r="9" spans="2:19" ht="4.5" customHeight="1">
      <c r="B9" s="609"/>
      <c r="C9" s="755"/>
      <c r="D9" s="756"/>
      <c r="E9" s="757"/>
      <c r="F9" s="755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7"/>
      <c r="S9" s="367"/>
    </row>
    <row r="10" spans="2:19" ht="19.5" customHeight="1">
      <c r="B10" s="610"/>
      <c r="C10" s="611"/>
      <c r="D10" s="611"/>
      <c r="E10" s="758" t="s">
        <v>445</v>
      </c>
      <c r="F10" s="761">
        <v>2007</v>
      </c>
      <c r="G10" s="761">
        <v>2008</v>
      </c>
      <c r="H10" s="764" t="s">
        <v>7</v>
      </c>
      <c r="I10" s="761" t="s">
        <v>446</v>
      </c>
      <c r="J10" s="767">
        <v>2009</v>
      </c>
      <c r="K10" s="770" t="s">
        <v>7</v>
      </c>
      <c r="L10" s="745" t="s">
        <v>717</v>
      </c>
      <c r="M10" s="748">
        <v>2010</v>
      </c>
      <c r="N10" s="612" t="s">
        <v>447</v>
      </c>
      <c r="O10" s="613"/>
      <c r="P10" s="613"/>
      <c r="Q10" s="612" t="s">
        <v>448</v>
      </c>
      <c r="R10" s="612" t="s">
        <v>447</v>
      </c>
      <c r="S10" s="367"/>
    </row>
    <row r="11" spans="2:19" ht="14.25">
      <c r="B11" s="610" t="s">
        <v>449</v>
      </c>
      <c r="C11" s="610" t="s">
        <v>450</v>
      </c>
      <c r="D11" s="610" t="s">
        <v>370</v>
      </c>
      <c r="E11" s="759"/>
      <c r="F11" s="762"/>
      <c r="G11" s="762"/>
      <c r="H11" s="765"/>
      <c r="I11" s="762"/>
      <c r="J11" s="768"/>
      <c r="K11" s="771"/>
      <c r="L11" s="746"/>
      <c r="M11" s="749"/>
      <c r="N11" s="614" t="s">
        <v>451</v>
      </c>
      <c r="O11" s="614" t="s">
        <v>452</v>
      </c>
      <c r="P11" s="614" t="s">
        <v>448</v>
      </c>
      <c r="Q11" s="614" t="s">
        <v>453</v>
      </c>
      <c r="R11" s="614" t="s">
        <v>454</v>
      </c>
      <c r="S11" s="367"/>
    </row>
    <row r="12" spans="2:19" ht="14.25">
      <c r="B12" s="610"/>
      <c r="C12" s="610" t="s">
        <v>455</v>
      </c>
      <c r="D12" s="610" t="s">
        <v>455</v>
      </c>
      <c r="E12" s="759"/>
      <c r="F12" s="762"/>
      <c r="G12" s="762"/>
      <c r="H12" s="765"/>
      <c r="I12" s="762"/>
      <c r="J12" s="768"/>
      <c r="K12" s="771"/>
      <c r="L12" s="746"/>
      <c r="M12" s="749"/>
      <c r="N12" s="614" t="s">
        <v>456</v>
      </c>
      <c r="O12" s="614" t="s">
        <v>457</v>
      </c>
      <c r="P12" s="614" t="s">
        <v>458</v>
      </c>
      <c r="Q12" s="614" t="s">
        <v>459</v>
      </c>
      <c r="R12" s="614" t="s">
        <v>460</v>
      </c>
      <c r="S12" s="367"/>
    </row>
    <row r="13" spans="2:19" ht="14.25">
      <c r="B13" s="610"/>
      <c r="C13" s="610"/>
      <c r="D13" s="610"/>
      <c r="E13" s="760"/>
      <c r="F13" s="763"/>
      <c r="G13" s="763"/>
      <c r="H13" s="766"/>
      <c r="I13" s="763"/>
      <c r="J13" s="769"/>
      <c r="K13" s="772"/>
      <c r="L13" s="747"/>
      <c r="M13" s="750"/>
      <c r="N13" s="618">
        <v>2010</v>
      </c>
      <c r="O13" s="614" t="s">
        <v>455</v>
      </c>
      <c r="P13" s="614" t="s">
        <v>461</v>
      </c>
      <c r="Q13" s="619" t="s">
        <v>462</v>
      </c>
      <c r="R13" s="614" t="s">
        <v>463</v>
      </c>
      <c r="S13" s="367"/>
    </row>
    <row r="14" spans="2:19" ht="14.25">
      <c r="B14" s="620">
        <v>1</v>
      </c>
      <c r="C14" s="620">
        <v>2</v>
      </c>
      <c r="D14" s="620">
        <v>3</v>
      </c>
      <c r="E14" s="620">
        <v>4</v>
      </c>
      <c r="F14" s="620">
        <v>5</v>
      </c>
      <c r="G14" s="620">
        <v>6</v>
      </c>
      <c r="H14" s="620">
        <v>7</v>
      </c>
      <c r="I14" s="620">
        <v>8</v>
      </c>
      <c r="J14" s="620">
        <v>9</v>
      </c>
      <c r="K14" s="620">
        <v>10</v>
      </c>
      <c r="L14" s="620">
        <v>11</v>
      </c>
      <c r="M14" s="620">
        <v>12</v>
      </c>
      <c r="N14" s="620">
        <v>13</v>
      </c>
      <c r="O14" s="620">
        <v>14</v>
      </c>
      <c r="P14" s="620">
        <v>15</v>
      </c>
      <c r="Q14" s="620">
        <v>16</v>
      </c>
      <c r="R14" s="620">
        <v>17</v>
      </c>
      <c r="S14" s="367"/>
    </row>
    <row r="15" spans="2:18" ht="19.5" customHeight="1">
      <c r="B15" s="733" t="s">
        <v>464</v>
      </c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4"/>
      <c r="O15" s="734"/>
      <c r="P15" s="734"/>
      <c r="Q15" s="734"/>
      <c r="R15" s="735"/>
    </row>
    <row r="16" spans="2:18" ht="45">
      <c r="B16" s="621" t="s">
        <v>465</v>
      </c>
      <c r="C16" s="621" t="s">
        <v>466</v>
      </c>
      <c r="D16" s="622" t="s">
        <v>467</v>
      </c>
      <c r="E16" s="623" t="s">
        <v>468</v>
      </c>
      <c r="F16" s="624">
        <v>2382839</v>
      </c>
      <c r="G16" s="624"/>
      <c r="H16" s="624"/>
      <c r="I16" s="624"/>
      <c r="J16" s="699"/>
      <c r="K16" s="699"/>
      <c r="L16" s="699"/>
      <c r="M16" s="624"/>
      <c r="N16" s="625">
        <f>F16+G16+J16+M16</f>
        <v>2382839</v>
      </c>
      <c r="O16" s="625">
        <v>2382839</v>
      </c>
      <c r="P16" s="625">
        <v>882839</v>
      </c>
      <c r="Q16" s="625">
        <v>1500000</v>
      </c>
      <c r="R16" s="626" t="s">
        <v>469</v>
      </c>
    </row>
    <row r="17" spans="2:18" ht="44.25" customHeight="1">
      <c r="B17" s="621" t="s">
        <v>470</v>
      </c>
      <c r="C17" s="621" t="s">
        <v>471</v>
      </c>
      <c r="D17" s="622" t="s">
        <v>472</v>
      </c>
      <c r="E17" s="623" t="s">
        <v>468</v>
      </c>
      <c r="F17" s="624">
        <v>2900000</v>
      </c>
      <c r="G17" s="624"/>
      <c r="H17" s="624"/>
      <c r="I17" s="624"/>
      <c r="J17" s="699"/>
      <c r="K17" s="699"/>
      <c r="L17" s="699"/>
      <c r="M17" s="624"/>
      <c r="N17" s="625">
        <f aca="true" t="shared" si="0" ref="N17:N35">F17+G17+J17+M17</f>
        <v>2900000</v>
      </c>
      <c r="O17" s="625">
        <v>2900000</v>
      </c>
      <c r="P17" s="625">
        <v>200000</v>
      </c>
      <c r="Q17" s="625">
        <v>2700000</v>
      </c>
      <c r="R17" s="626" t="s">
        <v>473</v>
      </c>
    </row>
    <row r="18" spans="2:18" ht="48">
      <c r="B18" s="621" t="s">
        <v>474</v>
      </c>
      <c r="C18" s="621" t="s">
        <v>475</v>
      </c>
      <c r="D18" s="622" t="s">
        <v>476</v>
      </c>
      <c r="E18" s="623" t="s">
        <v>468</v>
      </c>
      <c r="F18" s="624">
        <v>7000</v>
      </c>
      <c r="G18" s="624"/>
      <c r="H18" s="624"/>
      <c r="I18" s="624"/>
      <c r="J18" s="699"/>
      <c r="K18" s="699"/>
      <c r="L18" s="699"/>
      <c r="M18" s="624"/>
      <c r="N18" s="625">
        <f t="shared" si="0"/>
        <v>7000</v>
      </c>
      <c r="O18" s="625">
        <v>7000</v>
      </c>
      <c r="P18" s="625">
        <v>7000</v>
      </c>
      <c r="Q18" s="625"/>
      <c r="R18" s="627"/>
    </row>
    <row r="19" spans="2:18" ht="36">
      <c r="B19" s="621" t="s">
        <v>477</v>
      </c>
      <c r="C19" s="621" t="s">
        <v>478</v>
      </c>
      <c r="D19" s="622" t="s">
        <v>479</v>
      </c>
      <c r="E19" s="623" t="s">
        <v>468</v>
      </c>
      <c r="F19" s="624">
        <v>49000</v>
      </c>
      <c r="G19" s="624"/>
      <c r="H19" s="624"/>
      <c r="I19" s="624"/>
      <c r="J19" s="699"/>
      <c r="K19" s="699"/>
      <c r="L19" s="699"/>
      <c r="M19" s="624"/>
      <c r="N19" s="625">
        <f t="shared" si="0"/>
        <v>49000</v>
      </c>
      <c r="O19" s="625">
        <v>49000</v>
      </c>
      <c r="P19" s="625">
        <v>49000</v>
      </c>
      <c r="Q19" s="625"/>
      <c r="R19" s="627"/>
    </row>
    <row r="20" spans="2:18" ht="48">
      <c r="B20" s="621" t="s">
        <v>480</v>
      </c>
      <c r="C20" s="621" t="s">
        <v>481</v>
      </c>
      <c r="D20" s="622" t="s">
        <v>482</v>
      </c>
      <c r="E20" s="623" t="s">
        <v>468</v>
      </c>
      <c r="F20" s="624"/>
      <c r="G20" s="624">
        <v>2490000</v>
      </c>
      <c r="H20" s="624"/>
      <c r="I20" s="624">
        <f>G20+H20</f>
        <v>2490000</v>
      </c>
      <c r="J20" s="699"/>
      <c r="K20" s="699"/>
      <c r="L20" s="699"/>
      <c r="M20" s="624"/>
      <c r="N20" s="625">
        <f t="shared" si="0"/>
        <v>2490000</v>
      </c>
      <c r="O20" s="625">
        <v>2490000</v>
      </c>
      <c r="P20" s="625">
        <v>1000000</v>
      </c>
      <c r="Q20" s="625">
        <v>1490000</v>
      </c>
      <c r="R20" s="626" t="s">
        <v>483</v>
      </c>
    </row>
    <row r="21" spans="2:18" ht="36">
      <c r="B21" s="621" t="s">
        <v>484</v>
      </c>
      <c r="C21" s="621" t="s">
        <v>485</v>
      </c>
      <c r="D21" s="622" t="s">
        <v>486</v>
      </c>
      <c r="E21" s="623" t="s">
        <v>468</v>
      </c>
      <c r="F21" s="624"/>
      <c r="G21" s="628"/>
      <c r="H21" s="628"/>
      <c r="I21" s="628"/>
      <c r="J21" s="701">
        <v>2400000</v>
      </c>
      <c r="K21" s="701"/>
      <c r="L21" s="701">
        <f>J21+K21</f>
        <v>2400000</v>
      </c>
      <c r="M21" s="629"/>
      <c r="N21" s="625">
        <v>2400000</v>
      </c>
      <c r="O21" s="630">
        <v>2400000</v>
      </c>
      <c r="P21" s="630">
        <v>1000000</v>
      </c>
      <c r="Q21" s="630">
        <v>1400000</v>
      </c>
      <c r="R21" s="626" t="s">
        <v>487</v>
      </c>
    </row>
    <row r="22" spans="2:18" ht="38.25" customHeight="1">
      <c r="B22" s="621" t="s">
        <v>488</v>
      </c>
      <c r="C22" s="621" t="s">
        <v>489</v>
      </c>
      <c r="D22" s="622" t="s">
        <v>490</v>
      </c>
      <c r="E22" s="623" t="s">
        <v>468</v>
      </c>
      <c r="F22" s="624"/>
      <c r="G22" s="628"/>
      <c r="H22" s="628"/>
      <c r="I22" s="628"/>
      <c r="J22" s="701">
        <v>60000</v>
      </c>
      <c r="K22" s="701"/>
      <c r="L22" s="701">
        <f>J22+K22</f>
        <v>60000</v>
      </c>
      <c r="M22" s="629">
        <v>3500000</v>
      </c>
      <c r="N22" s="625">
        <v>3560000</v>
      </c>
      <c r="O22" s="630">
        <v>3560000</v>
      </c>
      <c r="P22" s="630">
        <v>1060000</v>
      </c>
      <c r="Q22" s="630">
        <v>2500000</v>
      </c>
      <c r="R22" s="626" t="s">
        <v>491</v>
      </c>
    </row>
    <row r="23" spans="2:18" ht="35.25" customHeight="1">
      <c r="B23" s="621" t="s">
        <v>492</v>
      </c>
      <c r="C23" s="621" t="s">
        <v>493</v>
      </c>
      <c r="D23" s="622" t="s">
        <v>494</v>
      </c>
      <c r="E23" s="623" t="s">
        <v>468</v>
      </c>
      <c r="F23" s="624"/>
      <c r="G23" s="628"/>
      <c r="H23" s="628"/>
      <c r="I23" s="628"/>
      <c r="J23" s="701"/>
      <c r="K23" s="701"/>
      <c r="L23" s="701"/>
      <c r="M23" s="629">
        <v>1500000</v>
      </c>
      <c r="N23" s="625">
        <f t="shared" si="0"/>
        <v>1500000</v>
      </c>
      <c r="O23" s="630">
        <v>1500000</v>
      </c>
      <c r="P23" s="630">
        <v>500000</v>
      </c>
      <c r="Q23" s="630">
        <v>1000000</v>
      </c>
      <c r="R23" s="626" t="s">
        <v>491</v>
      </c>
    </row>
    <row r="24" spans="2:19" ht="38.25" customHeight="1">
      <c r="B24" s="621" t="s">
        <v>495</v>
      </c>
      <c r="C24" s="621" t="s">
        <v>496</v>
      </c>
      <c r="D24" s="622" t="s">
        <v>497</v>
      </c>
      <c r="E24" s="623" t="s">
        <v>468</v>
      </c>
      <c r="F24" s="624"/>
      <c r="G24" s="628"/>
      <c r="H24" s="628"/>
      <c r="I24" s="628"/>
      <c r="J24" s="701">
        <v>0</v>
      </c>
      <c r="K24" s="701"/>
      <c r="L24" s="701">
        <f>J24+K24</f>
        <v>0</v>
      </c>
      <c r="M24" s="629"/>
      <c r="N24" s="625">
        <v>0</v>
      </c>
      <c r="O24" s="630">
        <v>0</v>
      </c>
      <c r="P24" s="630">
        <v>0</v>
      </c>
      <c r="Q24" s="630"/>
      <c r="R24" s="626"/>
      <c r="S24" s="631">
        <v>2</v>
      </c>
    </row>
    <row r="25" spans="2:18" ht="82.5" customHeight="1">
      <c r="B25" s="621" t="s">
        <v>498</v>
      </c>
      <c r="C25" s="621" t="s">
        <v>499</v>
      </c>
      <c r="D25" s="506" t="s">
        <v>500</v>
      </c>
      <c r="E25" s="623" t="s">
        <v>468</v>
      </c>
      <c r="F25" s="624">
        <v>12200</v>
      </c>
      <c r="G25" s="628"/>
      <c r="H25" s="628"/>
      <c r="I25" s="628"/>
      <c r="J25" s="700"/>
      <c r="K25" s="700"/>
      <c r="L25" s="700"/>
      <c r="M25" s="629"/>
      <c r="N25" s="625">
        <f t="shared" si="0"/>
        <v>12200</v>
      </c>
      <c r="O25" s="630">
        <v>12200</v>
      </c>
      <c r="P25" s="630">
        <v>12200</v>
      </c>
      <c r="Q25" s="630"/>
      <c r="R25" s="626"/>
    </row>
    <row r="26" spans="2:18" ht="36.75" customHeight="1">
      <c r="B26" s="621" t="s">
        <v>501</v>
      </c>
      <c r="C26" s="621" t="s">
        <v>502</v>
      </c>
      <c r="D26" s="506" t="s">
        <v>503</v>
      </c>
      <c r="E26" s="623" t="s">
        <v>468</v>
      </c>
      <c r="F26" s="624">
        <v>33600</v>
      </c>
      <c r="G26" s="628"/>
      <c r="H26" s="628"/>
      <c r="I26" s="628"/>
      <c r="J26" s="698"/>
      <c r="K26" s="698"/>
      <c r="L26" s="698"/>
      <c r="M26" s="629"/>
      <c r="N26" s="625">
        <f t="shared" si="0"/>
        <v>33600</v>
      </c>
      <c r="O26" s="630">
        <v>33600</v>
      </c>
      <c r="P26" s="630">
        <v>33600</v>
      </c>
      <c r="Q26" s="630"/>
      <c r="R26" s="626"/>
    </row>
    <row r="27" spans="2:18" ht="28.5" customHeight="1">
      <c r="B27" s="621" t="s">
        <v>504</v>
      </c>
      <c r="C27" s="621" t="s">
        <v>505</v>
      </c>
      <c r="D27" s="632" t="s">
        <v>506</v>
      </c>
      <c r="E27" s="623" t="s">
        <v>468</v>
      </c>
      <c r="F27" s="624"/>
      <c r="G27" s="628">
        <v>52000</v>
      </c>
      <c r="H27" s="628"/>
      <c r="I27" s="624">
        <f aca="true" t="shared" si="1" ref="I27:I32">G27+H27</f>
        <v>52000</v>
      </c>
      <c r="J27" s="698"/>
      <c r="K27" s="698"/>
      <c r="L27" s="698"/>
      <c r="M27" s="629"/>
      <c r="N27" s="625">
        <v>52000</v>
      </c>
      <c r="O27" s="625">
        <v>52000</v>
      </c>
      <c r="P27" s="625">
        <v>52000</v>
      </c>
      <c r="Q27" s="630"/>
      <c r="R27" s="626"/>
    </row>
    <row r="28" spans="2:18" ht="36.75" customHeight="1">
      <c r="B28" s="621" t="s">
        <v>507</v>
      </c>
      <c r="C28" s="621" t="s">
        <v>508</v>
      </c>
      <c r="D28" s="632" t="s">
        <v>509</v>
      </c>
      <c r="E28" s="623" t="s">
        <v>468</v>
      </c>
      <c r="F28" s="624"/>
      <c r="G28" s="628">
        <v>30000</v>
      </c>
      <c r="H28" s="628"/>
      <c r="I28" s="624">
        <f t="shared" si="1"/>
        <v>30000</v>
      </c>
      <c r="J28" s="698"/>
      <c r="K28" s="698"/>
      <c r="L28" s="698"/>
      <c r="M28" s="629"/>
      <c r="N28" s="625">
        <f t="shared" si="0"/>
        <v>30000</v>
      </c>
      <c r="O28" s="625">
        <v>30000</v>
      </c>
      <c r="P28" s="625">
        <v>30000</v>
      </c>
      <c r="Q28" s="630"/>
      <c r="R28" s="626"/>
    </row>
    <row r="29" spans="2:18" ht="37.5" customHeight="1">
      <c r="B29" s="621" t="s">
        <v>510</v>
      </c>
      <c r="C29" s="621" t="s">
        <v>511</v>
      </c>
      <c r="D29" s="632" t="s">
        <v>512</v>
      </c>
      <c r="E29" s="623" t="s">
        <v>468</v>
      </c>
      <c r="F29" s="624"/>
      <c r="G29" s="628">
        <v>57000</v>
      </c>
      <c r="H29" s="628"/>
      <c r="I29" s="624">
        <f t="shared" si="1"/>
        <v>57000</v>
      </c>
      <c r="J29" s="698"/>
      <c r="K29" s="698"/>
      <c r="L29" s="698"/>
      <c r="M29" s="629"/>
      <c r="N29" s="625">
        <f t="shared" si="0"/>
        <v>57000</v>
      </c>
      <c r="O29" s="625">
        <v>57000</v>
      </c>
      <c r="P29" s="625">
        <v>57000</v>
      </c>
      <c r="Q29" s="630"/>
      <c r="R29" s="626"/>
    </row>
    <row r="30" spans="2:18" ht="36" customHeight="1">
      <c r="B30" s="621" t="s">
        <v>513</v>
      </c>
      <c r="C30" s="621" t="s">
        <v>514</v>
      </c>
      <c r="D30" s="632" t="s">
        <v>515</v>
      </c>
      <c r="E30" s="623" t="s">
        <v>468</v>
      </c>
      <c r="F30" s="624"/>
      <c r="G30" s="628">
        <v>48000</v>
      </c>
      <c r="H30" s="628"/>
      <c r="I30" s="624">
        <f t="shared" si="1"/>
        <v>48000</v>
      </c>
      <c r="J30" s="698"/>
      <c r="K30" s="698"/>
      <c r="L30" s="698"/>
      <c r="M30" s="629"/>
      <c r="N30" s="625">
        <v>48000</v>
      </c>
      <c r="O30" s="625">
        <v>48000</v>
      </c>
      <c r="P30" s="625">
        <v>48000</v>
      </c>
      <c r="Q30" s="630"/>
      <c r="R30" s="626"/>
    </row>
    <row r="31" spans="2:18" ht="60">
      <c r="B31" s="621" t="s">
        <v>516</v>
      </c>
      <c r="C31" s="621" t="s">
        <v>517</v>
      </c>
      <c r="D31" s="632" t="s">
        <v>518</v>
      </c>
      <c r="E31" s="623" t="s">
        <v>468</v>
      </c>
      <c r="F31" s="624"/>
      <c r="G31" s="628">
        <v>74000</v>
      </c>
      <c r="H31" s="628"/>
      <c r="I31" s="624">
        <f t="shared" si="1"/>
        <v>74000</v>
      </c>
      <c r="J31" s="698"/>
      <c r="K31" s="698"/>
      <c r="L31" s="698"/>
      <c r="M31" s="629"/>
      <c r="N31" s="625">
        <f t="shared" si="0"/>
        <v>74000</v>
      </c>
      <c r="O31" s="625">
        <v>74000</v>
      </c>
      <c r="P31" s="625">
        <v>74000</v>
      </c>
      <c r="Q31" s="630"/>
      <c r="R31" s="626"/>
    </row>
    <row r="32" spans="2:18" ht="36" customHeight="1">
      <c r="B32" s="621" t="s">
        <v>519</v>
      </c>
      <c r="C32" s="621" t="s">
        <v>520</v>
      </c>
      <c r="D32" s="632" t="s">
        <v>521</v>
      </c>
      <c r="E32" s="623" t="s">
        <v>468</v>
      </c>
      <c r="F32" s="624"/>
      <c r="G32" s="628">
        <v>12100</v>
      </c>
      <c r="H32" s="628"/>
      <c r="I32" s="624">
        <f t="shared" si="1"/>
        <v>12100</v>
      </c>
      <c r="J32" s="698"/>
      <c r="K32" s="698"/>
      <c r="L32" s="698"/>
      <c r="M32" s="629"/>
      <c r="N32" s="625">
        <f t="shared" si="0"/>
        <v>12100</v>
      </c>
      <c r="O32" s="625">
        <v>12100</v>
      </c>
      <c r="P32" s="625">
        <v>12100</v>
      </c>
      <c r="Q32" s="630"/>
      <c r="R32" s="626"/>
    </row>
    <row r="33" spans="2:18" ht="48">
      <c r="B33" s="621" t="s">
        <v>522</v>
      </c>
      <c r="C33" s="621" t="s">
        <v>523</v>
      </c>
      <c r="D33" s="622" t="s">
        <v>524</v>
      </c>
      <c r="E33" s="623" t="s">
        <v>468</v>
      </c>
      <c r="F33" s="624"/>
      <c r="G33" s="628"/>
      <c r="H33" s="628"/>
      <c r="I33" s="628"/>
      <c r="J33" s="701">
        <v>0</v>
      </c>
      <c r="K33" s="701"/>
      <c r="L33" s="701">
        <f>J33+K33</f>
        <v>0</v>
      </c>
      <c r="M33" s="629"/>
      <c r="N33" s="625">
        <v>0</v>
      </c>
      <c r="O33" s="630">
        <v>0</v>
      </c>
      <c r="P33" s="630">
        <v>0</v>
      </c>
      <c r="Q33" s="630"/>
      <c r="R33" s="626"/>
    </row>
    <row r="34" spans="2:18" ht="72">
      <c r="B34" s="621" t="s">
        <v>525</v>
      </c>
      <c r="C34" s="621" t="s">
        <v>526</v>
      </c>
      <c r="D34" s="622" t="s">
        <v>527</v>
      </c>
      <c r="E34" s="623" t="s">
        <v>468</v>
      </c>
      <c r="F34" s="624"/>
      <c r="G34" s="628"/>
      <c r="H34" s="628"/>
      <c r="I34" s="628"/>
      <c r="J34" s="701">
        <v>0</v>
      </c>
      <c r="K34" s="701"/>
      <c r="L34" s="701">
        <f>J34+K34</f>
        <v>0</v>
      </c>
      <c r="M34" s="629">
        <v>700000</v>
      </c>
      <c r="N34" s="625">
        <v>700000</v>
      </c>
      <c r="O34" s="630">
        <v>1000000</v>
      </c>
      <c r="P34" s="630">
        <v>1000000</v>
      </c>
      <c r="Q34" s="630"/>
      <c r="R34" s="626"/>
    </row>
    <row r="35" spans="2:18" ht="48">
      <c r="B35" s="621" t="s">
        <v>528</v>
      </c>
      <c r="C35" s="621" t="s">
        <v>529</v>
      </c>
      <c r="D35" s="622" t="s">
        <v>530</v>
      </c>
      <c r="E35" s="623" t="s">
        <v>468</v>
      </c>
      <c r="F35" s="624"/>
      <c r="G35" s="628">
        <v>44000</v>
      </c>
      <c r="H35" s="628"/>
      <c r="I35" s="624">
        <f>G35+H35</f>
        <v>44000</v>
      </c>
      <c r="J35" s="701"/>
      <c r="K35" s="701"/>
      <c r="L35" s="701"/>
      <c r="M35" s="629"/>
      <c r="N35" s="625">
        <f t="shared" si="0"/>
        <v>44000</v>
      </c>
      <c r="O35" s="630">
        <v>44000</v>
      </c>
      <c r="P35" s="630">
        <v>44000</v>
      </c>
      <c r="Q35" s="630"/>
      <c r="R35" s="626"/>
    </row>
    <row r="36" spans="2:19" ht="33.75">
      <c r="B36" s="621" t="s">
        <v>531</v>
      </c>
      <c r="C36" s="621" t="s">
        <v>532</v>
      </c>
      <c r="D36" s="622" t="s">
        <v>533</v>
      </c>
      <c r="E36" s="623" t="s">
        <v>468</v>
      </c>
      <c r="F36" s="624"/>
      <c r="G36" s="628"/>
      <c r="H36" s="628"/>
      <c r="I36" s="628"/>
      <c r="J36" s="701">
        <v>20000</v>
      </c>
      <c r="K36" s="701">
        <v>0</v>
      </c>
      <c r="L36" s="701">
        <f>J36+K36</f>
        <v>20000</v>
      </c>
      <c r="M36" s="629"/>
      <c r="N36" s="625">
        <v>20000</v>
      </c>
      <c r="O36" s="630">
        <v>20000</v>
      </c>
      <c r="P36" s="630">
        <v>20000</v>
      </c>
      <c r="Q36" s="630"/>
      <c r="R36" s="626"/>
      <c r="S36" s="631">
        <v>3</v>
      </c>
    </row>
    <row r="37" spans="2:18" ht="33.75">
      <c r="B37" s="621" t="s">
        <v>534</v>
      </c>
      <c r="C37" s="621" t="s">
        <v>535</v>
      </c>
      <c r="D37" s="622" t="s">
        <v>407</v>
      </c>
      <c r="E37" s="623" t="s">
        <v>468</v>
      </c>
      <c r="F37" s="624"/>
      <c r="G37" s="628"/>
      <c r="H37" s="628"/>
      <c r="I37" s="628"/>
      <c r="J37" s="701">
        <v>20000</v>
      </c>
      <c r="K37" s="701">
        <v>0</v>
      </c>
      <c r="L37" s="701">
        <f>J37+K37</f>
        <v>20000</v>
      </c>
      <c r="M37" s="629"/>
      <c r="N37" s="625">
        <v>20000</v>
      </c>
      <c r="O37" s="630">
        <v>20000</v>
      </c>
      <c r="P37" s="630">
        <v>20000</v>
      </c>
      <c r="Q37" s="630"/>
      <c r="R37" s="626"/>
    </row>
    <row r="38" spans="2:18" ht="51" customHeight="1">
      <c r="B38" s="621" t="s">
        <v>536</v>
      </c>
      <c r="C38" s="621" t="s">
        <v>537</v>
      </c>
      <c r="D38" s="622" t="s">
        <v>538</v>
      </c>
      <c r="E38" s="623" t="s">
        <v>468</v>
      </c>
      <c r="F38" s="624"/>
      <c r="G38" s="628"/>
      <c r="H38" s="628"/>
      <c r="I38" s="628"/>
      <c r="J38" s="701"/>
      <c r="K38" s="701"/>
      <c r="L38" s="701"/>
      <c r="M38" s="629">
        <v>930000</v>
      </c>
      <c r="N38" s="625">
        <v>930000</v>
      </c>
      <c r="O38" s="630">
        <v>930000</v>
      </c>
      <c r="P38" s="630">
        <v>930000</v>
      </c>
      <c r="Q38" s="630"/>
      <c r="R38" s="626"/>
    </row>
    <row r="39" spans="2:18" ht="36" customHeight="1">
      <c r="B39" s="621" t="s">
        <v>701</v>
      </c>
      <c r="C39" s="621" t="s">
        <v>702</v>
      </c>
      <c r="D39" s="622" t="s">
        <v>703</v>
      </c>
      <c r="E39" s="623" t="s">
        <v>468</v>
      </c>
      <c r="F39" s="624"/>
      <c r="G39" s="628"/>
      <c r="H39" s="628"/>
      <c r="I39" s="628"/>
      <c r="J39" s="701">
        <v>0</v>
      </c>
      <c r="K39" s="701">
        <v>78000</v>
      </c>
      <c r="L39" s="701">
        <f>J39+K39</f>
        <v>78000</v>
      </c>
      <c r="M39" s="629"/>
      <c r="N39" s="625">
        <v>78000</v>
      </c>
      <c r="O39" s="630">
        <v>78000</v>
      </c>
      <c r="P39" s="630">
        <v>78000</v>
      </c>
      <c r="Q39" s="630"/>
      <c r="R39" s="626"/>
    </row>
    <row r="40" spans="2:18" ht="18.75" customHeight="1">
      <c r="B40" s="733" t="s">
        <v>539</v>
      </c>
      <c r="C40" s="734"/>
      <c r="D40" s="734"/>
      <c r="E40" s="734"/>
      <c r="F40" s="734"/>
      <c r="G40" s="734"/>
      <c r="H40" s="734"/>
      <c r="I40" s="734"/>
      <c r="J40" s="734"/>
      <c r="K40" s="734"/>
      <c r="L40" s="734"/>
      <c r="M40" s="734"/>
      <c r="N40" s="734"/>
      <c r="O40" s="734"/>
      <c r="P40" s="734"/>
      <c r="Q40" s="734"/>
      <c r="R40" s="735"/>
    </row>
    <row r="41" spans="2:18" ht="45.75" customHeight="1">
      <c r="B41" s="621" t="s">
        <v>465</v>
      </c>
      <c r="C41" s="621" t="s">
        <v>540</v>
      </c>
      <c r="D41" s="633" t="s">
        <v>541</v>
      </c>
      <c r="E41" s="634" t="s">
        <v>542</v>
      </c>
      <c r="F41" s="629"/>
      <c r="G41" s="629"/>
      <c r="H41" s="629"/>
      <c r="I41" s="629"/>
      <c r="J41" s="702">
        <v>0</v>
      </c>
      <c r="K41" s="703"/>
      <c r="L41" s="701">
        <f>J41+K41</f>
        <v>0</v>
      </c>
      <c r="M41" s="629">
        <v>3000000</v>
      </c>
      <c r="N41" s="625">
        <v>3000000</v>
      </c>
      <c r="O41" s="630">
        <v>4000000</v>
      </c>
      <c r="P41" s="630">
        <v>1300000</v>
      </c>
      <c r="Q41" s="630">
        <v>2700000</v>
      </c>
      <c r="R41" s="626" t="s">
        <v>491</v>
      </c>
    </row>
    <row r="42" spans="2:18" ht="35.25" customHeight="1">
      <c r="B42" s="621" t="s">
        <v>470</v>
      </c>
      <c r="C42" s="621" t="s">
        <v>543</v>
      </c>
      <c r="D42" s="633" t="s">
        <v>544</v>
      </c>
      <c r="E42" s="623" t="s">
        <v>468</v>
      </c>
      <c r="F42" s="629"/>
      <c r="G42" s="629">
        <v>150000</v>
      </c>
      <c r="H42" s="629"/>
      <c r="I42" s="624">
        <f>G42+H42</f>
        <v>150000</v>
      </c>
      <c r="J42" s="702"/>
      <c r="K42" s="702"/>
      <c r="L42" s="702"/>
      <c r="M42" s="629"/>
      <c r="N42" s="625">
        <f>F42+G42+J42+M42</f>
        <v>150000</v>
      </c>
      <c r="O42" s="630">
        <v>150000</v>
      </c>
      <c r="P42" s="630">
        <v>150000</v>
      </c>
      <c r="Q42" s="630"/>
      <c r="R42" s="627"/>
    </row>
    <row r="43" spans="2:18" ht="19.5" customHeight="1">
      <c r="B43" s="733" t="s">
        <v>545</v>
      </c>
      <c r="C43" s="734"/>
      <c r="D43" s="734"/>
      <c r="E43" s="734"/>
      <c r="F43" s="734"/>
      <c r="G43" s="734"/>
      <c r="H43" s="734"/>
      <c r="I43" s="734"/>
      <c r="J43" s="734"/>
      <c r="K43" s="734"/>
      <c r="L43" s="734"/>
      <c r="M43" s="734"/>
      <c r="N43" s="734"/>
      <c r="O43" s="734"/>
      <c r="P43" s="734"/>
      <c r="Q43" s="734"/>
      <c r="R43" s="735"/>
    </row>
    <row r="44" spans="2:18" ht="65.25" customHeight="1">
      <c r="B44" s="621" t="s">
        <v>465</v>
      </c>
      <c r="C44" s="621" t="s">
        <v>546</v>
      </c>
      <c r="D44" s="622" t="s">
        <v>547</v>
      </c>
      <c r="E44" s="634" t="s">
        <v>548</v>
      </c>
      <c r="F44" s="624">
        <v>2500</v>
      </c>
      <c r="G44" s="624">
        <v>400000</v>
      </c>
      <c r="H44" s="624"/>
      <c r="I44" s="624">
        <f>G44+H44</f>
        <v>400000</v>
      </c>
      <c r="J44" s="704">
        <v>213600</v>
      </c>
      <c r="K44" s="704"/>
      <c r="L44" s="701">
        <f>J44+K44</f>
        <v>213600</v>
      </c>
      <c r="M44" s="624"/>
      <c r="N44" s="625">
        <v>402500</v>
      </c>
      <c r="O44" s="625">
        <v>402500</v>
      </c>
      <c r="P44" s="625">
        <v>203900</v>
      </c>
      <c r="Q44" s="625">
        <v>198600</v>
      </c>
      <c r="R44" s="626" t="s">
        <v>549</v>
      </c>
    </row>
    <row r="45" spans="2:18" ht="48">
      <c r="B45" s="621" t="s">
        <v>470</v>
      </c>
      <c r="C45" s="621" t="s">
        <v>550</v>
      </c>
      <c r="D45" s="622" t="s">
        <v>551</v>
      </c>
      <c r="E45" s="634" t="s">
        <v>552</v>
      </c>
      <c r="F45" s="624"/>
      <c r="G45" s="624">
        <v>80000</v>
      </c>
      <c r="H45" s="624"/>
      <c r="I45" s="624">
        <f>G45+H45</f>
        <v>80000</v>
      </c>
      <c r="J45" s="702">
        <v>38000</v>
      </c>
      <c r="K45" s="702"/>
      <c r="L45" s="701">
        <f>J45+K45</f>
        <v>38000</v>
      </c>
      <c r="M45" s="629">
        <v>4000000</v>
      </c>
      <c r="N45" s="625">
        <v>4118000</v>
      </c>
      <c r="O45" s="630">
        <v>4118000</v>
      </c>
      <c r="P45" s="625">
        <v>1118000</v>
      </c>
      <c r="Q45" s="625">
        <v>3000000</v>
      </c>
      <c r="R45" s="626" t="s">
        <v>491</v>
      </c>
    </row>
    <row r="46" spans="2:18" ht="57.75" customHeight="1">
      <c r="B46" s="621" t="s">
        <v>474</v>
      </c>
      <c r="C46" s="621" t="s">
        <v>553</v>
      </c>
      <c r="D46" s="622" t="s">
        <v>554</v>
      </c>
      <c r="E46" s="634" t="s">
        <v>552</v>
      </c>
      <c r="F46" s="624"/>
      <c r="G46" s="624"/>
      <c r="H46" s="624"/>
      <c r="I46" s="624"/>
      <c r="J46" s="704">
        <v>0</v>
      </c>
      <c r="K46" s="705"/>
      <c r="L46" s="701">
        <f>J46+K46</f>
        <v>0</v>
      </c>
      <c r="M46" s="624">
        <v>1000000</v>
      </c>
      <c r="N46" s="625">
        <v>1000000</v>
      </c>
      <c r="O46" s="625">
        <v>2000000</v>
      </c>
      <c r="P46" s="625">
        <v>700000</v>
      </c>
      <c r="Q46" s="625">
        <v>1300000</v>
      </c>
      <c r="R46" s="626" t="s">
        <v>491</v>
      </c>
    </row>
    <row r="47" spans="2:18" ht="37.5" customHeight="1">
      <c r="B47" s="621" t="s">
        <v>477</v>
      </c>
      <c r="C47" s="621" t="s">
        <v>555</v>
      </c>
      <c r="D47" s="622" t="s">
        <v>556</v>
      </c>
      <c r="E47" s="634" t="s">
        <v>552</v>
      </c>
      <c r="F47" s="624"/>
      <c r="G47" s="624"/>
      <c r="H47" s="624"/>
      <c r="I47" s="624"/>
      <c r="J47" s="704">
        <v>0</v>
      </c>
      <c r="K47" s="704"/>
      <c r="L47" s="701">
        <f>J47+K47</f>
        <v>0</v>
      </c>
      <c r="M47" s="624"/>
      <c r="N47" s="625">
        <v>0</v>
      </c>
      <c r="O47" s="625">
        <v>0</v>
      </c>
      <c r="P47" s="625">
        <v>0</v>
      </c>
      <c r="Q47" s="625"/>
      <c r="R47" s="626"/>
    </row>
    <row r="48" spans="2:18" ht="37.5" customHeight="1">
      <c r="B48" s="621" t="s">
        <v>480</v>
      </c>
      <c r="C48" s="621" t="s">
        <v>557</v>
      </c>
      <c r="D48" s="622" t="s">
        <v>558</v>
      </c>
      <c r="E48" s="634" t="s">
        <v>559</v>
      </c>
      <c r="F48" s="624"/>
      <c r="G48" s="624">
        <v>9706</v>
      </c>
      <c r="H48" s="624"/>
      <c r="I48" s="624">
        <f>G48+H48</f>
        <v>9706</v>
      </c>
      <c r="J48" s="704"/>
      <c r="K48" s="704"/>
      <c r="L48" s="704"/>
      <c r="M48" s="624"/>
      <c r="N48" s="625">
        <v>9706</v>
      </c>
      <c r="O48" s="625">
        <v>9706</v>
      </c>
      <c r="P48" s="625">
        <v>9706</v>
      </c>
      <c r="Q48" s="625"/>
      <c r="R48" s="627"/>
    </row>
    <row r="49" spans="2:18" ht="38.25" customHeight="1">
      <c r="B49" s="621" t="s">
        <v>484</v>
      </c>
      <c r="C49" s="621" t="s">
        <v>560</v>
      </c>
      <c r="D49" s="622" t="s">
        <v>561</v>
      </c>
      <c r="E49" s="634" t="s">
        <v>562</v>
      </c>
      <c r="F49" s="624"/>
      <c r="G49" s="624">
        <v>51763</v>
      </c>
      <c r="H49" s="624"/>
      <c r="I49" s="624">
        <f>G49+H49</f>
        <v>51763</v>
      </c>
      <c r="J49" s="704"/>
      <c r="K49" s="704"/>
      <c r="L49" s="704"/>
      <c r="M49" s="624"/>
      <c r="N49" s="625">
        <v>51763</v>
      </c>
      <c r="O49" s="625">
        <v>51763</v>
      </c>
      <c r="P49" s="625">
        <v>51763</v>
      </c>
      <c r="Q49" s="625"/>
      <c r="R49" s="627"/>
    </row>
    <row r="50" spans="2:19" ht="76.5" customHeight="1">
      <c r="B50" s="621" t="s">
        <v>488</v>
      </c>
      <c r="C50" s="621" t="s">
        <v>563</v>
      </c>
      <c r="D50" s="622" t="s">
        <v>564</v>
      </c>
      <c r="E50" s="634" t="s">
        <v>559</v>
      </c>
      <c r="F50" s="624"/>
      <c r="G50" s="624"/>
      <c r="H50" s="624"/>
      <c r="I50" s="624"/>
      <c r="J50" s="704">
        <v>0</v>
      </c>
      <c r="K50" s="704"/>
      <c r="L50" s="701">
        <f>J50+K50</f>
        <v>0</v>
      </c>
      <c r="M50" s="624"/>
      <c r="N50" s="625">
        <v>0</v>
      </c>
      <c r="O50" s="625">
        <v>0</v>
      </c>
      <c r="P50" s="625">
        <v>0</v>
      </c>
      <c r="Q50" s="625"/>
      <c r="R50" s="627"/>
      <c r="S50" s="631">
        <v>4</v>
      </c>
    </row>
    <row r="51" spans="2:18" ht="45" customHeight="1">
      <c r="B51" s="621" t="s">
        <v>492</v>
      </c>
      <c r="C51" s="621" t="s">
        <v>565</v>
      </c>
      <c r="D51" s="622" t="s">
        <v>566</v>
      </c>
      <c r="E51" s="634" t="s">
        <v>567</v>
      </c>
      <c r="F51" s="624"/>
      <c r="G51" s="624">
        <v>3485</v>
      </c>
      <c r="H51" s="624"/>
      <c r="I51" s="624">
        <f>G51+H51</f>
        <v>3485</v>
      </c>
      <c r="J51" s="704"/>
      <c r="K51" s="704"/>
      <c r="L51" s="701"/>
      <c r="M51" s="624"/>
      <c r="N51" s="625">
        <v>3485</v>
      </c>
      <c r="O51" s="625">
        <v>3485</v>
      </c>
      <c r="P51" s="280"/>
      <c r="Q51" s="625">
        <v>3485</v>
      </c>
      <c r="R51" s="626" t="s">
        <v>568</v>
      </c>
    </row>
    <row r="52" spans="2:18" ht="45" customHeight="1">
      <c r="B52" s="635" t="s">
        <v>495</v>
      </c>
      <c r="C52" s="635" t="s">
        <v>569</v>
      </c>
      <c r="D52" s="636" t="s">
        <v>566</v>
      </c>
      <c r="E52" s="637" t="s">
        <v>570</v>
      </c>
      <c r="F52" s="638"/>
      <c r="G52" s="638">
        <v>615</v>
      </c>
      <c r="H52" s="638"/>
      <c r="I52" s="638">
        <f>G52+H52</f>
        <v>615</v>
      </c>
      <c r="J52" s="706"/>
      <c r="K52" s="706"/>
      <c r="L52" s="707"/>
      <c r="M52" s="638"/>
      <c r="N52" s="639">
        <v>615</v>
      </c>
      <c r="O52" s="639">
        <v>615</v>
      </c>
      <c r="Q52" s="639">
        <v>615</v>
      </c>
      <c r="R52" s="640" t="s">
        <v>568</v>
      </c>
    </row>
    <row r="53" spans="2:18" ht="60">
      <c r="B53" s="635" t="s">
        <v>498</v>
      </c>
      <c r="C53" s="635" t="s">
        <v>571</v>
      </c>
      <c r="D53" s="622" t="s">
        <v>572</v>
      </c>
      <c r="E53" s="634" t="s">
        <v>567</v>
      </c>
      <c r="F53" s="624"/>
      <c r="G53" s="624"/>
      <c r="H53" s="624"/>
      <c r="I53" s="624"/>
      <c r="J53" s="704">
        <v>8925</v>
      </c>
      <c r="K53" s="704"/>
      <c r="L53" s="701">
        <f>J53+K53</f>
        <v>8925</v>
      </c>
      <c r="M53" s="624"/>
      <c r="N53" s="625">
        <v>8925</v>
      </c>
      <c r="O53" s="625">
        <v>8925</v>
      </c>
      <c r="P53" s="280"/>
      <c r="Q53" s="625">
        <v>8925</v>
      </c>
      <c r="R53" s="640" t="s">
        <v>568</v>
      </c>
    </row>
    <row r="54" spans="2:18" ht="60">
      <c r="B54" s="635" t="s">
        <v>501</v>
      </c>
      <c r="C54" s="635" t="s">
        <v>573</v>
      </c>
      <c r="D54" s="622" t="s">
        <v>572</v>
      </c>
      <c r="E54" s="637" t="s">
        <v>570</v>
      </c>
      <c r="F54" s="624"/>
      <c r="G54" s="624"/>
      <c r="H54" s="624"/>
      <c r="I54" s="624"/>
      <c r="J54" s="704">
        <v>1575</v>
      </c>
      <c r="K54" s="704"/>
      <c r="L54" s="701">
        <f>J54+K54</f>
        <v>1575</v>
      </c>
      <c r="M54" s="624"/>
      <c r="N54" s="625">
        <v>1575</v>
      </c>
      <c r="O54" s="625">
        <v>1575</v>
      </c>
      <c r="P54" s="280"/>
      <c r="Q54" s="625">
        <v>1575</v>
      </c>
      <c r="R54" s="640" t="s">
        <v>568</v>
      </c>
    </row>
    <row r="55" spans="2:18" ht="19.5" customHeight="1">
      <c r="B55" s="733" t="s">
        <v>574</v>
      </c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5"/>
    </row>
    <row r="56" spans="2:18" ht="37.5" customHeight="1">
      <c r="B56" s="621" t="s">
        <v>465</v>
      </c>
      <c r="C56" s="621" t="s">
        <v>575</v>
      </c>
      <c r="D56" s="622" t="s">
        <v>576</v>
      </c>
      <c r="E56" s="634" t="s">
        <v>577</v>
      </c>
      <c r="F56" s="624">
        <v>276000</v>
      </c>
      <c r="G56" s="624"/>
      <c r="H56" s="624"/>
      <c r="I56" s="624"/>
      <c r="J56" s="699"/>
      <c r="K56" s="699"/>
      <c r="L56" s="699"/>
      <c r="M56" s="624"/>
      <c r="N56" s="625">
        <f aca="true" t="shared" si="2" ref="N56:N61">F56+G56+J56+M56</f>
        <v>276000</v>
      </c>
      <c r="O56" s="625">
        <v>276000</v>
      </c>
      <c r="P56" s="625">
        <v>276000</v>
      </c>
      <c r="Q56" s="625"/>
      <c r="R56" s="641"/>
    </row>
    <row r="57" spans="2:18" ht="60">
      <c r="B57" s="621" t="s">
        <v>470</v>
      </c>
      <c r="C57" s="621" t="s">
        <v>578</v>
      </c>
      <c r="D57" s="622" t="s">
        <v>579</v>
      </c>
      <c r="E57" s="634" t="s">
        <v>577</v>
      </c>
      <c r="F57" s="624">
        <v>944000</v>
      </c>
      <c r="G57" s="624"/>
      <c r="H57" s="624"/>
      <c r="I57" s="624"/>
      <c r="J57" s="699"/>
      <c r="K57" s="699"/>
      <c r="L57" s="699"/>
      <c r="M57" s="624"/>
      <c r="N57" s="625">
        <f t="shared" si="2"/>
        <v>944000</v>
      </c>
      <c r="O57" s="625">
        <v>944000</v>
      </c>
      <c r="P57" s="625">
        <v>944000</v>
      </c>
      <c r="Q57" s="625"/>
      <c r="R57" s="641"/>
    </row>
    <row r="58" spans="2:18" ht="37.5" customHeight="1">
      <c r="B58" s="621" t="s">
        <v>474</v>
      </c>
      <c r="C58" s="621" t="s">
        <v>580</v>
      </c>
      <c r="D58" s="622" t="s">
        <v>581</v>
      </c>
      <c r="E58" s="626" t="s">
        <v>582</v>
      </c>
      <c r="F58" s="624">
        <v>50000</v>
      </c>
      <c r="G58" s="624"/>
      <c r="H58" s="624"/>
      <c r="I58" s="624"/>
      <c r="J58" s="699"/>
      <c r="K58" s="699"/>
      <c r="L58" s="699"/>
      <c r="M58" s="624"/>
      <c r="N58" s="625">
        <f t="shared" si="2"/>
        <v>50000</v>
      </c>
      <c r="O58" s="625">
        <v>50000</v>
      </c>
      <c r="P58" s="625">
        <v>50000</v>
      </c>
      <c r="Q58" s="625"/>
      <c r="R58" s="641"/>
    </row>
    <row r="59" spans="2:18" ht="37.5" customHeight="1">
      <c r="B59" s="621" t="s">
        <v>477</v>
      </c>
      <c r="C59" s="621" t="s">
        <v>583</v>
      </c>
      <c r="D59" s="622" t="s">
        <v>584</v>
      </c>
      <c r="E59" s="626" t="s">
        <v>582</v>
      </c>
      <c r="F59" s="624">
        <v>100000</v>
      </c>
      <c r="G59" s="624"/>
      <c r="H59" s="624"/>
      <c r="I59" s="624"/>
      <c r="J59" s="699"/>
      <c r="K59" s="699"/>
      <c r="L59" s="699"/>
      <c r="M59" s="624"/>
      <c r="N59" s="625">
        <f t="shared" si="2"/>
        <v>100000</v>
      </c>
      <c r="O59" s="625">
        <v>100000</v>
      </c>
      <c r="P59" s="625">
        <v>100000</v>
      </c>
      <c r="Q59" s="625"/>
      <c r="R59" s="641"/>
    </row>
    <row r="60" spans="2:18" ht="38.25" customHeight="1">
      <c r="B60" s="621" t="s">
        <v>480</v>
      </c>
      <c r="C60" s="621" t="s">
        <v>585</v>
      </c>
      <c r="D60" s="622" t="s">
        <v>586</v>
      </c>
      <c r="E60" s="626" t="s">
        <v>587</v>
      </c>
      <c r="F60" s="624">
        <v>51000</v>
      </c>
      <c r="G60" s="624"/>
      <c r="H60" s="624"/>
      <c r="I60" s="624"/>
      <c r="J60" s="699"/>
      <c r="K60" s="699"/>
      <c r="L60" s="699"/>
      <c r="M60" s="624"/>
      <c r="N60" s="625">
        <f t="shared" si="2"/>
        <v>51000</v>
      </c>
      <c r="O60" s="625">
        <v>51000</v>
      </c>
      <c r="P60" s="625">
        <v>51000</v>
      </c>
      <c r="Q60" s="625"/>
      <c r="R60" s="641"/>
    </row>
    <row r="61" spans="2:18" ht="36.75" customHeight="1">
      <c r="B61" s="621" t="s">
        <v>484</v>
      </c>
      <c r="C61" s="621" t="s">
        <v>588</v>
      </c>
      <c r="D61" s="622" t="s">
        <v>589</v>
      </c>
      <c r="E61" s="626" t="s">
        <v>590</v>
      </c>
      <c r="F61" s="624">
        <v>84000</v>
      </c>
      <c r="G61" s="624"/>
      <c r="H61" s="624"/>
      <c r="I61" s="624"/>
      <c r="J61" s="699"/>
      <c r="K61" s="699"/>
      <c r="L61" s="699"/>
      <c r="M61" s="624"/>
      <c r="N61" s="625">
        <f t="shared" si="2"/>
        <v>84000</v>
      </c>
      <c r="O61" s="625">
        <v>84000</v>
      </c>
      <c r="P61" s="625">
        <v>84000</v>
      </c>
      <c r="Q61" s="625"/>
      <c r="R61" s="641"/>
    </row>
    <row r="62" spans="2:19" ht="47.25" customHeight="1">
      <c r="B62" s="621" t="s">
        <v>488</v>
      </c>
      <c r="C62" s="621" t="s">
        <v>591</v>
      </c>
      <c r="D62" s="622" t="s">
        <v>592</v>
      </c>
      <c r="E62" s="634" t="s">
        <v>577</v>
      </c>
      <c r="F62" s="624"/>
      <c r="G62" s="624"/>
      <c r="H62" s="624"/>
      <c r="I62" s="624"/>
      <c r="J62" s="699"/>
      <c r="K62" s="699"/>
      <c r="L62" s="699"/>
      <c r="M62" s="624"/>
      <c r="N62" s="625"/>
      <c r="O62" s="625"/>
      <c r="P62" s="625"/>
      <c r="Q62" s="625"/>
      <c r="R62" s="641"/>
      <c r="S62" s="631">
        <v>5</v>
      </c>
    </row>
    <row r="63" spans="2:18" ht="33" customHeight="1">
      <c r="B63" s="621" t="s">
        <v>492</v>
      </c>
      <c r="C63" s="621" t="s">
        <v>593</v>
      </c>
      <c r="D63" s="622" t="s">
        <v>594</v>
      </c>
      <c r="E63" s="634" t="s">
        <v>577</v>
      </c>
      <c r="F63" s="624"/>
      <c r="G63" s="624"/>
      <c r="H63" s="624"/>
      <c r="I63" s="624"/>
      <c r="J63" s="704">
        <v>0</v>
      </c>
      <c r="K63" s="704"/>
      <c r="L63" s="701">
        <f>J63+K63</f>
        <v>0</v>
      </c>
      <c r="M63" s="624">
        <v>100000</v>
      </c>
      <c r="N63" s="625">
        <v>100000</v>
      </c>
      <c r="O63" s="625">
        <v>5000000</v>
      </c>
      <c r="P63" s="625">
        <v>200000</v>
      </c>
      <c r="Q63" s="625">
        <v>4800000</v>
      </c>
      <c r="R63" s="626" t="s">
        <v>491</v>
      </c>
    </row>
    <row r="64" spans="2:18" ht="37.5" customHeight="1">
      <c r="B64" s="621" t="s">
        <v>495</v>
      </c>
      <c r="C64" s="621" t="s">
        <v>595</v>
      </c>
      <c r="D64" s="622" t="s">
        <v>596</v>
      </c>
      <c r="E64" s="634" t="s">
        <v>577</v>
      </c>
      <c r="F64" s="624"/>
      <c r="G64" s="624"/>
      <c r="H64" s="624"/>
      <c r="I64" s="624"/>
      <c r="J64" s="704"/>
      <c r="K64" s="704"/>
      <c r="L64" s="704"/>
      <c r="M64" s="624">
        <v>100000</v>
      </c>
      <c r="N64" s="625">
        <f aca="true" t="shared" si="3" ref="N64:N73">F64+G64+J64+M64</f>
        <v>100000</v>
      </c>
      <c r="O64" s="625">
        <v>1000000</v>
      </c>
      <c r="P64" s="625">
        <v>100000</v>
      </c>
      <c r="Q64" s="625">
        <v>900000</v>
      </c>
      <c r="R64" s="626" t="s">
        <v>491</v>
      </c>
    </row>
    <row r="65" spans="2:18" ht="36" customHeight="1">
      <c r="B65" s="621" t="s">
        <v>498</v>
      </c>
      <c r="C65" s="621" t="s">
        <v>597</v>
      </c>
      <c r="D65" s="622" t="s">
        <v>598</v>
      </c>
      <c r="E65" s="634" t="s">
        <v>577</v>
      </c>
      <c r="F65" s="624"/>
      <c r="G65" s="624"/>
      <c r="H65" s="624"/>
      <c r="I65" s="624"/>
      <c r="J65" s="704">
        <v>0</v>
      </c>
      <c r="K65" s="704"/>
      <c r="L65" s="701">
        <f>J65+K65</f>
        <v>0</v>
      </c>
      <c r="M65" s="624"/>
      <c r="N65" s="625">
        <v>0</v>
      </c>
      <c r="O65" s="625">
        <v>0</v>
      </c>
      <c r="P65" s="625">
        <v>0</v>
      </c>
      <c r="Q65" s="625"/>
      <c r="R65" s="626"/>
    </row>
    <row r="66" spans="2:18" ht="37.5" customHeight="1">
      <c r="B66" s="642" t="s">
        <v>501</v>
      </c>
      <c r="C66" s="642" t="s">
        <v>599</v>
      </c>
      <c r="D66" s="643" t="s">
        <v>600</v>
      </c>
      <c r="E66" s="644" t="s">
        <v>577</v>
      </c>
      <c r="F66" s="645"/>
      <c r="G66" s="645"/>
      <c r="H66" s="645"/>
      <c r="I66" s="645"/>
      <c r="J66" s="704">
        <v>0</v>
      </c>
      <c r="K66" s="705"/>
      <c r="L66" s="701">
        <f>J66+K66</f>
        <v>0</v>
      </c>
      <c r="M66" s="624"/>
      <c r="N66" s="625">
        <v>0</v>
      </c>
      <c r="O66" s="625">
        <v>0</v>
      </c>
      <c r="P66" s="625">
        <v>0</v>
      </c>
      <c r="Q66" s="625"/>
      <c r="R66" s="626"/>
    </row>
    <row r="67" spans="2:18" ht="35.25" customHeight="1">
      <c r="B67" s="621" t="s">
        <v>504</v>
      </c>
      <c r="C67" s="621" t="s">
        <v>601</v>
      </c>
      <c r="D67" s="622" t="s">
        <v>602</v>
      </c>
      <c r="E67" s="634" t="s">
        <v>577</v>
      </c>
      <c r="F67" s="624"/>
      <c r="G67" s="624"/>
      <c r="H67" s="624"/>
      <c r="I67" s="624"/>
      <c r="J67" s="704">
        <v>1400000</v>
      </c>
      <c r="K67" s="704">
        <v>0</v>
      </c>
      <c r="L67" s="701">
        <f>J67+K67</f>
        <v>1400000</v>
      </c>
      <c r="M67" s="624"/>
      <c r="N67" s="625">
        <f t="shared" si="3"/>
        <v>1400000</v>
      </c>
      <c r="O67" s="625">
        <v>1400000</v>
      </c>
      <c r="P67" s="625">
        <v>1400000</v>
      </c>
      <c r="Q67" s="625"/>
      <c r="R67" s="626"/>
    </row>
    <row r="68" spans="2:18" ht="33.75">
      <c r="B68" s="621" t="s">
        <v>507</v>
      </c>
      <c r="C68" s="621" t="s">
        <v>603</v>
      </c>
      <c r="D68" s="622" t="s">
        <v>604</v>
      </c>
      <c r="E68" s="634" t="s">
        <v>605</v>
      </c>
      <c r="F68" s="624">
        <v>36000</v>
      </c>
      <c r="G68" s="624"/>
      <c r="H68" s="624"/>
      <c r="I68" s="624"/>
      <c r="J68" s="704"/>
      <c r="K68" s="704"/>
      <c r="L68" s="704"/>
      <c r="M68" s="624"/>
      <c r="N68" s="625">
        <f t="shared" si="3"/>
        <v>36000</v>
      </c>
      <c r="O68" s="625">
        <v>36000</v>
      </c>
      <c r="P68" s="625">
        <v>36000</v>
      </c>
      <c r="Q68" s="646"/>
      <c r="R68" s="647"/>
    </row>
    <row r="69" spans="2:18" ht="36" customHeight="1">
      <c r="B69" s="621" t="s">
        <v>510</v>
      </c>
      <c r="C69" s="621" t="s">
        <v>606</v>
      </c>
      <c r="D69" s="622" t="s">
        <v>607</v>
      </c>
      <c r="E69" s="634" t="s">
        <v>605</v>
      </c>
      <c r="F69" s="648"/>
      <c r="G69" s="624">
        <v>40000</v>
      </c>
      <c r="H69" s="624"/>
      <c r="I69" s="624">
        <f aca="true" t="shared" si="4" ref="I69:I74">G69+H69</f>
        <v>40000</v>
      </c>
      <c r="J69" s="704">
        <v>18000</v>
      </c>
      <c r="K69" s="704"/>
      <c r="L69" s="701">
        <f>J69+K69</f>
        <v>18000</v>
      </c>
      <c r="M69" s="624"/>
      <c r="N69" s="625">
        <v>40000</v>
      </c>
      <c r="O69" s="625">
        <v>40000</v>
      </c>
      <c r="P69" s="625">
        <v>40000</v>
      </c>
      <c r="Q69" s="625"/>
      <c r="R69" s="641"/>
    </row>
    <row r="70" spans="2:18" ht="37.5" customHeight="1">
      <c r="B70" s="621" t="s">
        <v>513</v>
      </c>
      <c r="C70" s="621" t="s">
        <v>608</v>
      </c>
      <c r="D70" s="622" t="s">
        <v>609</v>
      </c>
      <c r="E70" s="626" t="s">
        <v>590</v>
      </c>
      <c r="F70" s="648"/>
      <c r="G70" s="624">
        <v>258000</v>
      </c>
      <c r="H70" s="624"/>
      <c r="I70" s="624">
        <f t="shared" si="4"/>
        <v>258000</v>
      </c>
      <c r="J70" s="699"/>
      <c r="K70" s="699"/>
      <c r="L70" s="699"/>
      <c r="M70" s="624"/>
      <c r="N70" s="625">
        <f t="shared" si="3"/>
        <v>258000</v>
      </c>
      <c r="O70" s="625">
        <v>258000</v>
      </c>
      <c r="P70" s="625">
        <v>258000</v>
      </c>
      <c r="Q70" s="625"/>
      <c r="R70" s="641"/>
    </row>
    <row r="71" spans="2:18" ht="37.5" customHeight="1">
      <c r="B71" s="621" t="s">
        <v>516</v>
      </c>
      <c r="C71" s="621" t="s">
        <v>610</v>
      </c>
      <c r="D71" s="622" t="s">
        <v>611</v>
      </c>
      <c r="E71" s="626" t="s">
        <v>590</v>
      </c>
      <c r="F71" s="648"/>
      <c r="G71" s="624">
        <v>0</v>
      </c>
      <c r="H71" s="624"/>
      <c r="I71" s="624">
        <f t="shared" si="4"/>
        <v>0</v>
      </c>
      <c r="J71" s="699"/>
      <c r="K71" s="699"/>
      <c r="L71" s="699"/>
      <c r="M71" s="624"/>
      <c r="N71" s="625">
        <f t="shared" si="3"/>
        <v>0</v>
      </c>
      <c r="O71" s="625">
        <v>0</v>
      </c>
      <c r="P71" s="625">
        <v>0</v>
      </c>
      <c r="Q71" s="625"/>
      <c r="R71" s="641"/>
    </row>
    <row r="72" spans="2:18" ht="37.5" customHeight="1">
      <c r="B72" s="621" t="s">
        <v>519</v>
      </c>
      <c r="C72" s="621" t="s">
        <v>612</v>
      </c>
      <c r="D72" s="622" t="s">
        <v>613</v>
      </c>
      <c r="E72" s="626" t="s">
        <v>590</v>
      </c>
      <c r="F72" s="648"/>
      <c r="G72" s="624">
        <v>17900</v>
      </c>
      <c r="H72" s="624"/>
      <c r="I72" s="624">
        <f t="shared" si="4"/>
        <v>17900</v>
      </c>
      <c r="J72" s="699"/>
      <c r="K72" s="699"/>
      <c r="L72" s="699"/>
      <c r="M72" s="624"/>
      <c r="N72" s="625">
        <f t="shared" si="3"/>
        <v>17900</v>
      </c>
      <c r="O72" s="625">
        <v>17900</v>
      </c>
      <c r="P72" s="625">
        <v>17900</v>
      </c>
      <c r="Q72" s="625"/>
      <c r="R72" s="641"/>
    </row>
    <row r="73" spans="2:18" ht="39" customHeight="1">
      <c r="B73" s="621" t="s">
        <v>522</v>
      </c>
      <c r="C73" s="621" t="s">
        <v>614</v>
      </c>
      <c r="D73" s="622" t="s">
        <v>615</v>
      </c>
      <c r="E73" s="626" t="s">
        <v>582</v>
      </c>
      <c r="F73" s="648"/>
      <c r="G73" s="624">
        <v>50000</v>
      </c>
      <c r="H73" s="624"/>
      <c r="I73" s="624">
        <f t="shared" si="4"/>
        <v>50000</v>
      </c>
      <c r="J73" s="699"/>
      <c r="K73" s="699"/>
      <c r="L73" s="699"/>
      <c r="M73" s="624"/>
      <c r="N73" s="625">
        <f t="shared" si="3"/>
        <v>50000</v>
      </c>
      <c r="O73" s="625">
        <v>50000</v>
      </c>
      <c r="P73" s="625">
        <v>50000</v>
      </c>
      <c r="Q73" s="625"/>
      <c r="R73" s="641"/>
    </row>
    <row r="74" spans="2:18" ht="54" customHeight="1">
      <c r="B74" s="621" t="s">
        <v>525</v>
      </c>
      <c r="C74" s="621" t="s">
        <v>616</v>
      </c>
      <c r="D74" s="622" t="s">
        <v>617</v>
      </c>
      <c r="E74" s="634" t="s">
        <v>577</v>
      </c>
      <c r="F74" s="648"/>
      <c r="G74" s="624">
        <v>135000</v>
      </c>
      <c r="H74" s="624"/>
      <c r="I74" s="624">
        <f t="shared" si="4"/>
        <v>135000</v>
      </c>
      <c r="J74" s="699"/>
      <c r="K74" s="699"/>
      <c r="L74" s="699"/>
      <c r="M74" s="624"/>
      <c r="N74" s="625">
        <v>135000</v>
      </c>
      <c r="O74" s="625">
        <v>135000</v>
      </c>
      <c r="P74" s="625">
        <v>107000</v>
      </c>
      <c r="Q74" s="625">
        <v>28000</v>
      </c>
      <c r="R74" s="649" t="s">
        <v>618</v>
      </c>
    </row>
    <row r="75" spans="2:18" ht="48.75" customHeight="1">
      <c r="B75" s="621" t="s">
        <v>528</v>
      </c>
      <c r="C75" s="621" t="s">
        <v>619</v>
      </c>
      <c r="D75" s="622" t="s">
        <v>620</v>
      </c>
      <c r="E75" s="626" t="s">
        <v>590</v>
      </c>
      <c r="F75" s="648"/>
      <c r="G75" s="624"/>
      <c r="H75" s="624"/>
      <c r="I75" s="624"/>
      <c r="J75" s="704">
        <v>300000</v>
      </c>
      <c r="K75" s="704">
        <v>0</v>
      </c>
      <c r="L75" s="701">
        <f>J75+K75</f>
        <v>300000</v>
      </c>
      <c r="M75" s="624"/>
      <c r="N75" s="625">
        <v>300000</v>
      </c>
      <c r="O75" s="625">
        <v>300000</v>
      </c>
      <c r="P75" s="625">
        <v>300000</v>
      </c>
      <c r="Q75" s="625"/>
      <c r="R75" s="649"/>
    </row>
    <row r="76" spans="2:19" ht="48.75" customHeight="1">
      <c r="B76" s="621" t="s">
        <v>531</v>
      </c>
      <c r="C76" s="621" t="s">
        <v>621</v>
      </c>
      <c r="D76" s="622" t="s">
        <v>622</v>
      </c>
      <c r="E76" s="634" t="s">
        <v>577</v>
      </c>
      <c r="F76" s="648"/>
      <c r="G76" s="624"/>
      <c r="H76" s="624"/>
      <c r="I76" s="624"/>
      <c r="J76" s="704">
        <v>35000</v>
      </c>
      <c r="K76" s="704"/>
      <c r="L76" s="701">
        <f>J76+K76</f>
        <v>35000</v>
      </c>
      <c r="M76" s="624"/>
      <c r="N76" s="625">
        <v>35000</v>
      </c>
      <c r="O76" s="625">
        <v>35000</v>
      </c>
      <c r="P76" s="625">
        <v>35000</v>
      </c>
      <c r="Q76" s="625"/>
      <c r="R76" s="649"/>
      <c r="S76" s="631">
        <v>6</v>
      </c>
    </row>
    <row r="77" spans="2:18" ht="19.5" customHeight="1">
      <c r="B77" s="733" t="s">
        <v>623</v>
      </c>
      <c r="C77" s="734"/>
      <c r="D77" s="734"/>
      <c r="E77" s="734"/>
      <c r="F77" s="734"/>
      <c r="G77" s="734"/>
      <c r="H77" s="734"/>
      <c r="I77" s="734"/>
      <c r="J77" s="734"/>
      <c r="K77" s="734"/>
      <c r="L77" s="734"/>
      <c r="M77" s="734"/>
      <c r="N77" s="734"/>
      <c r="O77" s="734"/>
      <c r="P77" s="734"/>
      <c r="Q77" s="734"/>
      <c r="R77" s="735"/>
    </row>
    <row r="78" spans="2:18" ht="66" customHeight="1">
      <c r="B78" s="621" t="s">
        <v>465</v>
      </c>
      <c r="C78" s="621" t="s">
        <v>624</v>
      </c>
      <c r="D78" s="622" t="s">
        <v>625</v>
      </c>
      <c r="E78" s="634" t="s">
        <v>626</v>
      </c>
      <c r="F78" s="624">
        <v>0</v>
      </c>
      <c r="G78" s="624">
        <v>0</v>
      </c>
      <c r="H78" s="624"/>
      <c r="I78" s="624">
        <f>G78+H78</f>
        <v>0</v>
      </c>
      <c r="J78" s="704">
        <v>0</v>
      </c>
      <c r="K78" s="704"/>
      <c r="L78" s="701">
        <f>J78+K78</f>
        <v>0</v>
      </c>
      <c r="M78" s="624"/>
      <c r="N78" s="625">
        <v>0</v>
      </c>
      <c r="O78" s="625">
        <v>0</v>
      </c>
      <c r="P78" s="625">
        <v>0</v>
      </c>
      <c r="Q78" s="625"/>
      <c r="R78" s="626"/>
    </row>
    <row r="79" spans="2:18" ht="72" customHeight="1">
      <c r="B79" s="621" t="s">
        <v>470</v>
      </c>
      <c r="C79" s="621" t="s">
        <v>627</v>
      </c>
      <c r="D79" s="622" t="s">
        <v>628</v>
      </c>
      <c r="E79" s="634" t="s">
        <v>626</v>
      </c>
      <c r="F79" s="624">
        <v>10000</v>
      </c>
      <c r="G79" s="624"/>
      <c r="H79" s="624"/>
      <c r="I79" s="624"/>
      <c r="J79" s="704"/>
      <c r="K79" s="704"/>
      <c r="L79" s="704"/>
      <c r="M79" s="624"/>
      <c r="N79" s="625">
        <f>F79+G79+J79+M79</f>
        <v>10000</v>
      </c>
      <c r="O79" s="625">
        <v>10000</v>
      </c>
      <c r="P79" s="625">
        <v>10000</v>
      </c>
      <c r="Q79" s="625"/>
      <c r="R79" s="641"/>
    </row>
    <row r="80" spans="2:18" ht="37.5" customHeight="1">
      <c r="B80" s="621" t="s">
        <v>474</v>
      </c>
      <c r="C80" s="621" t="s">
        <v>629</v>
      </c>
      <c r="D80" s="622" t="s">
        <v>630</v>
      </c>
      <c r="E80" s="634" t="s">
        <v>626</v>
      </c>
      <c r="F80" s="624"/>
      <c r="G80" s="624">
        <v>280000</v>
      </c>
      <c r="H80" s="624"/>
      <c r="I80" s="624">
        <f>G80+H80</f>
        <v>280000</v>
      </c>
      <c r="J80" s="704"/>
      <c r="K80" s="704"/>
      <c r="L80" s="704"/>
      <c r="M80" s="624"/>
      <c r="N80" s="625">
        <f>F80+G80+J80+M80</f>
        <v>280000</v>
      </c>
      <c r="O80" s="625">
        <v>280000</v>
      </c>
      <c r="P80" s="625">
        <v>280000</v>
      </c>
      <c r="Q80" s="625"/>
      <c r="R80" s="641"/>
    </row>
    <row r="81" spans="2:19" ht="37.5" customHeight="1">
      <c r="B81" s="621" t="s">
        <v>477</v>
      </c>
      <c r="C81" s="621" t="s">
        <v>631</v>
      </c>
      <c r="D81" s="622" t="s">
        <v>436</v>
      </c>
      <c r="E81" s="634" t="s">
        <v>626</v>
      </c>
      <c r="F81" s="624"/>
      <c r="G81" s="624">
        <v>20000</v>
      </c>
      <c r="H81" s="624"/>
      <c r="I81" s="624">
        <f>G81+H81</f>
        <v>20000</v>
      </c>
      <c r="J81" s="704">
        <v>660000</v>
      </c>
      <c r="K81" s="704"/>
      <c r="L81" s="701">
        <f>J81+K81</f>
        <v>660000</v>
      </c>
      <c r="M81" s="624"/>
      <c r="N81" s="625">
        <v>680000</v>
      </c>
      <c r="O81" s="625">
        <v>680000</v>
      </c>
      <c r="P81" s="625">
        <v>680000</v>
      </c>
      <c r="Q81" s="625"/>
      <c r="R81" s="641"/>
      <c r="S81" s="631"/>
    </row>
    <row r="82" spans="2:18" ht="37.5" customHeight="1">
      <c r="B82" s="621" t="s">
        <v>480</v>
      </c>
      <c r="C82" s="621" t="s">
        <v>632</v>
      </c>
      <c r="D82" s="622" t="s">
        <v>633</v>
      </c>
      <c r="E82" s="634" t="s">
        <v>634</v>
      </c>
      <c r="F82" s="624"/>
      <c r="G82" s="624">
        <v>49000</v>
      </c>
      <c r="H82" s="624"/>
      <c r="I82" s="624">
        <f>G82+H82</f>
        <v>49000</v>
      </c>
      <c r="J82" s="704"/>
      <c r="K82" s="704"/>
      <c r="L82" s="704"/>
      <c r="M82" s="624"/>
      <c r="N82" s="625">
        <f>F82+G82+J82+M82</f>
        <v>49000</v>
      </c>
      <c r="O82" s="625">
        <v>49000</v>
      </c>
      <c r="P82" s="625">
        <v>49000</v>
      </c>
      <c r="Q82" s="625"/>
      <c r="R82" s="641"/>
    </row>
    <row r="83" spans="2:18" ht="19.5" customHeight="1">
      <c r="B83" s="733" t="s">
        <v>635</v>
      </c>
      <c r="C83" s="734"/>
      <c r="D83" s="734"/>
      <c r="E83" s="734"/>
      <c r="F83" s="734"/>
      <c r="G83" s="734"/>
      <c r="H83" s="734"/>
      <c r="I83" s="734"/>
      <c r="J83" s="734"/>
      <c r="K83" s="734"/>
      <c r="L83" s="734"/>
      <c r="M83" s="734"/>
      <c r="N83" s="734"/>
      <c r="O83" s="734"/>
      <c r="P83" s="734"/>
      <c r="Q83" s="734"/>
      <c r="R83" s="735"/>
    </row>
    <row r="84" spans="2:18" ht="39.75" customHeight="1">
      <c r="B84" s="621" t="s">
        <v>465</v>
      </c>
      <c r="C84" s="621" t="s">
        <v>636</v>
      </c>
      <c r="D84" s="622" t="s">
        <v>637</v>
      </c>
      <c r="E84" s="634" t="s">
        <v>638</v>
      </c>
      <c r="F84" s="624">
        <v>240000</v>
      </c>
      <c r="G84" s="624"/>
      <c r="H84" s="624"/>
      <c r="I84" s="624"/>
      <c r="J84" s="624"/>
      <c r="K84" s="624"/>
      <c r="L84" s="624"/>
      <c r="M84" s="624"/>
      <c r="N84" s="625">
        <f>F84+G84+J84+M84</f>
        <v>240000</v>
      </c>
      <c r="O84" s="625">
        <v>240000</v>
      </c>
      <c r="P84" s="625">
        <v>240000</v>
      </c>
      <c r="Q84" s="625"/>
      <c r="R84" s="641"/>
    </row>
    <row r="85" spans="2:18" ht="39" customHeight="1">
      <c r="B85" s="621" t="s">
        <v>470</v>
      </c>
      <c r="C85" s="621" t="s">
        <v>639</v>
      </c>
      <c r="D85" s="506" t="s">
        <v>640</v>
      </c>
      <c r="E85" s="634" t="s">
        <v>641</v>
      </c>
      <c r="F85" s="624">
        <v>30000</v>
      </c>
      <c r="G85" s="624"/>
      <c r="H85" s="624"/>
      <c r="I85" s="624"/>
      <c r="J85" s="624"/>
      <c r="K85" s="624"/>
      <c r="L85" s="624"/>
      <c r="M85" s="624"/>
      <c r="N85" s="625">
        <f>F85+G85+J85+M85</f>
        <v>30000</v>
      </c>
      <c r="O85" s="625">
        <v>30000</v>
      </c>
      <c r="P85" s="625">
        <v>30000</v>
      </c>
      <c r="Q85" s="625"/>
      <c r="R85" s="641"/>
    </row>
    <row r="86" spans="2:18" ht="20.25" customHeight="1">
      <c r="B86" s="733" t="s">
        <v>642</v>
      </c>
      <c r="C86" s="734"/>
      <c r="D86" s="734"/>
      <c r="E86" s="734"/>
      <c r="F86" s="734"/>
      <c r="G86" s="734"/>
      <c r="H86" s="734"/>
      <c r="I86" s="734"/>
      <c r="J86" s="734"/>
      <c r="K86" s="734"/>
      <c r="L86" s="734"/>
      <c r="M86" s="734"/>
      <c r="N86" s="734"/>
      <c r="O86" s="734"/>
      <c r="P86" s="734"/>
      <c r="Q86" s="734"/>
      <c r="R86" s="735"/>
    </row>
    <row r="87" spans="2:18" ht="49.5" customHeight="1">
      <c r="B87" s="621" t="s">
        <v>465</v>
      </c>
      <c r="C87" s="621" t="s">
        <v>643</v>
      </c>
      <c r="D87" s="622" t="s">
        <v>644</v>
      </c>
      <c r="E87" s="634" t="s">
        <v>645</v>
      </c>
      <c r="F87" s="624">
        <v>31000</v>
      </c>
      <c r="G87" s="624">
        <v>39000</v>
      </c>
      <c r="H87" s="624"/>
      <c r="I87" s="624">
        <f>G87+H87</f>
        <v>39000</v>
      </c>
      <c r="J87" s="704">
        <v>20000</v>
      </c>
      <c r="K87" s="704"/>
      <c r="L87" s="701">
        <f>J87+K87</f>
        <v>20000</v>
      </c>
      <c r="M87" s="624"/>
      <c r="N87" s="625">
        <v>90000</v>
      </c>
      <c r="O87" s="625">
        <v>90000</v>
      </c>
      <c r="P87" s="625">
        <v>90000</v>
      </c>
      <c r="Q87" s="625"/>
      <c r="R87" s="641"/>
    </row>
    <row r="88" spans="2:18" ht="39" customHeight="1">
      <c r="B88" s="621" t="s">
        <v>470</v>
      </c>
      <c r="C88" s="621" t="s">
        <v>646</v>
      </c>
      <c r="D88" s="622" t="s">
        <v>647</v>
      </c>
      <c r="E88" s="634" t="s">
        <v>648</v>
      </c>
      <c r="F88" s="624">
        <v>6000</v>
      </c>
      <c r="G88" s="624"/>
      <c r="H88" s="624"/>
      <c r="I88" s="624"/>
      <c r="J88" s="704"/>
      <c r="K88" s="704"/>
      <c r="L88" s="704"/>
      <c r="M88" s="624"/>
      <c r="N88" s="625">
        <f>F88+G88+J88+M88</f>
        <v>6000</v>
      </c>
      <c r="O88" s="625">
        <v>6000</v>
      </c>
      <c r="P88" s="625">
        <v>6000</v>
      </c>
      <c r="Q88" s="625"/>
      <c r="R88" s="641"/>
    </row>
    <row r="89" spans="2:18" ht="39" customHeight="1">
      <c r="B89" s="621" t="s">
        <v>474</v>
      </c>
      <c r="C89" s="621" t="s">
        <v>649</v>
      </c>
      <c r="D89" s="622" t="s">
        <v>650</v>
      </c>
      <c r="E89" s="634" t="s">
        <v>648</v>
      </c>
      <c r="F89" s="624"/>
      <c r="G89" s="624">
        <v>9700</v>
      </c>
      <c r="H89" s="624"/>
      <c r="I89" s="624">
        <f>G89+H89</f>
        <v>9700</v>
      </c>
      <c r="J89" s="704"/>
      <c r="K89" s="704"/>
      <c r="L89" s="704"/>
      <c r="M89" s="624"/>
      <c r="N89" s="625">
        <v>9700</v>
      </c>
      <c r="O89" s="625">
        <v>9700</v>
      </c>
      <c r="P89" s="625">
        <v>9700</v>
      </c>
      <c r="Q89" s="625"/>
      <c r="R89" s="641"/>
    </row>
    <row r="90" spans="2:19" ht="39" customHeight="1">
      <c r="B90" s="114" t="s">
        <v>477</v>
      </c>
      <c r="C90" s="114" t="s">
        <v>651</v>
      </c>
      <c r="D90" s="249" t="s">
        <v>652</v>
      </c>
      <c r="E90" s="650" t="s">
        <v>645</v>
      </c>
      <c r="F90" s="624"/>
      <c r="G90" s="624">
        <v>56000</v>
      </c>
      <c r="H90" s="624"/>
      <c r="I90" s="624">
        <f>G90+H90</f>
        <v>56000</v>
      </c>
      <c r="J90" s="704"/>
      <c r="K90" s="704"/>
      <c r="L90" s="704"/>
      <c r="M90" s="624"/>
      <c r="N90" s="625">
        <v>56000</v>
      </c>
      <c r="O90" s="625">
        <v>56000</v>
      </c>
      <c r="P90" s="625">
        <v>56000</v>
      </c>
      <c r="Q90" s="625"/>
      <c r="R90" s="641"/>
      <c r="S90" s="631">
        <v>7</v>
      </c>
    </row>
    <row r="91" spans="2:18" ht="39" customHeight="1">
      <c r="B91" s="114" t="s">
        <v>480</v>
      </c>
      <c r="C91" s="114" t="s">
        <v>653</v>
      </c>
      <c r="D91" s="249" t="s">
        <v>650</v>
      </c>
      <c r="E91" s="650" t="s">
        <v>654</v>
      </c>
      <c r="F91" s="624"/>
      <c r="G91" s="624">
        <v>5076</v>
      </c>
      <c r="H91" s="624"/>
      <c r="I91" s="624">
        <f>G91+H91</f>
        <v>5076</v>
      </c>
      <c r="J91" s="704"/>
      <c r="K91" s="704"/>
      <c r="L91" s="704"/>
      <c r="M91" s="624"/>
      <c r="N91" s="625">
        <v>5076</v>
      </c>
      <c r="O91" s="625">
        <v>5076</v>
      </c>
      <c r="P91" s="625">
        <v>5076</v>
      </c>
      <c r="Q91" s="625"/>
      <c r="R91" s="641"/>
    </row>
    <row r="92" spans="2:19" ht="39" customHeight="1">
      <c r="B92" s="114" t="s">
        <v>484</v>
      </c>
      <c r="C92" s="114" t="s">
        <v>655</v>
      </c>
      <c r="D92" s="249" t="s">
        <v>650</v>
      </c>
      <c r="E92" s="650" t="s">
        <v>567</v>
      </c>
      <c r="F92" s="624"/>
      <c r="G92" s="624"/>
      <c r="H92" s="624"/>
      <c r="I92" s="624"/>
      <c r="J92" s="704">
        <v>4748.6</v>
      </c>
      <c r="K92" s="704"/>
      <c r="L92" s="701">
        <f>J92+K92</f>
        <v>4748.6</v>
      </c>
      <c r="M92" s="624"/>
      <c r="N92" s="625">
        <v>4748.6</v>
      </c>
      <c r="O92" s="625">
        <v>4748.6</v>
      </c>
      <c r="P92" s="625"/>
      <c r="Q92" s="625">
        <v>4748.6</v>
      </c>
      <c r="R92" s="640" t="s">
        <v>568</v>
      </c>
      <c r="S92" s="631"/>
    </row>
    <row r="93" spans="2:19" ht="39" customHeight="1">
      <c r="B93" s="114" t="s">
        <v>488</v>
      </c>
      <c r="C93" s="114" t="s">
        <v>656</v>
      </c>
      <c r="D93" s="249" t="s">
        <v>650</v>
      </c>
      <c r="E93" s="650" t="s">
        <v>570</v>
      </c>
      <c r="F93" s="624"/>
      <c r="G93" s="624"/>
      <c r="H93" s="624"/>
      <c r="I93" s="624"/>
      <c r="J93" s="704">
        <v>251.4</v>
      </c>
      <c r="K93" s="704"/>
      <c r="L93" s="701">
        <f>J93+K93</f>
        <v>251.4</v>
      </c>
      <c r="M93" s="624"/>
      <c r="N93" s="625">
        <v>251.4</v>
      </c>
      <c r="O93" s="625">
        <v>251.4</v>
      </c>
      <c r="P93" s="625"/>
      <c r="Q93" s="625">
        <v>251.4</v>
      </c>
      <c r="R93" s="640" t="s">
        <v>568</v>
      </c>
      <c r="S93" s="631"/>
    </row>
    <row r="94" spans="2:18" ht="19.5" customHeight="1">
      <c r="B94" s="733" t="s">
        <v>657</v>
      </c>
      <c r="C94" s="734"/>
      <c r="D94" s="734"/>
      <c r="E94" s="734"/>
      <c r="F94" s="734"/>
      <c r="G94" s="734"/>
      <c r="H94" s="734"/>
      <c r="I94" s="734"/>
      <c r="J94" s="734"/>
      <c r="K94" s="734"/>
      <c r="L94" s="734"/>
      <c r="M94" s="734"/>
      <c r="N94" s="734"/>
      <c r="O94" s="734"/>
      <c r="P94" s="734"/>
      <c r="Q94" s="734"/>
      <c r="R94" s="735"/>
    </row>
    <row r="95" spans="2:18" ht="37.5" customHeight="1">
      <c r="B95" s="621" t="s">
        <v>465</v>
      </c>
      <c r="C95" s="621" t="s">
        <v>631</v>
      </c>
      <c r="D95" s="622" t="s">
        <v>658</v>
      </c>
      <c r="E95" s="634" t="s">
        <v>659</v>
      </c>
      <c r="F95" s="624">
        <v>495000</v>
      </c>
      <c r="G95" s="624"/>
      <c r="H95" s="624"/>
      <c r="I95" s="624"/>
      <c r="J95" s="704"/>
      <c r="K95" s="704"/>
      <c r="L95" s="704"/>
      <c r="M95" s="624"/>
      <c r="N95" s="625">
        <f>F95+G95+J95+M95</f>
        <v>495000</v>
      </c>
      <c r="O95" s="625">
        <v>495000</v>
      </c>
      <c r="P95" s="625">
        <v>239226</v>
      </c>
      <c r="Q95" s="625">
        <v>255774</v>
      </c>
      <c r="R95" s="626" t="s">
        <v>491</v>
      </c>
    </row>
    <row r="96" spans="2:18" ht="37.5" customHeight="1">
      <c r="B96" s="621" t="s">
        <v>470</v>
      </c>
      <c r="C96" s="621" t="s">
        <v>660</v>
      </c>
      <c r="D96" s="648" t="s">
        <v>661</v>
      </c>
      <c r="E96" s="634" t="s">
        <v>659</v>
      </c>
      <c r="F96" s="624">
        <v>395000</v>
      </c>
      <c r="G96" s="624"/>
      <c r="H96" s="624"/>
      <c r="I96" s="624"/>
      <c r="J96" s="704"/>
      <c r="K96" s="704"/>
      <c r="L96" s="704"/>
      <c r="M96" s="624"/>
      <c r="N96" s="625">
        <f>F96+G96+J96+M96</f>
        <v>395000</v>
      </c>
      <c r="O96" s="625">
        <v>395000</v>
      </c>
      <c r="P96" s="625">
        <v>111749</v>
      </c>
      <c r="Q96" s="625">
        <v>283251</v>
      </c>
      <c r="R96" s="626" t="s">
        <v>491</v>
      </c>
    </row>
    <row r="97" spans="2:18" ht="37.5" customHeight="1">
      <c r="B97" s="621" t="s">
        <v>474</v>
      </c>
      <c r="C97" s="621" t="s">
        <v>662</v>
      </c>
      <c r="D97" s="622" t="s">
        <v>663</v>
      </c>
      <c r="E97" s="634" t="s">
        <v>659</v>
      </c>
      <c r="F97" s="624"/>
      <c r="G97" s="624">
        <v>0</v>
      </c>
      <c r="H97" s="624"/>
      <c r="I97" s="624">
        <f>G97+H97</f>
        <v>0</v>
      </c>
      <c r="J97" s="704">
        <v>870000</v>
      </c>
      <c r="K97" s="704">
        <v>0</v>
      </c>
      <c r="L97" s="701">
        <f>J97+K97</f>
        <v>870000</v>
      </c>
      <c r="M97" s="624"/>
      <c r="N97" s="625">
        <f>F97+G97+J97+M97</f>
        <v>870000</v>
      </c>
      <c r="O97" s="625">
        <v>870000</v>
      </c>
      <c r="P97" s="625">
        <v>200000</v>
      </c>
      <c r="Q97" s="625">
        <v>670000</v>
      </c>
      <c r="R97" s="626" t="s">
        <v>491</v>
      </c>
    </row>
    <row r="98" spans="2:18" ht="37.5" customHeight="1">
      <c r="B98" s="621" t="s">
        <v>477</v>
      </c>
      <c r="C98" s="621" t="s">
        <v>664</v>
      </c>
      <c r="D98" s="622" t="s">
        <v>665</v>
      </c>
      <c r="E98" s="634" t="s">
        <v>659</v>
      </c>
      <c r="F98" s="624"/>
      <c r="G98" s="624">
        <v>0</v>
      </c>
      <c r="H98" s="624"/>
      <c r="I98" s="624">
        <f>G98+H98</f>
        <v>0</v>
      </c>
      <c r="J98" s="704">
        <v>0</v>
      </c>
      <c r="K98" s="704"/>
      <c r="L98" s="701">
        <f>J98+K98</f>
        <v>0</v>
      </c>
      <c r="M98" s="624"/>
      <c r="N98" s="625">
        <v>0</v>
      </c>
      <c r="O98" s="625">
        <v>0</v>
      </c>
      <c r="P98" s="625">
        <v>0</v>
      </c>
      <c r="Q98" s="625"/>
      <c r="R98" s="626"/>
    </row>
    <row r="99" spans="2:18" ht="37.5" customHeight="1">
      <c r="B99" s="621" t="s">
        <v>480</v>
      </c>
      <c r="C99" s="621" t="s">
        <v>666</v>
      </c>
      <c r="D99" s="648" t="s">
        <v>667</v>
      </c>
      <c r="E99" s="634" t="s">
        <v>659</v>
      </c>
      <c r="F99" s="624"/>
      <c r="G99" s="624">
        <v>0</v>
      </c>
      <c r="H99" s="624"/>
      <c r="I99" s="624">
        <f>G99+H99</f>
        <v>0</v>
      </c>
      <c r="J99" s="704">
        <v>0</v>
      </c>
      <c r="K99" s="704"/>
      <c r="L99" s="701">
        <f>J99+K99</f>
        <v>0</v>
      </c>
      <c r="M99" s="624">
        <v>440000</v>
      </c>
      <c r="N99" s="625">
        <v>440000</v>
      </c>
      <c r="O99" s="625">
        <v>440000</v>
      </c>
      <c r="P99" s="625">
        <v>440000</v>
      </c>
      <c r="Q99" s="625"/>
      <c r="R99" s="626"/>
    </row>
    <row r="100" spans="2:18" ht="34.5" customHeight="1">
      <c r="B100" s="635" t="s">
        <v>484</v>
      </c>
      <c r="C100" s="635" t="s">
        <v>668</v>
      </c>
      <c r="D100" s="648" t="s">
        <v>669</v>
      </c>
      <c r="E100" s="637" t="s">
        <v>659</v>
      </c>
      <c r="F100" s="624"/>
      <c r="G100" s="624">
        <v>9000</v>
      </c>
      <c r="H100" s="624"/>
      <c r="I100" s="624">
        <f>G100+H100</f>
        <v>9000</v>
      </c>
      <c r="J100" s="704"/>
      <c r="K100" s="704"/>
      <c r="L100" s="704"/>
      <c r="M100" s="624"/>
      <c r="N100" s="625">
        <v>9000</v>
      </c>
      <c r="O100" s="625">
        <v>9000</v>
      </c>
      <c r="P100" s="625">
        <v>9000</v>
      </c>
      <c r="Q100" s="625"/>
      <c r="R100" s="626"/>
    </row>
    <row r="101" spans="2:18" ht="19.5" customHeight="1">
      <c r="B101" s="733" t="s">
        <v>670</v>
      </c>
      <c r="C101" s="734"/>
      <c r="D101" s="734"/>
      <c r="E101" s="734"/>
      <c r="F101" s="734"/>
      <c r="G101" s="734"/>
      <c r="H101" s="734"/>
      <c r="I101" s="734"/>
      <c r="J101" s="734"/>
      <c r="K101" s="734"/>
      <c r="L101" s="734"/>
      <c r="M101" s="734"/>
      <c r="N101" s="734"/>
      <c r="O101" s="734"/>
      <c r="P101" s="734"/>
      <c r="Q101" s="734"/>
      <c r="R101" s="735"/>
    </row>
    <row r="102" spans="2:18" ht="38.25" customHeight="1">
      <c r="B102" s="621" t="s">
        <v>465</v>
      </c>
      <c r="C102" s="621" t="s">
        <v>671</v>
      </c>
      <c r="D102" s="622" t="s">
        <v>672</v>
      </c>
      <c r="E102" s="634" t="s">
        <v>673</v>
      </c>
      <c r="F102" s="652"/>
      <c r="G102" s="624">
        <v>100000</v>
      </c>
      <c r="H102" s="624"/>
      <c r="I102" s="624">
        <f>G102+H102</f>
        <v>100000</v>
      </c>
      <c r="J102" s="704"/>
      <c r="K102" s="704"/>
      <c r="L102" s="704"/>
      <c r="M102" s="624"/>
      <c r="N102" s="625">
        <f>F102+G102+J102+M102</f>
        <v>100000</v>
      </c>
      <c r="O102" s="625">
        <v>150000</v>
      </c>
      <c r="P102" s="625">
        <v>100000</v>
      </c>
      <c r="Q102" s="625">
        <v>50000</v>
      </c>
      <c r="R102" s="671" t="s">
        <v>674</v>
      </c>
    </row>
    <row r="103" spans="2:18" ht="37.5" customHeight="1">
      <c r="B103" s="621" t="s">
        <v>470</v>
      </c>
      <c r="C103" s="635" t="s">
        <v>675</v>
      </c>
      <c r="D103" s="636" t="s">
        <v>676</v>
      </c>
      <c r="E103" s="637" t="s">
        <v>677</v>
      </c>
      <c r="F103" s="651"/>
      <c r="G103" s="638">
        <v>50000</v>
      </c>
      <c r="H103" s="638"/>
      <c r="I103" s="624">
        <f>G103+H103</f>
        <v>50000</v>
      </c>
      <c r="J103" s="706"/>
      <c r="K103" s="706"/>
      <c r="L103" s="706"/>
      <c r="M103" s="638"/>
      <c r="N103" s="639">
        <v>50000</v>
      </c>
      <c r="O103" s="639">
        <v>50000</v>
      </c>
      <c r="P103" s="639">
        <v>50000</v>
      </c>
      <c r="Q103" s="639"/>
      <c r="R103" s="639"/>
    </row>
    <row r="104" spans="2:18" ht="48.75" customHeight="1">
      <c r="B104" s="621" t="s">
        <v>474</v>
      </c>
      <c r="C104" s="621" t="s">
        <v>678</v>
      </c>
      <c r="D104" s="622" t="s">
        <v>679</v>
      </c>
      <c r="E104" s="634" t="s">
        <v>677</v>
      </c>
      <c r="F104" s="652"/>
      <c r="G104" s="624"/>
      <c r="H104" s="624"/>
      <c r="I104" s="624"/>
      <c r="J104" s="704">
        <v>30000</v>
      </c>
      <c r="K104" s="704"/>
      <c r="L104" s="701">
        <f>J104+K104</f>
        <v>30000</v>
      </c>
      <c r="M104" s="624"/>
      <c r="N104" s="625">
        <v>30000</v>
      </c>
      <c r="O104" s="625">
        <v>30000</v>
      </c>
      <c r="P104" s="625">
        <v>30000</v>
      </c>
      <c r="Q104" s="625"/>
      <c r="R104" s="625"/>
    </row>
    <row r="105" spans="2:19" ht="37.5" customHeight="1">
      <c r="B105" s="621" t="s">
        <v>477</v>
      </c>
      <c r="C105" s="621" t="s">
        <v>680</v>
      </c>
      <c r="D105" s="622" t="s">
        <v>438</v>
      </c>
      <c r="E105" s="637" t="s">
        <v>659</v>
      </c>
      <c r="F105" s="652"/>
      <c r="G105" s="624"/>
      <c r="H105" s="624"/>
      <c r="I105" s="624"/>
      <c r="J105" s="704">
        <v>30000</v>
      </c>
      <c r="K105" s="704">
        <v>0</v>
      </c>
      <c r="L105" s="701">
        <f>J105+K105</f>
        <v>30000</v>
      </c>
      <c r="M105" s="624"/>
      <c r="N105" s="625">
        <v>30000</v>
      </c>
      <c r="O105" s="625">
        <v>30000</v>
      </c>
      <c r="P105" s="625">
        <v>30000</v>
      </c>
      <c r="Q105" s="625"/>
      <c r="R105" s="625"/>
      <c r="S105" s="653">
        <v>8</v>
      </c>
    </row>
    <row r="106" spans="2:18" ht="19.5" customHeight="1">
      <c r="B106" s="733" t="s">
        <v>681</v>
      </c>
      <c r="C106" s="734"/>
      <c r="D106" s="734"/>
      <c r="E106" s="734"/>
      <c r="F106" s="734"/>
      <c r="G106" s="734"/>
      <c r="H106" s="734"/>
      <c r="I106" s="734"/>
      <c r="J106" s="734"/>
      <c r="K106" s="734"/>
      <c r="L106" s="734"/>
      <c r="M106" s="734"/>
      <c r="N106" s="734"/>
      <c r="O106" s="734"/>
      <c r="P106" s="734"/>
      <c r="Q106" s="734"/>
      <c r="R106" s="735"/>
    </row>
    <row r="107" spans="2:18" ht="42.75" customHeight="1">
      <c r="B107" s="621" t="s">
        <v>465</v>
      </c>
      <c r="C107" s="621" t="s">
        <v>682</v>
      </c>
      <c r="D107" s="622" t="s">
        <v>683</v>
      </c>
      <c r="E107" s="634" t="s">
        <v>684</v>
      </c>
      <c r="F107" s="652"/>
      <c r="G107" s="624">
        <v>40000</v>
      </c>
      <c r="H107" s="624"/>
      <c r="I107" s="624">
        <f>G107+H107</f>
        <v>40000</v>
      </c>
      <c r="J107" s="624"/>
      <c r="K107" s="624"/>
      <c r="L107" s="624"/>
      <c r="M107" s="624"/>
      <c r="N107" s="625">
        <f>F107+G107+J107+M107</f>
        <v>40000</v>
      </c>
      <c r="O107" s="625">
        <v>40000</v>
      </c>
      <c r="P107" s="625">
        <v>40000</v>
      </c>
      <c r="Q107" s="625"/>
      <c r="R107" s="625"/>
    </row>
    <row r="108" spans="2:18" ht="19.5" customHeight="1">
      <c r="B108" s="733" t="s">
        <v>685</v>
      </c>
      <c r="C108" s="734"/>
      <c r="D108" s="734"/>
      <c r="E108" s="734"/>
      <c r="F108" s="734"/>
      <c r="G108" s="734"/>
      <c r="H108" s="734"/>
      <c r="I108" s="734"/>
      <c r="J108" s="734"/>
      <c r="K108" s="734"/>
      <c r="L108" s="734"/>
      <c r="M108" s="734"/>
      <c r="N108" s="734"/>
      <c r="O108" s="734"/>
      <c r="P108" s="734"/>
      <c r="Q108" s="734"/>
      <c r="R108" s="735"/>
    </row>
    <row r="109" spans="2:18" ht="60">
      <c r="B109" s="654" t="s">
        <v>465</v>
      </c>
      <c r="C109" s="654" t="s">
        <v>686</v>
      </c>
      <c r="D109" s="110" t="s">
        <v>687</v>
      </c>
      <c r="E109" s="655" t="s">
        <v>688</v>
      </c>
      <c r="F109" s="654"/>
      <c r="G109" s="656">
        <v>80000</v>
      </c>
      <c r="H109" s="656"/>
      <c r="I109" s="638">
        <f>G109+H109</f>
        <v>80000</v>
      </c>
      <c r="J109" s="708">
        <v>300000</v>
      </c>
      <c r="K109" s="708"/>
      <c r="L109" s="709">
        <f>J109+K109</f>
        <v>300000</v>
      </c>
      <c r="M109" s="654"/>
      <c r="N109" s="657">
        <v>330000</v>
      </c>
      <c r="O109" s="657">
        <v>330000</v>
      </c>
      <c r="P109" s="657">
        <v>330000</v>
      </c>
      <c r="Q109" s="658"/>
      <c r="R109" s="658"/>
    </row>
    <row r="110" spans="2:18" ht="15.75" customHeight="1">
      <c r="B110" s="736" t="s">
        <v>689</v>
      </c>
      <c r="C110" s="737"/>
      <c r="D110" s="737"/>
      <c r="E110" s="737"/>
      <c r="F110" s="737"/>
      <c r="G110" s="737"/>
      <c r="H110" s="737"/>
      <c r="I110" s="737"/>
      <c r="J110" s="737"/>
      <c r="K110" s="737"/>
      <c r="L110" s="737"/>
      <c r="M110" s="737"/>
      <c r="N110" s="737"/>
      <c r="O110" s="737"/>
      <c r="P110" s="737"/>
      <c r="Q110" s="737"/>
      <c r="R110" s="738"/>
    </row>
    <row r="111" spans="2:18" ht="63.75" customHeight="1">
      <c r="B111" s="659" t="s">
        <v>465</v>
      </c>
      <c r="C111" s="659" t="s">
        <v>690</v>
      </c>
      <c r="D111" s="660" t="s">
        <v>418</v>
      </c>
      <c r="E111" s="661" t="s">
        <v>691</v>
      </c>
      <c r="F111" s="659"/>
      <c r="G111" s="662"/>
      <c r="H111" s="662"/>
      <c r="I111" s="624"/>
      <c r="J111" s="710">
        <v>50000</v>
      </c>
      <c r="K111" s="710"/>
      <c r="L111" s="711">
        <f>J111+K111</f>
        <v>50000</v>
      </c>
      <c r="M111" s="663"/>
      <c r="N111" s="664">
        <v>50000</v>
      </c>
      <c r="O111" s="664">
        <v>50000</v>
      </c>
      <c r="P111" s="664">
        <v>50000</v>
      </c>
      <c r="Q111" s="665"/>
      <c r="R111" s="665"/>
    </row>
    <row r="112" spans="2:18" ht="62.25" customHeight="1">
      <c r="B112" s="739" t="s">
        <v>692</v>
      </c>
      <c r="C112" s="740"/>
      <c r="D112" s="740"/>
      <c r="E112" s="741"/>
      <c r="F112" s="617">
        <v>2007</v>
      </c>
      <c r="G112" s="617">
        <v>2008</v>
      </c>
      <c r="H112" s="616" t="s">
        <v>7</v>
      </c>
      <c r="I112" s="615" t="s">
        <v>693</v>
      </c>
      <c r="J112" s="712">
        <v>2009</v>
      </c>
      <c r="K112" s="713" t="s">
        <v>7</v>
      </c>
      <c r="L112" s="714" t="s">
        <v>718</v>
      </c>
      <c r="M112" s="617">
        <v>2010</v>
      </c>
      <c r="N112" s="666" t="s">
        <v>694</v>
      </c>
      <c r="O112" s="666" t="s">
        <v>695</v>
      </c>
      <c r="P112" s="666" t="s">
        <v>696</v>
      </c>
      <c r="Q112" s="667" t="s">
        <v>697</v>
      </c>
      <c r="R112" s="666"/>
    </row>
    <row r="113" spans="2:18" ht="19.5" customHeight="1">
      <c r="B113" s="742"/>
      <c r="C113" s="743"/>
      <c r="D113" s="743"/>
      <c r="E113" s="744"/>
      <c r="F113" s="668">
        <f>SUM(F16:F38)+SUM(F41:F42)+SUM(F44:F54)+SUM(F56:F76)+SUM(F78:F82)+SUM(F84+F85)+SUM(F87:F93)+SUM(F95:F100)+SUM(F102:F105)+F107+F109+F111</f>
        <v>8135139</v>
      </c>
      <c r="G113" s="668">
        <f>SUM(G16:G38)+SUM(G41:G42)+SUM(G44:G54)+SUM(G56:G76)+SUM(G78:G82)+SUM(G84+G85)+SUM(G87:G93)+SUM(G95:G100)+SUM(G102:G105)+G107+G109+G111</f>
        <v>4741345</v>
      </c>
      <c r="H113" s="668">
        <f>SUM(H16:H38)+SUM(H41:H42)+SUM(H44:H54)+SUM(H56:H76)+SUM(H78:H82)+SUM(H84+H85)+SUM(H87:H93)+SUM(H95:H100)+SUM(H102:H105)+H107+H109+H111</f>
        <v>0</v>
      </c>
      <c r="I113" s="668">
        <f>SUM(I16:I38)+SUM(I41:I42)+SUM(I44:I54)+SUM(I56:I76)+SUM(I78:I82)+SUM(I84+I85)+SUM(I87:I93)+SUM(I95:I100)+SUM(I102:I105)+I107+I109+I111</f>
        <v>4741345</v>
      </c>
      <c r="J113" s="715">
        <f aca="true" t="shared" si="5" ref="J113:Q113">SUM(J16:J39)+SUM(J41:J42)+SUM(J44:J54)+SUM(J56:J76)+SUM(J78:J82)+SUM(J84+J85)+SUM(J87:J93)+SUM(J95:J100)+SUM(J102:J105)+J107+J109+J111</f>
        <v>6480100</v>
      </c>
      <c r="K113" s="715">
        <f t="shared" si="5"/>
        <v>78000</v>
      </c>
      <c r="L113" s="715">
        <f t="shared" si="5"/>
        <v>6558100</v>
      </c>
      <c r="M113" s="668">
        <f t="shared" si="5"/>
        <v>15270000</v>
      </c>
      <c r="N113" s="668">
        <f t="shared" si="5"/>
        <v>34422984</v>
      </c>
      <c r="O113" s="668">
        <f t="shared" si="5"/>
        <v>42572984</v>
      </c>
      <c r="P113" s="668">
        <f t="shared" si="5"/>
        <v>17777759</v>
      </c>
      <c r="Q113" s="668">
        <f t="shared" si="5"/>
        <v>24795225</v>
      </c>
      <c r="R113" s="669"/>
    </row>
    <row r="114" spans="2:3" ht="14.25">
      <c r="B114" s="367"/>
      <c r="C114" s="367"/>
    </row>
    <row r="115" spans="2:3" ht="14.25">
      <c r="B115" s="367"/>
      <c r="C115" s="367"/>
    </row>
    <row r="116" spans="2:8" ht="14.25">
      <c r="B116" s="367"/>
      <c r="C116" s="367"/>
      <c r="H116" s="670"/>
    </row>
    <row r="117" ht="14.25">
      <c r="B117" s="367"/>
    </row>
    <row r="118" ht="14.25">
      <c r="B118" s="367"/>
    </row>
    <row r="119" ht="14.25">
      <c r="B119" s="367"/>
    </row>
  </sheetData>
  <sheetProtection/>
  <mergeCells count="25">
    <mergeCell ref="D5:Q5"/>
    <mergeCell ref="C8:E9"/>
    <mergeCell ref="F8:R9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B15:R15"/>
    <mergeCell ref="B40:R40"/>
    <mergeCell ref="B43:R43"/>
    <mergeCell ref="B55:R55"/>
    <mergeCell ref="B108:R108"/>
    <mergeCell ref="B110:R110"/>
    <mergeCell ref="B112:E113"/>
    <mergeCell ref="B77:R77"/>
    <mergeCell ref="B83:R83"/>
    <mergeCell ref="B86:R86"/>
    <mergeCell ref="B94:R94"/>
    <mergeCell ref="B101:R101"/>
    <mergeCell ref="B106:R106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2009-09-30T06:46:43Z</cp:lastPrinted>
  <dcterms:created xsi:type="dcterms:W3CDTF">2009-07-01T12:25:05Z</dcterms:created>
  <dcterms:modified xsi:type="dcterms:W3CDTF">2009-09-30T06:57:05Z</dcterms:modified>
  <cp:category/>
  <cp:version/>
  <cp:contentType/>
  <cp:contentStatus/>
</cp:coreProperties>
</file>