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5480" windowHeight="11640" activeTab="5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zał.6" sheetId="6" r:id="rId6"/>
    <sheet name="zał.7" sheetId="7" r:id="rId7"/>
    <sheet name="zał.8" sheetId="8" r:id="rId8"/>
  </sheets>
  <definedNames/>
  <calcPr calcMode="manual" fullCalcOnLoad="1"/>
</workbook>
</file>

<file path=xl/sharedStrings.xml><?xml version="1.0" encoding="utf-8"?>
<sst xmlns="http://schemas.openxmlformats.org/spreadsheetml/2006/main" count="1200" uniqueCount="476">
  <si>
    <t>Załącznik Nr 1 do</t>
  </si>
  <si>
    <t>w złotych</t>
  </si>
  <si>
    <t>Dział</t>
  </si>
  <si>
    <t>Rozdział</t>
  </si>
  <si>
    <t>§</t>
  </si>
  <si>
    <t>Źródło dochodów</t>
  </si>
  <si>
    <t>Zmiany</t>
  </si>
  <si>
    <t>Uzasadnienie</t>
  </si>
  <si>
    <t>010</t>
  </si>
  <si>
    <t>ROLNICTWO I ŁOWIECTWO</t>
  </si>
  <si>
    <t>01010</t>
  </si>
  <si>
    <t>Pozostała działalność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</si>
  <si>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</si>
  <si>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</si>
  <si>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</si>
  <si>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</si>
  <si>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</si>
  <si>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</si>
  <si>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</si>
  <si>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</si>
  <si>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</si>
  <si>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</si>
  <si>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</si>
  <si>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0870</t>
  </si>
  <si>
    <t>wpływy ze sprzedaży składników majątkowych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</si>
  <si>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</si>
  <si>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</si>
  <si>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</si>
  <si>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</si>
  <si>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</si>
  <si>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</si>
  <si>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</si>
  <si>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</si>
  <si>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</si>
  <si>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</si>
  <si>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</si>
  <si>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</si>
  <si>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</si>
  <si>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DOCHODY OD OSÓB PRAWNYCH, OD OSÓB FIZYCZNYCH I OD INNYCH JEDNOSTEK NIEPOSIADAJĄCYCH OSOBOWOŚCI PRAWNEJ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</si>
  <si>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</si>
  <si>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</si>
  <si>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</si>
  <si>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</si>
  <si>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</si>
  <si>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</si>
  <si>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</si>
  <si>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</si>
  <si>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</si>
  <si>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>Wpływy z podatku rolnego, leśnego, od czynności cywilnoprawnych osób fizycznych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</si>
  <si>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</si>
  <si>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</si>
  <si>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</si>
  <si>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</si>
  <si>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</si>
  <si>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</si>
  <si>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</si>
  <si>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</si>
  <si>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Wpływy z innych opłat stanowiących dochody jednostek samorządu terytorialnego</t>
  </si>
  <si>
    <t>0410</t>
  </si>
  <si>
    <t>Wpływy z opłaty skarbowej</t>
  </si>
  <si>
    <t>0430</t>
  </si>
  <si>
    <t>Wpływy z opłaty targowej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</si>
  <si>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</si>
  <si>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</si>
  <si>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</si>
  <si>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</si>
  <si>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</si>
  <si>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Wpływy z innych lokalnych opłat pobieranych przez jst, tj. renta planistyczna, opłata adiacencka, wpis-zmiana do edg.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</si>
  <si>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</si>
  <si>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</si>
  <si>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</si>
  <si>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</si>
  <si>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</si>
  <si>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</si>
  <si>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</si>
  <si>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</si>
  <si>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</si>
  <si>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</si>
  <si>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</si>
  <si>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</si>
  <si>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</si>
  <si>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</si>
  <si>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0830</t>
  </si>
  <si>
    <t>Wpływy z usług</t>
  </si>
  <si>
    <t>Dotacje celowe otrzymane z bp na realizację własnych zadań bieżących gmin</t>
  </si>
  <si>
    <t>POMOC SPOŁECZNA</t>
  </si>
  <si>
    <t>Świadczenia rodzinne, zaliczka alimentacyjna oraz składki na ubezp.emeryt.-rentowe</t>
  </si>
  <si>
    <t xml:space="preserve">Dotacje celowe otrzymane z bp na realizację zadań bieżących z zakresu administracji rządowej oraz innych zadań zleconych gminie ustawami </t>
  </si>
  <si>
    <t>Składki na ubezpieczenie zdrowotne opłacane za osoby pobierające świadczenia</t>
  </si>
  <si>
    <t>Zasiłki i pomoc w naturze oraz składki na ubezpieczenia emerytalne i rentowe</t>
  </si>
  <si>
    <t>Ośrodki pomocy społecznej</t>
  </si>
  <si>
    <t>POZOSTAŁE ZADANIA W ZAKRESIE POLITYKI SPOŁECZNEJ</t>
  </si>
  <si>
    <t>Dotacja z WUP - projekt realizowany przez Ps Duszniki</t>
  </si>
  <si>
    <t>Dotacja rozwojowa "Walka z wykluczeniem społecznym"</t>
  </si>
  <si>
    <t>Dotacja z WUP - projekt realizowany przez GOPS Duszniki</t>
  </si>
  <si>
    <t>854</t>
  </si>
  <si>
    <t>EDUKACYJNA OPIEKA WYCHOWAWCZA</t>
  </si>
  <si>
    <t>GOSPODARKA KOMUNALNA I OCHRONA ŚRODOWISKA</t>
  </si>
  <si>
    <t>Wpływy i wydatki związane z gromadzeneim środków z opłaty produktowej</t>
  </si>
  <si>
    <t>0400</t>
  </si>
  <si>
    <t>Wpływy z opłaty produktowej</t>
  </si>
  <si>
    <t>926</t>
  </si>
  <si>
    <t>92601</t>
  </si>
  <si>
    <t xml:space="preserve">                               DOCHODY OGÓŁEM</t>
  </si>
  <si>
    <t>Załącznik Nr 2 do</t>
  </si>
  <si>
    <t>Treść</t>
  </si>
  <si>
    <t>01008</t>
  </si>
  <si>
    <t>4300</t>
  </si>
  <si>
    <t>zakup usług pozostałych</t>
  </si>
  <si>
    <t>01009</t>
  </si>
  <si>
    <t>6050</t>
  </si>
  <si>
    <t>wydatki inwestycyjne jednostek budżetowych</t>
  </si>
  <si>
    <t>01030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</si>
  <si>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</si>
  <si>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</si>
  <si>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</si>
  <si>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</si>
  <si>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</si>
  <si>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</si>
  <si>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60014</t>
  </si>
  <si>
    <t>6300</t>
  </si>
  <si>
    <t>wydatki na pomoc finansową  udzielaną między jednistkami samorządu terytorialnego na dofinansowanie własnych zadań inwestycyjnych i zakupów inwestycyjnych</t>
  </si>
  <si>
    <t>60016</t>
  </si>
  <si>
    <t>4210</t>
  </si>
  <si>
    <t>zakup materiałów i wyposażenia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</si>
  <si>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</si>
  <si>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</si>
  <si>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</si>
  <si>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</si>
  <si>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</si>
  <si>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</si>
  <si>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</si>
  <si>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750</t>
  </si>
  <si>
    <t>75011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</si>
  <si>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</si>
  <si>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</si>
  <si>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</si>
  <si>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</si>
  <si>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</si>
  <si>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</si>
  <si>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</si>
  <si>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</si>
  <si>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krajowe</t>
  </si>
  <si>
    <t>podróże służbowe zagraniczne</t>
  </si>
  <si>
    <t>szkolenia radnych, sołtysów</t>
  </si>
  <si>
    <t>75023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</si>
  <si>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</si>
  <si>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</si>
  <si>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</si>
  <si>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</si>
  <si>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</si>
  <si>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</si>
  <si>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</si>
  <si>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</si>
  <si>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</si>
  <si>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</si>
  <si>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</si>
  <si>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</si>
  <si>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</si>
  <si>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</si>
  <si>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</si>
  <si>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wydatki na zakupy inwestycyjne jednostek budżetowych</t>
  </si>
  <si>
    <t>75075</t>
  </si>
  <si>
    <t>751</t>
  </si>
  <si>
    <t>75101</t>
  </si>
  <si>
    <t>zakup usług pozostałych-zadania zlecone</t>
  </si>
  <si>
    <t>754</t>
  </si>
  <si>
    <t>BEZPIECZEŃSTWO PUBLICZNE I OCHRONA PRZECIWPOŻAROWA</t>
  </si>
  <si>
    <t>75412</t>
  </si>
  <si>
    <t>2820</t>
  </si>
  <si>
    <t>dotacja celowa z budżetu na finansowanie lub dofinansowanie zadań zleconych do realizacji stowarzyszeniom</t>
  </si>
  <si>
    <t>3020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</si>
  <si>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</si>
  <si>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</si>
  <si>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</si>
  <si>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</si>
  <si>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</si>
  <si>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</si>
  <si>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</si>
  <si>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</si>
  <si>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</si>
  <si>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</si>
  <si>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</si>
  <si>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</si>
  <si>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</si>
  <si>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wpłaty gmin na rzecz innych jst na dofinansowanie zadań bieżących</t>
  </si>
  <si>
    <t>80110</t>
  </si>
  <si>
    <t>80113</t>
  </si>
  <si>
    <t>80114</t>
  </si>
  <si>
    <t>80146</t>
  </si>
  <si>
    <t>80195</t>
  </si>
  <si>
    <t>851</t>
  </si>
  <si>
    <t>OCHRONA ZDROWIA</t>
  </si>
  <si>
    <t>85153</t>
  </si>
  <si>
    <t>85154</t>
  </si>
  <si>
    <t>2830</t>
  </si>
  <si>
    <t>dotacja celowa z budżetu na finansowanie lub dofinansowanie zadań zleconych do realizacji pozostałym jednostkom niezaliczanym do sektora finan.publicznych</t>
  </si>
  <si>
    <t>zakup środków żywności</t>
  </si>
  <si>
    <t>852</t>
  </si>
  <si>
    <t>85212</t>
  </si>
  <si>
    <t>3110</t>
  </si>
  <si>
    <t>4280</t>
  </si>
  <si>
    <t>zakup usług zdrowotnych</t>
  </si>
  <si>
    <t>opłaty czynszowe za pomieszczenia biurowe</t>
  </si>
  <si>
    <t>85213</t>
  </si>
  <si>
    <t>85214</t>
  </si>
  <si>
    <t>zakup usług przez jednostki samorządu terytorialnego od innych jednostek samorządu terytorialnego</t>
  </si>
  <si>
    <t>85215</t>
  </si>
  <si>
    <t>świadczenia społeczne</t>
  </si>
  <si>
    <t>85219</t>
  </si>
  <si>
    <t>wydatki osobowe nie zaliczone do wynagrodzeń</t>
  </si>
  <si>
    <t>85228</t>
  </si>
  <si>
    <t>85295</t>
  </si>
  <si>
    <t>853</t>
  </si>
  <si>
    <t>85395</t>
  </si>
  <si>
    <r>
      <t xml:space="preserve">projekt realizowany przez Ps Duszniki  </t>
    </r>
    <r>
      <rPr>
        <i/>
        <sz val="8"/>
        <rFont val="Arial CE"/>
        <family val="0"/>
      </rPr>
      <t>"Czego się Jaś…"</t>
    </r>
  </si>
  <si>
    <t>85401</t>
  </si>
  <si>
    <t>900</t>
  </si>
  <si>
    <t>dotacja przedmiotowa z budżetu dla zakładu budżetow.</t>
  </si>
  <si>
    <t>90002</t>
  </si>
  <si>
    <t>90003</t>
  </si>
  <si>
    <t>90004</t>
  </si>
  <si>
    <t>90013</t>
  </si>
  <si>
    <t>90015</t>
  </si>
  <si>
    <t>90095</t>
  </si>
  <si>
    <t>921</t>
  </si>
  <si>
    <t>KULTURA I OCHRONA DZIEDZICTWA NARODOWEGO</t>
  </si>
  <si>
    <t>92105</t>
  </si>
  <si>
    <t>92109</t>
  </si>
  <si>
    <t>dotacja podmiotowa z budżetu dla samorządowej instytucji kultury</t>
  </si>
  <si>
    <t>92116</t>
  </si>
  <si>
    <t>92120</t>
  </si>
  <si>
    <t>92195</t>
  </si>
  <si>
    <t>92605</t>
  </si>
  <si>
    <t>WYDATKI  OGÓŁEM</t>
  </si>
  <si>
    <t>Dotacja rozwojowa "Czego się Jaś nie nauczył..."</t>
  </si>
  <si>
    <t>Plan po zmianach</t>
  </si>
  <si>
    <t>Zasiłki stałe</t>
  </si>
  <si>
    <t>Udział gminy w podatku doch.od osób fizycznych</t>
  </si>
  <si>
    <t xml:space="preserve">Subwencja oświatowa </t>
  </si>
  <si>
    <t>wydatki osobowe nie zaliczane do wynagrodzeń - z.z.</t>
  </si>
  <si>
    <t>świadczenia społeczne - z.z.</t>
  </si>
  <si>
    <t>wynagrodzenia osobowe pracowników - z.z.</t>
  </si>
  <si>
    <t>dodatkowe wynagrodzenie roczne - z.z.</t>
  </si>
  <si>
    <t>składki na ubezpieczenia społeczne - z.z.</t>
  </si>
  <si>
    <t>składki na fundusz pracy - z.z.</t>
  </si>
  <si>
    <t>wynagrodzenia bezosobowe - z.z.</t>
  </si>
  <si>
    <t>zakup materiałów i wyposażenia - z.z.</t>
  </si>
  <si>
    <t>zakup energii - z.z.</t>
  </si>
  <si>
    <t>zakup usług remontowych- z.z.</t>
  </si>
  <si>
    <t>zakup usług zdrowotnych - z.z.</t>
  </si>
  <si>
    <t>zakup usług pozostałych - z.z.</t>
  </si>
  <si>
    <t>opłaty czynszowe za pomieszczenia biurowe - z.z.</t>
  </si>
  <si>
    <t>podróże służbowe krajowe - z.z.</t>
  </si>
  <si>
    <t>różne opłaty i składki - z.z.</t>
  </si>
  <si>
    <t>odpisy na zakładowy fundusz świadczeń socjalnych - z.z.</t>
  </si>
  <si>
    <t>szkolenia pracowników - z.z.</t>
  </si>
  <si>
    <t xml:space="preserve">składki na ubezpieczenia zdrowotne </t>
  </si>
  <si>
    <r>
      <t xml:space="preserve">świadczenia społeczne </t>
    </r>
    <r>
      <rPr>
        <sz val="8"/>
        <rFont val="Arial CE"/>
        <family val="0"/>
      </rPr>
      <t>(w tym dożywianie 35.000,00zł)</t>
    </r>
  </si>
  <si>
    <t>Dotacje celowe otrzymane z bp na realizację własnych zadań bieżących gmin - dożywianie dzieci</t>
  </si>
  <si>
    <t xml:space="preserve">Wpływy z różnych opłat </t>
  </si>
  <si>
    <t>0970</t>
  </si>
  <si>
    <t>Wpływy i wydatki związane z gromadzeneim środków z opłat i kar za korzystanie ze środowiska</t>
  </si>
  <si>
    <t>Wpływy z różnych dochodów</t>
  </si>
  <si>
    <t>pozostałe podatki na rzecz budżetów jst</t>
  </si>
  <si>
    <t>85415</t>
  </si>
  <si>
    <t>Pomoc materialna dla uczniów</t>
  </si>
  <si>
    <t>Dotacje celowe otrzymane z bp na realizację własnych zadań bieżących gmin - pomoc materialna dla uczniów</t>
  </si>
  <si>
    <t>Melioracje</t>
  </si>
  <si>
    <t>Spółki wodne</t>
  </si>
  <si>
    <t>Infrastruktura wodociągowa i sanitacyjna wsi</t>
  </si>
  <si>
    <t>Izby rolnicze</t>
  </si>
  <si>
    <t>Lokalny transport zbiorowy</t>
  </si>
  <si>
    <t>Drogi publiczne powiatowe</t>
  </si>
  <si>
    <t>Drogi publiczne gminne</t>
  </si>
  <si>
    <t>Plany zagospodarowania przestrzennego</t>
  </si>
  <si>
    <t>Urzędy wojewódzkie (zadania zlecone)</t>
  </si>
  <si>
    <t>Rady gmin</t>
  </si>
  <si>
    <t>Urzędy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</si>
  <si>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</si>
  <si>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</si>
  <si>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</si>
  <si>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</si>
  <si>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</si>
  <si>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</si>
  <si>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</si>
  <si>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Gimnazja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</si>
  <si>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</si>
  <si>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</si>
  <si>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</si>
  <si>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</si>
  <si>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</si>
  <si>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</si>
  <si>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</si>
  <si>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ubezpieczenie społeczne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</si>
  <si>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</si>
  <si>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</si>
  <si>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</si>
  <si>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</si>
  <si>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</si>
  <si>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</si>
  <si>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</si>
  <si>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</si>
  <si>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Pozostałe zadania w zakresie kultury</t>
  </si>
  <si>
    <t>Domy i ośrodki kultury, świetlice i kluby</t>
  </si>
  <si>
    <t>Biblioteki</t>
  </si>
  <si>
    <t>Ochrona i konserwacja zabytków</t>
  </si>
  <si>
    <t>Obiekty sportowe</t>
  </si>
  <si>
    <t>3240</t>
  </si>
  <si>
    <t>stypendia dla uczniów</t>
  </si>
  <si>
    <t>zakup usług obejmujących wykonan.ekspertyz, analiz</t>
  </si>
  <si>
    <t>4247</t>
  </si>
  <si>
    <t>01095</t>
  </si>
  <si>
    <t>Dotacje celowe otrzymane z bp na realizację zadań bieżących z zakresu administracji rządowej oraz innych zadań zleconych gminie ustawami (podatek akcyzowy)</t>
  </si>
  <si>
    <t>8110</t>
  </si>
  <si>
    <t>odsetki od samorządowych papierów wartościowych lub zaciągniętych przez jst kredytów i pożyczek</t>
  </si>
  <si>
    <t>Spis powszechny i inne</t>
  </si>
  <si>
    <t>3260</t>
  </si>
  <si>
    <t>Jednostki terenowe policji</t>
  </si>
  <si>
    <t>inne formy pomocy dla uczniów</t>
  </si>
  <si>
    <t>Dotacje otrzymane z funduszy celowych na finansowanie lub dofinansowanie kosztów realizacji inwestycji jednostek sektora finansów publicznych</t>
  </si>
  <si>
    <t>przesunięcie</t>
  </si>
  <si>
    <t>Nazwa zadania inwestycyjnego</t>
  </si>
  <si>
    <t>Jednostka organizacyjna realizujaca zadanie lub koordynująca wykonanie zadania</t>
  </si>
  <si>
    <t>Infrastruktura wodociągowa i sanitacji wsi</t>
  </si>
  <si>
    <t>Wydatki inwestycyjne jednostek budżetowych</t>
  </si>
  <si>
    <t>UG Duszniki</t>
  </si>
  <si>
    <t>Projekty kanalizacji sanitarnych i sieci wodociągowych</t>
  </si>
  <si>
    <t>Wydatki na pomoc finansową  udzielaną między jednistkami samorządu terytorialnego na dofinansowanie własnych zadań inwestycyjnych i zakupów inwestycyjnych</t>
  </si>
  <si>
    <t xml:space="preserve">Pomoc finansowa na dofinansowanie przebudowy dróg powiatowych (Chełmno-Duszniki) </t>
  </si>
  <si>
    <t>Starostwo Powiatowe Szamotuły</t>
  </si>
  <si>
    <t>Wydatki na zakupy inwestycyjne jednostek budżetowych</t>
  </si>
  <si>
    <t>Zakup sprzętu komputerowego z oprogramowaniem dla Urzędu Gminy</t>
  </si>
  <si>
    <t>Zakup kserokopiarki dla Urzędu Gminy</t>
  </si>
  <si>
    <t>Modernizacja i adaptacja pomieszczeń SP w Grzebienisku</t>
  </si>
  <si>
    <t>GZO Duszniki</t>
  </si>
  <si>
    <t>Budowa sali gimnastycznej przy SP i Gimnazjum              w Dusznikach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</si>
  <si>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</si>
  <si>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Odnowa wsi oraz zachowanie i ochrona dziedzictwa kulturowego WIEŚ MŁYNKOWO</t>
  </si>
  <si>
    <t>OGÓŁEM</t>
  </si>
  <si>
    <t>Załącznik Nr 3 do</t>
  </si>
  <si>
    <t>Plan
2011r.</t>
  </si>
  <si>
    <t>Plan 2011r.</t>
  </si>
  <si>
    <t>Plan wydatków majątkowych na 2011r.</t>
  </si>
  <si>
    <t>Plan wydatków majątkowych na 2011r. po zmianach</t>
  </si>
  <si>
    <t>Dotacje otrzymane z państwowych funduszy celowych na realizację zadań bieżących jednostek sektora finansów publicznych</t>
  </si>
  <si>
    <t>Dotacja celowa na realizację programu "Pomoc państwa w zakresie dożywiania" - pismo Wojewody Wielkopolskiego z dn. 14.01.2011r. Nr FB.I-3.3010-18/10/11</t>
  </si>
  <si>
    <t>85195</t>
  </si>
  <si>
    <t>85205</t>
  </si>
  <si>
    <t>Zadania w zakresie przeciwdziałania przemocy w rodzinie</t>
  </si>
  <si>
    <r>
      <t xml:space="preserve">zakup materiałów i wyposażenia </t>
    </r>
    <r>
      <rPr>
        <b/>
        <sz val="9"/>
        <rFont val="Arial CE"/>
        <family val="0"/>
      </rPr>
      <t>(w tym fundusz sołecki - 180.690,42 zł)</t>
    </r>
  </si>
  <si>
    <r>
      <t xml:space="preserve">zakup usług pozostałych </t>
    </r>
    <r>
      <rPr>
        <b/>
        <sz val="9"/>
        <rFont val="Arial CE"/>
        <family val="0"/>
      </rPr>
      <t>(w tym fundusz sołecki - 1.000,00 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</si>
  <si>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- 50.895,46 zł)</t>
    </r>
  </si>
  <si>
    <t>Oddziały przedszkolne</t>
  </si>
  <si>
    <t xml:space="preserve">Budowa kanalizacji sanitarnej Sędziny-Wierzeja oraz przyzagrodowych oczyszczalni ścieków na terenach zabudowy rozproszonej </t>
  </si>
  <si>
    <t>Pomoc finansowa na dofinansowanie przebudowy dróg powiatowych (Chełmno-Duszniki) - zjazdy</t>
  </si>
  <si>
    <t xml:space="preserve">Pomoc finansowa na dofinansowanie przebudowy dróg powiatowych (ul.Lipowa Grzebienisko, droga Młynkowo-Sarbia) </t>
  </si>
  <si>
    <t>Remont nawierzchni ul.Szkolnej Sękowo</t>
  </si>
  <si>
    <t>Utwardzenie drogi gminnej ul.Kasztanowa Niewierz</t>
  </si>
  <si>
    <t>Projekty modernizacji ul. Kolejowej w Dusznikach</t>
  </si>
  <si>
    <t xml:space="preserve">Modernizacja Oddziału Przedszkolnego w Grzebienisku </t>
  </si>
  <si>
    <t>Częściowa wymiana instalacji centralnego ogrzewania w Gimnazjum w Dusznikach</t>
  </si>
  <si>
    <t>Budowa boiska do piłki siatkowej Chełminko</t>
  </si>
  <si>
    <t>Budowa pieca grillowego, modernizacja zewnętrznego wc Grzebienisko</t>
  </si>
  <si>
    <t>Remont świetlicy i plac zabaw Mieściska, modernizacja budynku OSP Sarbia</t>
  </si>
  <si>
    <t>Budowa oświetlenia parkowego, modernizacja "miejsca spotkań" Sękowo</t>
  </si>
  <si>
    <t>Wykonanie bramy przed świetlicą i ogrodzenia Wierzeja</t>
  </si>
  <si>
    <t>Dostawa placów zabaw - II etap, tj. dostawa i montaż urządzeń zabawowych na terenie miejscowości Grzebienisko i Podrzewie</t>
  </si>
  <si>
    <t>Dotacje na zadania zlecone</t>
  </si>
  <si>
    <t>Nazwa</t>
  </si>
  <si>
    <t>pozostała działalność</t>
  </si>
  <si>
    <t>urzędy wojewódzkie</t>
  </si>
  <si>
    <t>2010</t>
  </si>
  <si>
    <t>dotacje celowe otrzymane z budżetu państwa na realizację zadań bieżących z zakresu administracji rządowej oraz innych zadań zleconych gminom ustawami</t>
  </si>
  <si>
    <t>75056</t>
  </si>
  <si>
    <t>spis powszechny i inne</t>
  </si>
  <si>
    <t>urzędy naczelnych organów władzy państwowej, kontroli i ochrony prawa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</si>
  <si>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</si>
  <si>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</si>
  <si>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</si>
  <si>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</si>
  <si>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</si>
  <si>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</si>
  <si>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</si>
  <si>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 xml:space="preserve">świadczenia społeczne </t>
  </si>
  <si>
    <t xml:space="preserve">odpisy na zakładowy fundusz świadczeń socjalnych </t>
  </si>
  <si>
    <t>składki na ubezpieczenia zdrowotne</t>
  </si>
  <si>
    <t>Załącznik Nr 4 do</t>
  </si>
  <si>
    <t>Dotacja celowa na przygotowanie i przeprowadzenie wyborów do Senatu -pismo KBW z dnia 17.01.2011r. Nr DPL 3101-1/11</t>
  </si>
  <si>
    <t>Wybory do Sejmu i Senatu</t>
  </si>
  <si>
    <t>wybory do Sejmu i Senatu</t>
  </si>
  <si>
    <t>z dnia 22 lutego 2011r.</t>
  </si>
  <si>
    <t>Dochody budżetu gminy na 2011r. - II zmiana</t>
  </si>
  <si>
    <t>Wydatki budżetu gminy na 2011r. - II zmiana</t>
  </si>
  <si>
    <t>Załącznik Nr 6 do</t>
  </si>
  <si>
    <t>Nazwa jednostki
 otrzymującej dotację</t>
  </si>
  <si>
    <t>Zakres</t>
  </si>
  <si>
    <t>Ogółem kwota dotacji</t>
  </si>
  <si>
    <t>Komunalny Zakład Budżetowy Duszniki</t>
  </si>
  <si>
    <r>
      <t>dopłata do 1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odpadów wywiezionych na wysypisko komunalne gminy</t>
    </r>
  </si>
  <si>
    <t>Razem</t>
  </si>
  <si>
    <t>Nazwa zadania</t>
  </si>
  <si>
    <t>Kwota dotacji</t>
  </si>
  <si>
    <t>dotacja celowa z budżetu na finansowanie lub dofinansowanie zadań zleconych do realizacji pozostałym jednostkom niezaliczanym do sektora finan.publicznych w zakresie przeciwdziałania alkoholizmowi</t>
  </si>
  <si>
    <t>dotacja celowa z budżetu na finansowanie lub dofinansowanie zadań zleconych do realizacji pozostałym jednostkom niezaliczanym do sektora finan.publicznych w zakresie ochrony zdrowia</t>
  </si>
  <si>
    <t>dotacja celowa z budżetu na finansowanie lub dofinansowanie zadań zleconych do realizacji pozostałym jednostkom niezaliczanym do sektora finan.publicznych w zakresie polityki społecznej</t>
  </si>
  <si>
    <t>dotacja celowa z budżetu na finansowanie lub dofinansowanie zadań zleconych do realizacji pozostałym jednostkom niezaliczanym do sektora finan.publicznych w zakresie kultury</t>
  </si>
  <si>
    <t>dotacja celowa z budżetu na finansowanie lub dofinansowanie zadań zleconych do realizacji pozostałym jednostkom niezaliczanym do sektora finan.publicznych w zakresie sportu</t>
  </si>
  <si>
    <t>Ogółem</t>
  </si>
  <si>
    <t>Plan przychodów i wydatków samorządowych zakladów budżetowych na 2011r.</t>
  </si>
  <si>
    <t xml:space="preserve">  </t>
  </si>
  <si>
    <t>Lp.</t>
  </si>
  <si>
    <t>Wyszczególnienie</t>
  </si>
  <si>
    <t>Przychody*</t>
  </si>
  <si>
    <t>Wydatki</t>
  </si>
  <si>
    <t>ogółem</t>
  </si>
  <si>
    <t>w tym:</t>
  </si>
  <si>
    <t>w tym: wpłata do budżetu</t>
  </si>
  <si>
    <t>dotacje
z budżetu***</t>
  </si>
  <si>
    <t>§ 265</t>
  </si>
  <si>
    <t>na inwestycje</t>
  </si>
  <si>
    <t>I.</t>
  </si>
  <si>
    <t>z tego:</t>
  </si>
  <si>
    <t>1. Dostarczanie wody</t>
  </si>
  <si>
    <t>2. Zakłady gospodarki mieszkaniowej</t>
  </si>
  <si>
    <t>3. Pozostała działalność</t>
  </si>
  <si>
    <t>4. Cmentarze</t>
  </si>
  <si>
    <t>5. Gospodarka ściekowa i ochrona wód</t>
  </si>
  <si>
    <t>6. Oczyszczanie miast i wsi</t>
  </si>
  <si>
    <t>x</t>
  </si>
  <si>
    <t>W odniesieniu do dochodów własnych jednostek budżetowych:</t>
  </si>
  <si>
    <t>*    dochody</t>
  </si>
  <si>
    <t>**   stan środków pieniężnych</t>
  </si>
  <si>
    <t>*** źródła dochodów wskazanych przez Radę</t>
  </si>
  <si>
    <t>Zakres i kwota dotacji dla samorządowego zakładu budżetowego w 2011r.</t>
  </si>
  <si>
    <t>Samorządowe zakłady budżetowe</t>
  </si>
  <si>
    <t>KULTURA FIZYCZNA</t>
  </si>
  <si>
    <t>Zadania w zakresie kultury fizycznej</t>
  </si>
  <si>
    <t>Dochody jst związane z realizacją zadań z zakresu administracji rządowej oraz innych zadań zleconych ustawami</t>
  </si>
  <si>
    <t>Zmiana</t>
  </si>
  <si>
    <t>Kwota dotacji po zmianie</t>
  </si>
  <si>
    <t>dotacja celowa z budżetu na finansowanie lub dofinansowanie zadań zleconych do realizacji stowarzyszeniom (OSP)</t>
  </si>
  <si>
    <t>Dotacje celowe na zadania własne gminy realizowane przez podmioty nienależące do sektora finansów publicznych w 2011r. - II zmiana</t>
  </si>
  <si>
    <t>Załącznik Nr 5 do</t>
  </si>
  <si>
    <t>Załącznik Nr 7 do</t>
  </si>
  <si>
    <t>I. Dochody i wydatki związane z realizacją zadań z zakresu administracji rządowej zleconych gminie i innych zadań zleconych odrębnymi ustawami w 2011r.- II zmiana</t>
  </si>
  <si>
    <t xml:space="preserve">                      Zadania inwestycyjne w 2011r. - II zmiana</t>
  </si>
  <si>
    <t>opłaty czynszowe za pomieszczenia mieszkalne</t>
  </si>
  <si>
    <t>75095</t>
  </si>
  <si>
    <t>Nazwa instytucji</t>
  </si>
  <si>
    <t>1.</t>
  </si>
  <si>
    <t>2.</t>
  </si>
  <si>
    <t>Biblioteka Gminna Duszniki</t>
  </si>
  <si>
    <t>3.</t>
  </si>
  <si>
    <t>Gminne Centrum Kultury - OSIR Duszniki</t>
  </si>
  <si>
    <t>Załącznik Nr 8 do</t>
  </si>
  <si>
    <t>Pozostałe dotacje związane z realizacją zadań gminy w 2011r.</t>
  </si>
  <si>
    <t>Gminne Centrum Kultury  Duszniki</t>
  </si>
  <si>
    <t>2360</t>
  </si>
  <si>
    <t>dotacja celowa z budżetu jst na finansowanie lub dofinansowanie zadań zleconych do realizacji organizacjom prowadzącym działalność pożytku publicznego (St.Społ.Na Rzecz Dzieci i Młodzieży Specjalnej Troski Sz-ły)</t>
  </si>
  <si>
    <t xml:space="preserve">dotacja celowa z budżetu jst na finansowanie lub dofinansowanie zadań zleconych do realizacji organizacjom prowadzącym działalność pożytku publicznego </t>
  </si>
  <si>
    <t>dotacja celowa z budżetu jst na finansowanie lub dofinansowanie zadań zleconych do realizacji organizacjom prowadzącym działalność pożytku publicznego (TPD Duszniki)</t>
  </si>
  <si>
    <t>dotacja celowa z budżetu jst na finansowanie lub dofinansowanie zadań zleconych do realizacji organizacjom prowadzącym działalność pożytku publicznego (PCK Szamotuły)</t>
  </si>
  <si>
    <t>dotacja celowa z budżetu jst na finansowanie lub dofinansowanie zadań zleconych do realizacji organizacjom prowadzącym działalność pożytku publicznego (PKPS Duszniki)</t>
  </si>
  <si>
    <t>dotacja celowa z budżetu jst na finansowanie lub dofinansowanie zadań zleconych do realizacji organizacjom prowadzącym działalność pożytku publicznego (TMZD Duszniki)</t>
  </si>
  <si>
    <t>dotacja celowa z budżetu jst na finansowanie lub dofinansowanie zadań zleconych do realizacji organizacjom prowadzącym działalność pożytku publicznego (Halka Duszniki)</t>
  </si>
  <si>
    <t>dotacja celowa z budżetu jst na finansowanie lub dofinansowanie zadań zleconych do realizacji organizacjom prowadzącym działalność pożytku publicznego (Duszniczanka)</t>
  </si>
  <si>
    <t>dotacja celowa z budżetu jst na finansowanie lub dofinansowanie zadań zleconych do realizacji organizacjom prowadzącym działalność pożytku publicznego (Podrzewianka)</t>
  </si>
  <si>
    <t>dotacja celowa z budżetu jst na finansowanie lub dofinansowanie zadań zleconych do realizacji organizacjom prowadzącym działalność pożytku publicznego (UKS OLIMP Duszniki)</t>
  </si>
  <si>
    <t>dotacja celowa z budżetu jst na finansowanie lub dofinansowanie zadań zleconych do realizacji organizacjom prowadzącym działalność pożytku publicznego (UKS SPARTAKUS Duszniki)</t>
  </si>
  <si>
    <t>dotacja celowa z budżetu jst na finansowanie lub dofinansowanie zadań zleconych do realizacji organizacjom prowadzącym działalność pożytku publicznego (UKS DYSKOBOL Grzebienisko)</t>
  </si>
  <si>
    <t>dotacja celowa z budżetu jst na finansowanie lub dofinansowanie zadań zleconych do realizacji organizacjom prowadzącym działalność pożytku publicznego (KS SĘKOWO Sękowo)</t>
  </si>
  <si>
    <t>dotacja celowa z budżetu jst na finansowanie lub dofinansowanie zadań zleconych do realizacji organizacjom prowadzącym działalność pożytku publicznego (SOKÓŁ Duszniki)</t>
  </si>
  <si>
    <t>dotacja celowa z budżetu jst na finansowanie lub dofinansowanie zadań zleconych do realizacji organizacjom prowadzącym działalność pożytku publicznego (KS SARBIA Sarbia)</t>
  </si>
  <si>
    <t>dotacja celowa z budżetu jst na finansowanie lub dofinansowanie zadań zleconych do realizacji organizacjom prowadzącym działalność pożytku publicznego (LECH-KOAGRA Podrzewie)</t>
  </si>
  <si>
    <t>Uchwały Rady Gminy Duszniki Nr V/28/11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</si>
</sst>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0.0"/>
    <numFmt numFmtId="167" formatCode="#,##0.0"/>
    <numFmt numFmtId="168" formatCode="#,##0.00\ _z_ł"/>
  </numFmts>
  <fonts count="11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14"/>
      <name val="Times New Roman"/>
      <family val="1"/>
    </font>
    <font>
      <b/>
      <sz val="14"/>
      <name val="Arial CE"/>
      <family val="2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b/>
      <i/>
      <sz val="9"/>
      <color indexed="17"/>
      <name val="Arial CE"/>
      <family val="0"/>
    </font>
    <font>
      <b/>
      <sz val="9"/>
      <color indexed="17"/>
      <name val="Arial CE"/>
      <family val="0"/>
    </font>
    <font>
      <i/>
      <sz val="10"/>
      <color indexed="17"/>
      <name val="Arial CE"/>
      <family val="0"/>
    </font>
    <font>
      <sz val="9"/>
      <name val="Arial"/>
      <family val="2"/>
    </font>
    <font>
      <b/>
      <sz val="11"/>
      <color indexed="12"/>
      <name val="Arial CE"/>
      <family val="0"/>
    </font>
    <font>
      <sz val="11"/>
      <name val="Arial CE"/>
      <family val="0"/>
    </font>
    <font>
      <sz val="12"/>
      <color indexed="12"/>
      <name val="Arial CE"/>
      <family val="0"/>
    </font>
    <font>
      <i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b/>
      <i/>
      <sz val="11"/>
      <color indexed="17"/>
      <name val="Arial CE"/>
      <family val="0"/>
    </font>
    <font>
      <sz val="8"/>
      <name val="Arial"/>
      <family val="2"/>
    </font>
    <font>
      <sz val="11"/>
      <color indexed="17"/>
      <name val="Arial CE"/>
      <family val="2"/>
    </font>
    <font>
      <b/>
      <sz val="10"/>
      <color indexed="17"/>
      <name val="Arial CE"/>
      <family val="0"/>
    </font>
    <font>
      <i/>
      <sz val="8"/>
      <name val="Arial CE"/>
      <family val="0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7"/>
      <name val="Arial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i/>
      <sz val="10"/>
      <color indexed="1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sz val="11"/>
      <color indexed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i/>
      <sz val="9"/>
      <color indexed="12"/>
      <name val="Arial"/>
      <family val="2"/>
    </font>
    <font>
      <b/>
      <i/>
      <sz val="9"/>
      <color indexed="17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1"/>
      <color indexed="17"/>
      <name val="Arial CE"/>
      <family val="0"/>
    </font>
    <font>
      <b/>
      <sz val="8"/>
      <color indexed="12"/>
      <name val="Arial CE"/>
      <family val="2"/>
    </font>
    <font>
      <i/>
      <sz val="8"/>
      <color indexed="17"/>
      <name val="Arial CE"/>
      <family val="0"/>
    </font>
    <font>
      <b/>
      <i/>
      <sz val="8"/>
      <color indexed="17"/>
      <name val="Arial CE"/>
      <family val="0"/>
    </font>
    <font>
      <b/>
      <sz val="12"/>
      <name val="Georgia"/>
      <family val="1"/>
    </font>
    <font>
      <vertAlign val="superscript"/>
      <sz val="10"/>
      <name val="Arial"/>
      <family val="2"/>
    </font>
    <font>
      <b/>
      <sz val="13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6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8000"/>
      <name val="Arial CE"/>
      <family val="0"/>
    </font>
    <font>
      <sz val="8"/>
      <color theme="1"/>
      <name val="Czcionka tekstu podstawowego"/>
      <family val="2"/>
    </font>
    <font>
      <b/>
      <sz val="10"/>
      <color rgb="FF0000FF"/>
      <name val="Arial CE"/>
      <family val="0"/>
    </font>
    <font>
      <sz val="10"/>
      <color theme="1"/>
      <name val="Czcionka tekstu podstawowego"/>
      <family val="2"/>
    </font>
    <font>
      <sz val="6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0" fontId="9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3" applyNumberFormat="0" applyFill="0" applyAlignment="0" applyProtection="0"/>
    <xf numFmtId="0" fontId="95" fillId="29" borderId="4" applyNumberFormat="0" applyAlignment="0" applyProtection="0"/>
    <xf numFmtId="0" fontId="96" fillId="0" borderId="5" applyNumberFormat="0" applyFill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99" fillId="30" borderId="0" applyNumberFormat="0" applyBorder="0" applyAlignment="0" applyProtection="0"/>
    <xf numFmtId="0" fontId="7" fillId="0" borderId="0">
      <alignment/>
      <protection/>
    </xf>
    <xf numFmtId="0" fontId="100" fillId="27" borderId="1" applyNumberFormat="0" applyAlignment="0" applyProtection="0"/>
    <xf numFmtId="0" fontId="10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2" fillId="0" borderId="8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6" fillId="32" borderId="0" applyNumberFormat="0" applyBorder="0" applyAlignment="0" applyProtection="0"/>
  </cellStyleXfs>
  <cellXfs count="7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0" xfId="0" applyFont="1" applyBorder="1" applyAlignment="1" quotePrefix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14" xfId="0" applyFont="1" applyBorder="1" applyAlignment="1" quotePrefix="1">
      <alignment horizontal="center" vertical="center"/>
    </xf>
    <xf numFmtId="0" fontId="14" fillId="0" borderId="15" xfId="0" applyFont="1" applyBorder="1" applyAlignment="1">
      <alignment horizontal="left" vertical="center" wrapText="1"/>
    </xf>
    <xf numFmtId="0" fontId="2" fillId="0" borderId="15" xfId="0" applyFont="1" applyBorder="1" applyAlignment="1" quotePrefix="1">
      <alignment horizontal="center" vertical="center"/>
    </xf>
    <xf numFmtId="164" fontId="2" fillId="0" borderId="15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4" fontId="2" fillId="0" borderId="16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164" fontId="13" fillId="0" borderId="12" xfId="0" applyNumberFormat="1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164" fontId="14" fillId="0" borderId="18" xfId="0" applyNumberFormat="1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7" fillId="0" borderId="16" xfId="0" applyFont="1" applyBorder="1" applyAlignment="1" quotePrefix="1">
      <alignment horizontal="center" vertical="center"/>
    </xf>
    <xf numFmtId="0" fontId="2" fillId="0" borderId="16" xfId="0" applyFont="1" applyBorder="1" applyAlignment="1" quotePrefix="1">
      <alignment horizontal="center" vertical="center"/>
    </xf>
    <xf numFmtId="0" fontId="2" fillId="0" borderId="16" xfId="0" applyFont="1" applyBorder="1" applyAlignment="1">
      <alignment vertical="center" wrapText="1"/>
    </xf>
    <xf numFmtId="164" fontId="2" fillId="0" borderId="21" xfId="0" applyNumberFormat="1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 wrapText="1"/>
    </xf>
    <xf numFmtId="164" fontId="2" fillId="0" borderId="24" xfId="0" applyNumberFormat="1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164" fontId="14" fillId="0" borderId="24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/>
    </xf>
    <xf numFmtId="0" fontId="10" fillId="0" borderId="0" xfId="0" applyFont="1" applyAlignment="1">
      <alignment/>
    </xf>
    <xf numFmtId="0" fontId="10" fillId="0" borderId="23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/>
    </xf>
    <xf numFmtId="0" fontId="10" fillId="0" borderId="25" xfId="0" applyFont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10" fillId="0" borderId="23" xfId="0" applyFont="1" applyBorder="1" applyAlignment="1">
      <alignment horizontal="center" vertical="center"/>
    </xf>
    <xf numFmtId="0" fontId="14" fillId="0" borderId="15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5" fillId="0" borderId="25" xfId="0" applyFont="1" applyBorder="1" applyAlignment="1">
      <alignment/>
    </xf>
    <xf numFmtId="164" fontId="2" fillId="0" borderId="15" xfId="0" applyNumberFormat="1" applyFont="1" applyBorder="1" applyAlignment="1">
      <alignment vertical="center"/>
    </xf>
    <xf numFmtId="0" fontId="15" fillId="0" borderId="25" xfId="0" applyFont="1" applyBorder="1" applyAlignment="1">
      <alignment wrapText="1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7" xfId="0" applyBorder="1" applyAlignment="1">
      <alignment horizontal="center" vertical="center"/>
    </xf>
    <xf numFmtId="0" fontId="2" fillId="0" borderId="19" xfId="0" applyFont="1" applyBorder="1" applyAlignment="1">
      <alignment/>
    </xf>
    <xf numFmtId="164" fontId="2" fillId="0" borderId="15" xfId="0" applyNumberFormat="1" applyFont="1" applyBorder="1" applyAlignment="1" quotePrefix="1">
      <alignment horizontal="right" vertical="center"/>
    </xf>
    <xf numFmtId="0" fontId="17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164" fontId="2" fillId="0" borderId="15" xfId="0" applyNumberFormat="1" applyFont="1" applyBorder="1" applyAlignment="1">
      <alignment/>
    </xf>
    <xf numFmtId="0" fontId="2" fillId="0" borderId="26" xfId="0" applyFont="1" applyBorder="1" applyAlignment="1" quotePrefix="1">
      <alignment horizontal="center" vertical="center"/>
    </xf>
    <xf numFmtId="0" fontId="2" fillId="0" borderId="26" xfId="0" applyFont="1" applyBorder="1" applyAlignment="1">
      <alignment vertical="center"/>
    </xf>
    <xf numFmtId="164" fontId="14" fillId="0" borderId="24" xfId="0" applyNumberFormat="1" applyFont="1" applyBorder="1" applyAlignment="1">
      <alignment vertical="center"/>
    </xf>
    <xf numFmtId="164" fontId="14" fillId="0" borderId="18" xfId="0" applyNumberFormat="1" applyFont="1" applyBorder="1" applyAlignment="1">
      <alignment vertical="center"/>
    </xf>
    <xf numFmtId="0" fontId="5" fillId="0" borderId="13" xfId="0" applyFont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164" fontId="2" fillId="0" borderId="24" xfId="0" applyNumberFormat="1" applyFont="1" applyBorder="1" applyAlignment="1">
      <alignment vertical="center"/>
    </xf>
    <xf numFmtId="0" fontId="15" fillId="0" borderId="25" xfId="0" applyFont="1" applyBorder="1" applyAlignment="1">
      <alignment vertical="center" wrapText="1"/>
    </xf>
    <xf numFmtId="164" fontId="18" fillId="0" borderId="15" xfId="0" applyNumberFormat="1" applyFont="1" applyBorder="1" applyAlignment="1">
      <alignment/>
    </xf>
    <xf numFmtId="164" fontId="19" fillId="0" borderId="15" xfId="0" applyNumberFormat="1" applyFont="1" applyBorder="1" applyAlignment="1">
      <alignment vertical="center"/>
    </xf>
    <xf numFmtId="0" fontId="15" fillId="0" borderId="25" xfId="0" applyFont="1" applyFill="1" applyBorder="1" applyAlignment="1">
      <alignment vertical="center" wrapText="1"/>
    </xf>
    <xf numFmtId="0" fontId="15" fillId="0" borderId="25" xfId="0" applyFont="1" applyFill="1" applyBorder="1" applyAlignment="1">
      <alignment wrapText="1"/>
    </xf>
    <xf numFmtId="0" fontId="10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164" fontId="13" fillId="0" borderId="12" xfId="0" applyNumberFormat="1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4" fillId="0" borderId="14" xfId="0" applyFont="1" applyBorder="1" applyAlignment="1">
      <alignment horizontal="left" vertical="center" wrapText="1"/>
    </xf>
    <xf numFmtId="0" fontId="5" fillId="0" borderId="19" xfId="0" applyFont="1" applyBorder="1" applyAlignment="1">
      <alignment/>
    </xf>
    <xf numFmtId="164" fontId="2" fillId="0" borderId="24" xfId="0" applyNumberFormat="1" applyFont="1" applyFill="1" applyBorder="1" applyAlignment="1">
      <alignment vertical="center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7" fontId="13" fillId="0" borderId="11" xfId="0" applyNumberFormat="1" applyFont="1" applyBorder="1" applyAlignment="1">
      <alignment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7" fontId="13" fillId="0" borderId="11" xfId="0" applyNumberFormat="1" applyFont="1" applyBorder="1" applyAlignment="1">
      <alignment vertical="center" wrapText="1"/>
    </xf>
    <xf numFmtId="49" fontId="14" fillId="0" borderId="14" xfId="0" applyNumberFormat="1" applyFont="1" applyBorder="1" applyAlignment="1">
      <alignment horizontal="center" vertical="center"/>
    </xf>
    <xf numFmtId="8" fontId="14" fillId="0" borderId="14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6" xfId="0" applyFont="1" applyBorder="1" applyAlignment="1">
      <alignment/>
    </xf>
    <xf numFmtId="0" fontId="10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0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21" fillId="0" borderId="29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164" fontId="20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7" fontId="5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31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/>
    </xf>
    <xf numFmtId="0" fontId="26" fillId="0" borderId="26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7" fontId="13" fillId="0" borderId="12" xfId="0" applyNumberFormat="1" applyFont="1" applyBorder="1" applyAlignment="1">
      <alignment vertical="center" wrapText="1"/>
    </xf>
    <xf numFmtId="0" fontId="0" fillId="0" borderId="13" xfId="0" applyBorder="1" applyAlignment="1">
      <alignment vertical="center"/>
    </xf>
    <xf numFmtId="49" fontId="27" fillId="0" borderId="31" xfId="0" applyNumberFormat="1" applyFont="1" applyBorder="1" applyAlignment="1">
      <alignment horizontal="center" vertical="center" wrapText="1"/>
    </xf>
    <xf numFmtId="8" fontId="14" fillId="0" borderId="14" xfId="0" applyNumberFormat="1" applyFont="1" applyBorder="1" applyAlignment="1" quotePrefix="1">
      <alignment horizontal="center" vertical="center"/>
    </xf>
    <xf numFmtId="7" fontId="14" fillId="0" borderId="32" xfId="0" applyNumberFormat="1" applyFont="1" applyBorder="1" applyAlignment="1">
      <alignment vertical="center" wrapText="1"/>
    </xf>
    <xf numFmtId="0" fontId="0" fillId="0" borderId="19" xfId="0" applyBorder="1" applyAlignment="1">
      <alignment vertical="center"/>
    </xf>
    <xf numFmtId="49" fontId="27" fillId="0" borderId="23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8" fontId="2" fillId="0" borderId="15" xfId="0" applyNumberFormat="1" applyFont="1" applyBorder="1" applyAlignment="1">
      <alignment horizontal="center" vertical="center"/>
    </xf>
    <xf numFmtId="7" fontId="2" fillId="0" borderId="24" xfId="0" applyNumberFormat="1" applyFont="1" applyBorder="1" applyAlignment="1">
      <alignment vertical="center" wrapText="1"/>
    </xf>
    <xf numFmtId="0" fontId="0" fillId="0" borderId="25" xfId="0" applyBorder="1" applyAlignment="1">
      <alignment vertical="center"/>
    </xf>
    <xf numFmtId="49" fontId="28" fillId="0" borderId="17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7" fontId="14" fillId="0" borderId="18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7" fontId="2" fillId="0" borderId="24" xfId="0" applyNumberFormat="1" applyFont="1" applyBorder="1" applyAlignment="1">
      <alignment horizontal="right" vertical="center"/>
    </xf>
    <xf numFmtId="49" fontId="28" fillId="0" borderId="23" xfId="0" applyNumberFormat="1" applyFont="1" applyBorder="1" applyAlignment="1">
      <alignment horizontal="center" vertical="center"/>
    </xf>
    <xf numFmtId="8" fontId="14" fillId="0" borderId="15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7" fontId="14" fillId="0" borderId="24" xfId="0" applyNumberFormat="1" applyFont="1" applyBorder="1" applyAlignment="1">
      <alignment horizontal="right" vertical="center"/>
    </xf>
    <xf numFmtId="7" fontId="2" fillId="0" borderId="24" xfId="0" applyNumberFormat="1" applyFont="1" applyFill="1" applyBorder="1" applyAlignment="1">
      <alignment horizontal="right" vertical="center"/>
    </xf>
    <xf numFmtId="164" fontId="19" fillId="0" borderId="15" xfId="0" applyNumberFormat="1" applyFont="1" applyFill="1" applyBorder="1" applyAlignment="1">
      <alignment vertical="center"/>
    </xf>
    <xf numFmtId="0" fontId="30" fillId="0" borderId="25" xfId="0" applyFont="1" applyBorder="1" applyAlignment="1">
      <alignment vertical="center"/>
    </xf>
    <xf numFmtId="7" fontId="14" fillId="0" borderId="24" xfId="0" applyNumberFormat="1" applyFont="1" applyFill="1" applyBorder="1" applyAlignment="1">
      <alignment horizontal="right" vertical="center"/>
    </xf>
    <xf numFmtId="49" fontId="2" fillId="0" borderId="20" xfId="0" applyNumberFormat="1" applyFont="1" applyBorder="1" applyAlignment="1">
      <alignment horizontal="center" vertical="center"/>
    </xf>
    <xf numFmtId="7" fontId="2" fillId="0" borderId="21" xfId="0" applyNumberFormat="1" applyFont="1" applyFill="1" applyBorder="1" applyAlignment="1">
      <alignment horizontal="right" vertical="center"/>
    </xf>
    <xf numFmtId="164" fontId="19" fillId="0" borderId="16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164" fontId="19" fillId="0" borderId="24" xfId="0" applyNumberFormat="1" applyFont="1" applyBorder="1" applyAlignment="1">
      <alignment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7" fontId="2" fillId="0" borderId="32" xfId="0" applyNumberFormat="1" applyFont="1" applyFill="1" applyBorder="1" applyAlignment="1">
      <alignment horizontal="right" vertical="center"/>
    </xf>
    <xf numFmtId="164" fontId="19" fillId="0" borderId="32" xfId="0" applyNumberFormat="1" applyFont="1" applyBorder="1" applyAlignment="1">
      <alignment vertical="center"/>
    </xf>
    <xf numFmtId="7" fontId="13" fillId="0" borderId="12" xfId="0" applyNumberFormat="1" applyFont="1" applyFill="1" applyBorder="1" applyAlignment="1">
      <alignment vertical="center" wrapText="1"/>
    </xf>
    <xf numFmtId="7" fontId="14" fillId="0" borderId="18" xfId="0" applyNumberFormat="1" applyFont="1" applyFill="1" applyBorder="1" applyAlignment="1">
      <alignment horizontal="right" vertical="center"/>
    </xf>
    <xf numFmtId="49" fontId="2" fillId="0" borderId="16" xfId="0" applyNumberFormat="1" applyFont="1" applyBorder="1" applyAlignment="1">
      <alignment horizontal="center" vertical="center"/>
    </xf>
    <xf numFmtId="0" fontId="19" fillId="0" borderId="15" xfId="0" applyFont="1" applyFill="1" applyBorder="1" applyAlignment="1">
      <alignment vertical="center" wrapText="1"/>
    </xf>
    <xf numFmtId="8" fontId="28" fillId="0" borderId="15" xfId="0" applyNumberFormat="1" applyFont="1" applyBorder="1" applyAlignment="1">
      <alignment horizontal="center" vertical="center"/>
    </xf>
    <xf numFmtId="7" fontId="2" fillId="0" borderId="24" xfId="0" applyNumberFormat="1" applyFont="1" applyFill="1" applyBorder="1" applyAlignment="1">
      <alignment horizontal="right" vertical="center"/>
    </xf>
    <xf numFmtId="8" fontId="2" fillId="0" borderId="16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7" fontId="13" fillId="0" borderId="12" xfId="0" applyNumberFormat="1" applyFont="1" applyFill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 vertical="center"/>
    </xf>
    <xf numFmtId="8" fontId="31" fillId="0" borderId="15" xfId="0" applyNumberFormat="1" applyFont="1" applyBorder="1" applyAlignment="1">
      <alignment horizontal="center" vertical="center"/>
    </xf>
    <xf numFmtId="7" fontId="14" fillId="0" borderId="24" xfId="0" applyNumberFormat="1" applyFont="1" applyFill="1" applyBorder="1" applyAlignment="1">
      <alignment horizontal="right" vertical="center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29" xfId="0" applyNumberFormat="1" applyFont="1" applyBorder="1" applyAlignment="1">
      <alignment horizontal="center" vertical="center" wrapText="1"/>
    </xf>
    <xf numFmtId="7" fontId="13" fillId="0" borderId="10" xfId="0" applyNumberFormat="1" applyFont="1" applyBorder="1" applyAlignment="1">
      <alignment vertical="center" wrapText="1"/>
    </xf>
    <xf numFmtId="164" fontId="19" fillId="0" borderId="16" xfId="0" applyNumberFormat="1" applyFont="1" applyFill="1" applyBorder="1" applyAlignment="1">
      <alignment vertical="center"/>
    </xf>
    <xf numFmtId="7" fontId="2" fillId="0" borderId="24" xfId="0" applyNumberFormat="1" applyFont="1" applyFill="1" applyBorder="1" applyAlignment="1">
      <alignment horizontal="right" vertical="center" wrapText="1"/>
    </xf>
    <xf numFmtId="165" fontId="2" fillId="0" borderId="15" xfId="0" applyNumberFormat="1" applyFont="1" applyBorder="1" applyAlignment="1">
      <alignment horizontal="center" vertical="center"/>
    </xf>
    <xf numFmtId="0" fontId="37" fillId="0" borderId="25" xfId="0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7" fontId="2" fillId="0" borderId="18" xfId="0" applyNumberFormat="1" applyFont="1" applyFill="1" applyBorder="1" applyAlignment="1">
      <alignment horizontal="right" vertical="center"/>
    </xf>
    <xf numFmtId="164" fontId="19" fillId="0" borderId="14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164" fontId="19" fillId="0" borderId="32" xfId="0" applyNumberFormat="1" applyFont="1" applyFill="1" applyBorder="1" applyAlignment="1">
      <alignment vertical="center"/>
    </xf>
    <xf numFmtId="0" fontId="2" fillId="0" borderId="26" xfId="0" applyFont="1" applyBorder="1" applyAlignment="1">
      <alignment horizontal="left" vertical="center" wrapText="1"/>
    </xf>
    <xf numFmtId="8" fontId="18" fillId="0" borderId="14" xfId="0" applyNumberFormat="1" applyFont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0" fontId="37" fillId="0" borderId="22" xfId="0" applyFont="1" applyBorder="1" applyAlignment="1">
      <alignment vertical="center"/>
    </xf>
    <xf numFmtId="49" fontId="27" fillId="0" borderId="33" xfId="0" applyNumberFormat="1" applyFont="1" applyBorder="1" applyAlignment="1">
      <alignment horizontal="center" vertical="center" wrapText="1"/>
    </xf>
    <xf numFmtId="49" fontId="14" fillId="0" borderId="34" xfId="0" applyNumberFormat="1" applyFont="1" applyBorder="1" applyAlignment="1">
      <alignment horizontal="center" vertical="center"/>
    </xf>
    <xf numFmtId="8" fontId="14" fillId="0" borderId="34" xfId="0" applyNumberFormat="1" applyFont="1" applyBorder="1" applyAlignment="1">
      <alignment horizontal="center" vertical="center"/>
    </xf>
    <xf numFmtId="0" fontId="14" fillId="0" borderId="34" xfId="0" applyFont="1" applyBorder="1" applyAlignment="1">
      <alignment horizontal="left" vertical="center" wrapText="1"/>
    </xf>
    <xf numFmtId="7" fontId="14" fillId="0" borderId="35" xfId="0" applyNumberFormat="1" applyFont="1" applyFill="1" applyBorder="1" applyAlignment="1">
      <alignment vertical="center" wrapText="1"/>
    </xf>
    <xf numFmtId="7" fontId="14" fillId="0" borderId="34" xfId="0" applyNumberFormat="1" applyFont="1" applyFill="1" applyBorder="1" applyAlignment="1">
      <alignment vertical="center" wrapText="1"/>
    </xf>
    <xf numFmtId="0" fontId="0" fillId="0" borderId="36" xfId="0" applyBorder="1" applyAlignment="1">
      <alignment vertical="center"/>
    </xf>
    <xf numFmtId="7" fontId="2" fillId="0" borderId="24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center"/>
    </xf>
    <xf numFmtId="8" fontId="32" fillId="0" borderId="14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vertical="center" wrapText="1"/>
    </xf>
    <xf numFmtId="164" fontId="19" fillId="0" borderId="24" xfId="0" applyNumberFormat="1" applyFont="1" applyFill="1" applyBorder="1" applyAlignment="1">
      <alignment vertical="center"/>
    </xf>
    <xf numFmtId="0" fontId="2" fillId="0" borderId="15" xfId="0" applyNumberFormat="1" applyFont="1" applyBorder="1" applyAlignment="1">
      <alignment horizontal="center" vertical="center"/>
    </xf>
    <xf numFmtId="7" fontId="13" fillId="0" borderId="12" xfId="0" applyNumberFormat="1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7" fontId="14" fillId="0" borderId="18" xfId="0" applyNumberFormat="1" applyFont="1" applyFill="1" applyBorder="1" applyAlignment="1">
      <alignment vertical="center" wrapText="1"/>
    </xf>
    <xf numFmtId="49" fontId="29" fillId="0" borderId="15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14" fillId="0" borderId="15" xfId="0" applyNumberFormat="1" applyFont="1" applyBorder="1" applyAlignment="1">
      <alignment horizontal="center" vertical="center"/>
    </xf>
    <xf numFmtId="8" fontId="2" fillId="0" borderId="37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 wrapText="1"/>
    </xf>
    <xf numFmtId="8" fontId="14" fillId="0" borderId="15" xfId="0" applyNumberFormat="1" applyFont="1" applyFill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7" fontId="2" fillId="0" borderId="39" xfId="0" applyNumberFormat="1" applyFont="1" applyBorder="1" applyAlignment="1">
      <alignment horizontal="right" vertical="center"/>
    </xf>
    <xf numFmtId="164" fontId="19" fillId="0" borderId="0" xfId="0" applyNumberFormat="1" applyFont="1" applyBorder="1" applyAlignment="1">
      <alignment vertical="center"/>
    </xf>
    <xf numFmtId="49" fontId="0" fillId="0" borderId="4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7" fillId="0" borderId="28" xfId="0" applyNumberFormat="1" applyFont="1" applyBorder="1" applyAlignment="1">
      <alignment horizontal="center" vertical="center" wrapText="1"/>
    </xf>
    <xf numFmtId="0" fontId="27" fillId="0" borderId="29" xfId="0" applyNumberFormat="1" applyFont="1" applyBorder="1" applyAlignment="1">
      <alignment horizontal="center" vertical="center" wrapText="1"/>
    </xf>
    <xf numFmtId="7" fontId="27" fillId="0" borderId="29" xfId="0" applyNumberFormat="1" applyFont="1" applyBorder="1" applyAlignment="1">
      <alignment horizontal="center" vertical="center" wrapText="1"/>
    </xf>
    <xf numFmtId="0" fontId="27" fillId="0" borderId="30" xfId="0" applyNumberFormat="1" applyFont="1" applyBorder="1" applyAlignment="1">
      <alignment horizontal="left" vertical="center" wrapText="1"/>
    </xf>
    <xf numFmtId="7" fontId="27" fillId="0" borderId="12" xfId="0" applyNumberFormat="1" applyFont="1" applyBorder="1" applyAlignment="1">
      <alignment vertical="center" wrapText="1"/>
    </xf>
    <xf numFmtId="0" fontId="34" fillId="0" borderId="0" xfId="0" applyNumberFormat="1" applyFont="1" applyAlignment="1">
      <alignment horizontal="center" vertical="center"/>
    </xf>
    <xf numFmtId="7" fontId="34" fillId="0" borderId="0" xfId="0" applyNumberFormat="1" applyFont="1" applyAlignment="1">
      <alignment horizontal="center" vertical="center"/>
    </xf>
    <xf numFmtId="0" fontId="35" fillId="0" borderId="0" xfId="0" applyFont="1" applyBorder="1" applyAlignment="1">
      <alignment horizontal="left" vertical="center" wrapText="1"/>
    </xf>
    <xf numFmtId="7" fontId="28" fillId="0" borderId="0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14" fillId="0" borderId="14" xfId="0" applyFont="1" applyBorder="1" applyAlignment="1">
      <alignment horizontal="left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41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13" fillId="0" borderId="41" xfId="0" applyFont="1" applyBorder="1" applyAlignment="1">
      <alignment vertical="center" wrapText="1"/>
    </xf>
    <xf numFmtId="7" fontId="13" fillId="0" borderId="29" xfId="0" applyNumberFormat="1" applyFont="1" applyFill="1" applyBorder="1" applyAlignment="1">
      <alignment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right" vertical="center"/>
    </xf>
    <xf numFmtId="164" fontId="2" fillId="0" borderId="24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0" fontId="30" fillId="0" borderId="25" xfId="0" applyFont="1" applyFill="1" applyBorder="1" applyAlignment="1">
      <alignment vertical="center"/>
    </xf>
    <xf numFmtId="0" fontId="37" fillId="0" borderId="15" xfId="0" applyFont="1" applyFill="1" applyBorder="1" applyAlignment="1">
      <alignment vertical="center"/>
    </xf>
    <xf numFmtId="0" fontId="25" fillId="33" borderId="12" xfId="0" applyFont="1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vertical="center" wrapText="1"/>
    </xf>
    <xf numFmtId="164" fontId="16" fillId="0" borderId="24" xfId="0" applyNumberFormat="1" applyFont="1" applyBorder="1" applyAlignment="1">
      <alignment vertical="center"/>
    </xf>
    <xf numFmtId="164" fontId="10" fillId="0" borderId="32" xfId="0" applyNumberFormat="1" applyFont="1" applyBorder="1" applyAlignment="1">
      <alignment/>
    </xf>
    <xf numFmtId="164" fontId="10" fillId="0" borderId="26" xfId="0" applyNumberFormat="1" applyFont="1" applyBorder="1" applyAlignment="1">
      <alignment/>
    </xf>
    <xf numFmtId="164" fontId="19" fillId="0" borderId="24" xfId="0" applyNumberFormat="1" applyFont="1" applyBorder="1" applyAlignment="1">
      <alignment vertical="center"/>
    </xf>
    <xf numFmtId="164" fontId="0" fillId="0" borderId="15" xfId="0" applyNumberFormat="1" applyBorder="1" applyAlignment="1">
      <alignment/>
    </xf>
    <xf numFmtId="7" fontId="14" fillId="0" borderId="24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 vertical="center"/>
    </xf>
    <xf numFmtId="7" fontId="13" fillId="0" borderId="11" xfId="0" applyNumberFormat="1" applyFont="1" applyFill="1" applyBorder="1" applyAlignment="1">
      <alignment vertical="center" wrapText="1"/>
    </xf>
    <xf numFmtId="49" fontId="13" fillId="0" borderId="33" xfId="0" applyNumberFormat="1" applyFont="1" applyBorder="1" applyAlignment="1">
      <alignment horizontal="center" vertical="center" wrapText="1"/>
    </xf>
    <xf numFmtId="7" fontId="2" fillId="0" borderId="24" xfId="0" applyNumberFormat="1" applyFont="1" applyFill="1" applyBorder="1" applyAlignment="1">
      <alignment vertical="center" wrapText="1"/>
    </xf>
    <xf numFmtId="7" fontId="14" fillId="0" borderId="18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vertical="center" wrapText="1"/>
    </xf>
    <xf numFmtId="0" fontId="15" fillId="0" borderId="22" xfId="0" applyFont="1" applyBorder="1" applyAlignment="1">
      <alignment/>
    </xf>
    <xf numFmtId="164" fontId="2" fillId="0" borderId="16" xfId="0" applyNumberFormat="1" applyFont="1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4" fillId="0" borderId="34" xfId="0" applyFont="1" applyBorder="1" applyAlignment="1">
      <alignment vertical="center" wrapText="1"/>
    </xf>
    <xf numFmtId="164" fontId="14" fillId="0" borderId="35" xfId="0" applyNumberFormat="1" applyFont="1" applyBorder="1" applyAlignment="1">
      <alignment vertical="center"/>
    </xf>
    <xf numFmtId="0" fontId="2" fillId="0" borderId="36" xfId="0" applyFont="1" applyBorder="1" applyAlignment="1">
      <alignment/>
    </xf>
    <xf numFmtId="0" fontId="2" fillId="0" borderId="44" xfId="0" applyFont="1" applyBorder="1" applyAlignment="1">
      <alignment horizontal="left" vertical="center" wrapText="1"/>
    </xf>
    <xf numFmtId="0" fontId="10" fillId="33" borderId="41" xfId="0" applyFont="1" applyFill="1" applyBorder="1" applyAlignment="1">
      <alignment horizontal="center" vertical="center" wrapText="1"/>
    </xf>
    <xf numFmtId="164" fontId="2" fillId="0" borderId="32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64" fontId="14" fillId="0" borderId="24" xfId="0" applyNumberFormat="1" applyFont="1" applyBorder="1" applyAlignment="1">
      <alignment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38" fillId="0" borderId="15" xfId="0" applyFont="1" applyBorder="1" applyAlignment="1">
      <alignment vertical="center"/>
    </xf>
    <xf numFmtId="0" fontId="14" fillId="0" borderId="14" xfId="0" applyFont="1" applyBorder="1" applyAlignment="1">
      <alignment vertical="center" wrapText="1"/>
    </xf>
    <xf numFmtId="164" fontId="14" fillId="0" borderId="35" xfId="0" applyNumberFormat="1" applyFont="1" applyBorder="1" applyAlignment="1">
      <alignment vertical="center"/>
    </xf>
    <xf numFmtId="0" fontId="2" fillId="0" borderId="25" xfId="0" applyFont="1" applyBorder="1" applyAlignment="1">
      <alignment wrapText="1"/>
    </xf>
    <xf numFmtId="49" fontId="14" fillId="0" borderId="45" xfId="0" applyNumberFormat="1" applyFont="1" applyBorder="1" applyAlignment="1">
      <alignment horizontal="center" vertical="center"/>
    </xf>
    <xf numFmtId="164" fontId="13" fillId="0" borderId="12" xfId="0" applyNumberFormat="1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164" fontId="2" fillId="0" borderId="21" xfId="0" applyNumberFormat="1" applyFont="1" applyFill="1" applyBorder="1" applyAlignment="1">
      <alignment vertical="center"/>
    </xf>
    <xf numFmtId="164" fontId="2" fillId="0" borderId="21" xfId="0" applyNumberFormat="1" applyFont="1" applyBorder="1" applyAlignment="1">
      <alignment horizontal="right" vertical="center"/>
    </xf>
    <xf numFmtId="0" fontId="15" fillId="0" borderId="22" xfId="0" applyFont="1" applyFill="1" applyBorder="1" applyAlignment="1">
      <alignment wrapText="1"/>
    </xf>
    <xf numFmtId="164" fontId="14" fillId="0" borderId="18" xfId="0" applyNumberFormat="1" applyFont="1" applyBorder="1" applyAlignment="1">
      <alignment vertical="center"/>
    </xf>
    <xf numFmtId="0" fontId="15" fillId="0" borderId="19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0" fontId="37" fillId="0" borderId="27" xfId="0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7" fontId="14" fillId="0" borderId="18" xfId="0" applyNumberFormat="1" applyFont="1" applyFill="1" applyBorder="1" applyAlignment="1">
      <alignment vertical="center" wrapText="1"/>
    </xf>
    <xf numFmtId="7" fontId="16" fillId="0" borderId="24" xfId="0" applyNumberFormat="1" applyFont="1" applyFill="1" applyBorder="1" applyAlignment="1">
      <alignment horizontal="right" vertical="center"/>
    </xf>
    <xf numFmtId="164" fontId="2" fillId="0" borderId="18" xfId="0" applyNumberFormat="1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164" fontId="2" fillId="0" borderId="47" xfId="0" applyNumberFormat="1" applyFont="1" applyBorder="1" applyAlignment="1">
      <alignment horizontal="right" vertical="center"/>
    </xf>
    <xf numFmtId="164" fontId="14" fillId="0" borderId="18" xfId="0" applyNumberFormat="1" applyFont="1" applyBorder="1" applyAlignment="1">
      <alignment horizontal="right" vertical="center"/>
    </xf>
    <xf numFmtId="164" fontId="13" fillId="0" borderId="12" xfId="0" applyNumberFormat="1" applyFont="1" applyBorder="1" applyAlignment="1">
      <alignment horizontal="right" vertical="center"/>
    </xf>
    <xf numFmtId="0" fontId="15" fillId="0" borderId="27" xfId="0" applyFont="1" applyFill="1" applyBorder="1" applyAlignment="1">
      <alignment horizontal="left" vertical="center" wrapText="1"/>
    </xf>
    <xf numFmtId="164" fontId="19" fillId="0" borderId="26" xfId="0" applyNumberFormat="1" applyFont="1" applyBorder="1" applyAlignment="1">
      <alignment vertical="center"/>
    </xf>
    <xf numFmtId="8" fontId="2" fillId="0" borderId="14" xfId="0" applyNumberFormat="1" applyFont="1" applyBorder="1" applyAlignment="1">
      <alignment horizontal="center" vertical="center"/>
    </xf>
    <xf numFmtId="0" fontId="14" fillId="0" borderId="15" xfId="0" applyFont="1" applyBorder="1" applyAlignment="1" quotePrefix="1">
      <alignment horizontal="center" vertical="center"/>
    </xf>
    <xf numFmtId="0" fontId="14" fillId="0" borderId="15" xfId="0" applyFont="1" applyBorder="1" applyAlignment="1">
      <alignment horizontal="left" vertical="center"/>
    </xf>
    <xf numFmtId="164" fontId="39" fillId="0" borderId="24" xfId="0" applyNumberFormat="1" applyFont="1" applyBorder="1" applyAlignment="1">
      <alignment vertical="center"/>
    </xf>
    <xf numFmtId="0" fontId="12" fillId="0" borderId="3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10" fillId="0" borderId="49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49" xfId="0" applyFont="1" applyBorder="1" applyAlignment="1">
      <alignment vertical="center" wrapText="1"/>
    </xf>
    <xf numFmtId="164" fontId="2" fillId="0" borderId="50" xfId="0" applyNumberFormat="1" applyFont="1" applyBorder="1" applyAlignment="1">
      <alignment vertical="center"/>
    </xf>
    <xf numFmtId="164" fontId="19" fillId="0" borderId="50" xfId="0" applyNumberFormat="1" applyFont="1" applyBorder="1" applyAlignment="1">
      <alignment vertical="center"/>
    </xf>
    <xf numFmtId="164" fontId="2" fillId="0" borderId="49" xfId="0" applyNumberFormat="1" applyFont="1" applyBorder="1" applyAlignment="1">
      <alignment horizontal="right" vertical="center"/>
    </xf>
    <xf numFmtId="0" fontId="15" fillId="0" borderId="51" xfId="0" applyFont="1" applyFill="1" applyBorder="1" applyAlignment="1">
      <alignment wrapText="1"/>
    </xf>
    <xf numFmtId="49" fontId="28" fillId="0" borderId="33" xfId="0" applyNumberFormat="1" applyFont="1" applyBorder="1" applyAlignment="1">
      <alignment horizontal="center" vertical="center"/>
    </xf>
    <xf numFmtId="7" fontId="14" fillId="0" borderId="35" xfId="0" applyNumberFormat="1" applyFont="1" applyFill="1" applyBorder="1" applyAlignment="1">
      <alignment horizontal="right" vertical="center"/>
    </xf>
    <xf numFmtId="0" fontId="14" fillId="0" borderId="15" xfId="0" applyFont="1" applyBorder="1" applyAlignment="1">
      <alignment vertical="center" wrapText="1"/>
    </xf>
    <xf numFmtId="49" fontId="2" fillId="0" borderId="26" xfId="0" applyNumberFormat="1" applyFont="1" applyBorder="1" applyAlignment="1">
      <alignment horizontal="center" vertical="center"/>
    </xf>
    <xf numFmtId="0" fontId="15" fillId="0" borderId="27" xfId="0" applyFont="1" applyBorder="1" applyAlignment="1">
      <alignment horizontal="left" vertical="center" wrapText="1"/>
    </xf>
    <xf numFmtId="0" fontId="14" fillId="0" borderId="14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13" fillId="0" borderId="33" xfId="0" applyFont="1" applyBorder="1" applyAlignment="1" quotePrefix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3" fillId="0" borderId="23" xfId="0" applyFont="1" applyBorder="1" applyAlignment="1" quotePrefix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right" vertical="center"/>
    </xf>
    <xf numFmtId="164" fontId="107" fillId="0" borderId="18" xfId="0" applyNumberFormat="1" applyFont="1" applyBorder="1" applyAlignment="1">
      <alignment horizontal="right" vertical="center"/>
    </xf>
    <xf numFmtId="164" fontId="107" fillId="0" borderId="35" xfId="0" applyNumberFormat="1" applyFont="1" applyBorder="1" applyAlignment="1">
      <alignment horizontal="right" vertical="center"/>
    </xf>
    <xf numFmtId="49" fontId="13" fillId="0" borderId="52" xfId="0" applyNumberFormat="1" applyFont="1" applyBorder="1" applyAlignment="1">
      <alignment horizontal="center" vertical="center" wrapText="1"/>
    </xf>
    <xf numFmtId="49" fontId="13" fillId="0" borderId="53" xfId="0" applyNumberFormat="1" applyFont="1" applyBorder="1" applyAlignment="1">
      <alignment horizontal="center" vertical="center" wrapText="1"/>
    </xf>
    <xf numFmtId="7" fontId="107" fillId="0" borderId="18" xfId="0" applyNumberFormat="1" applyFont="1" applyFill="1" applyBorder="1" applyAlignment="1">
      <alignment horizontal="right" vertical="center"/>
    </xf>
    <xf numFmtId="7" fontId="107" fillId="0" borderId="14" xfId="0" applyNumberFormat="1" applyFont="1" applyFill="1" applyBorder="1" applyAlignment="1">
      <alignment vertical="center" wrapText="1"/>
    </xf>
    <xf numFmtId="7" fontId="2" fillId="0" borderId="15" xfId="0" applyNumberFormat="1" applyFont="1" applyFill="1" applyBorder="1" applyAlignment="1">
      <alignment vertical="center" wrapText="1"/>
    </xf>
    <xf numFmtId="0" fontId="108" fillId="0" borderId="25" xfId="0" applyFont="1" applyBorder="1" applyAlignment="1">
      <alignment vertical="center"/>
    </xf>
    <xf numFmtId="164" fontId="107" fillId="0" borderId="24" xfId="0" applyNumberFormat="1" applyFont="1" applyBorder="1" applyAlignment="1">
      <alignment vertical="center"/>
    </xf>
    <xf numFmtId="164" fontId="107" fillId="0" borderId="18" xfId="0" applyNumberFormat="1" applyFont="1" applyBorder="1" applyAlignment="1">
      <alignment vertical="center"/>
    </xf>
    <xf numFmtId="0" fontId="7" fillId="0" borderId="26" xfId="0" applyFont="1" applyBorder="1" applyAlignment="1" quotePrefix="1">
      <alignment horizontal="center" vertical="center"/>
    </xf>
    <xf numFmtId="164" fontId="109" fillId="0" borderId="12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2" fillId="0" borderId="32" xfId="0" applyNumberFormat="1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5" fillId="0" borderId="27" xfId="0" applyFont="1" applyFill="1" applyBorder="1" applyAlignment="1">
      <alignment wrapText="1"/>
    </xf>
    <xf numFmtId="0" fontId="108" fillId="0" borderId="22" xfId="0" applyFont="1" applyBorder="1" applyAlignment="1">
      <alignment vertical="center"/>
    </xf>
    <xf numFmtId="0" fontId="15" fillId="0" borderId="22" xfId="0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29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/>
    </xf>
    <xf numFmtId="0" fontId="42" fillId="0" borderId="23" xfId="0" applyFont="1" applyFill="1" applyBorder="1" applyAlignment="1" quotePrefix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7" fontId="13" fillId="0" borderId="15" xfId="0" applyNumberFormat="1" applyFont="1" applyBorder="1" applyAlignment="1">
      <alignment vertical="center" wrapText="1"/>
    </xf>
    <xf numFmtId="4" fontId="42" fillId="0" borderId="15" xfId="0" applyNumberFormat="1" applyFont="1" applyFill="1" applyBorder="1" applyAlignment="1">
      <alignment horizontal="right" vertical="center"/>
    </xf>
    <xf numFmtId="4" fontId="43" fillId="0" borderId="15" xfId="0" applyNumberFormat="1" applyFont="1" applyFill="1" applyBorder="1" applyAlignment="1">
      <alignment horizontal="left" vertical="center"/>
    </xf>
    <xf numFmtId="0" fontId="40" fillId="0" borderId="23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 quotePrefix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vertical="center" wrapText="1"/>
    </xf>
    <xf numFmtId="4" fontId="44" fillId="0" borderId="15" xfId="0" applyNumberFormat="1" applyFont="1" applyFill="1" applyBorder="1" applyAlignment="1">
      <alignment horizontal="right" vertical="center" wrapText="1"/>
    </xf>
    <xf numFmtId="4" fontId="19" fillId="0" borderId="15" xfId="0" applyNumberFormat="1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vertical="center" wrapText="1"/>
    </xf>
    <xf numFmtId="4" fontId="45" fillId="0" borderId="15" xfId="0" applyNumberFormat="1" applyFont="1" applyFill="1" applyBorder="1" applyAlignment="1">
      <alignment horizontal="right" vertical="center" wrapText="1"/>
    </xf>
    <xf numFmtId="4" fontId="45" fillId="0" borderId="15" xfId="0" applyNumberFormat="1" applyFont="1" applyFill="1" applyBorder="1" applyAlignment="1">
      <alignment horizontal="left" vertical="center" wrapText="1"/>
    </xf>
    <xf numFmtId="0" fontId="47" fillId="0" borderId="25" xfId="0" applyFont="1" applyBorder="1" applyAlignment="1">
      <alignment horizontal="center" vertical="center"/>
    </xf>
    <xf numFmtId="4" fontId="45" fillId="0" borderId="15" xfId="0" applyNumberFormat="1" applyFont="1" applyFill="1" applyBorder="1" applyAlignment="1">
      <alignment horizontal="left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4" fontId="42" fillId="0" borderId="15" xfId="0" applyNumberFormat="1" applyFont="1" applyFill="1" applyBorder="1" applyAlignment="1">
      <alignment horizontal="right" vertical="center" wrapText="1"/>
    </xf>
    <xf numFmtId="4" fontId="43" fillId="0" borderId="15" xfId="0" applyNumberFormat="1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vertical="center" wrapText="1"/>
    </xf>
    <xf numFmtId="0" fontId="33" fillId="0" borderId="25" xfId="0" applyFont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right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vertical="center" wrapText="1"/>
    </xf>
    <xf numFmtId="4" fontId="45" fillId="0" borderId="15" xfId="0" applyNumberFormat="1" applyFont="1" applyFill="1" applyBorder="1" applyAlignment="1">
      <alignment horizontal="right" vertical="center" wrapText="1"/>
    </xf>
    <xf numFmtId="0" fontId="13" fillId="0" borderId="15" xfId="0" applyFont="1" applyBorder="1" applyAlignment="1">
      <alignment vertical="center"/>
    </xf>
    <xf numFmtId="4" fontId="48" fillId="0" borderId="15" xfId="0" applyNumberFormat="1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 vertical="center" wrapText="1"/>
    </xf>
    <xf numFmtId="4" fontId="42" fillId="0" borderId="15" xfId="0" applyNumberFormat="1" applyFont="1" applyFill="1" applyBorder="1" applyAlignment="1">
      <alignment horizontal="right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vertical="center" wrapText="1"/>
    </xf>
    <xf numFmtId="49" fontId="17" fillId="0" borderId="15" xfId="0" applyNumberFormat="1" applyFont="1" applyBorder="1" applyAlignment="1">
      <alignment horizontal="center" vertical="center"/>
    </xf>
    <xf numFmtId="8" fontId="29" fillId="0" borderId="15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8" fontId="17" fillId="0" borderId="15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" fontId="45" fillId="0" borderId="16" xfId="0" applyNumberFormat="1" applyFont="1" applyFill="1" applyBorder="1" applyAlignment="1">
      <alignment horizontal="right" vertical="center" wrapText="1"/>
    </xf>
    <xf numFmtId="4" fontId="19" fillId="0" borderId="16" xfId="0" applyNumberFormat="1" applyFont="1" applyFill="1" applyBorder="1" applyAlignment="1">
      <alignment horizontal="right" vertical="center" wrapText="1"/>
    </xf>
    <xf numFmtId="4" fontId="45" fillId="0" borderId="16" xfId="0" applyNumberFormat="1" applyFont="1" applyFill="1" applyBorder="1" applyAlignment="1">
      <alignment horizontal="left" vertical="center" wrapText="1"/>
    </xf>
    <xf numFmtId="4" fontId="19" fillId="0" borderId="15" xfId="0" applyNumberFormat="1" applyFont="1" applyFill="1" applyBorder="1" applyAlignment="1">
      <alignment horizontal="right" vertical="center" wrapText="1"/>
    </xf>
    <xf numFmtId="0" fontId="40" fillId="0" borderId="46" xfId="0" applyFont="1" applyFill="1" applyBorder="1" applyAlignment="1">
      <alignment horizontal="center" vertical="center" wrapText="1"/>
    </xf>
    <xf numFmtId="0" fontId="49" fillId="0" borderId="43" xfId="0" applyFont="1" applyFill="1" applyBorder="1" applyAlignment="1">
      <alignment horizontal="center" vertical="center" wrapText="1"/>
    </xf>
    <xf numFmtId="4" fontId="45" fillId="0" borderId="43" xfId="0" applyNumberFormat="1" applyFont="1" applyFill="1" applyBorder="1" applyAlignment="1">
      <alignment horizontal="right" vertical="center" wrapText="1"/>
    </xf>
    <xf numFmtId="4" fontId="45" fillId="0" borderId="43" xfId="0" applyNumberFormat="1" applyFont="1" applyFill="1" applyBorder="1" applyAlignment="1">
      <alignment horizontal="righ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4" fontId="19" fillId="0" borderId="11" xfId="0" applyNumberFormat="1" applyFont="1" applyFill="1" applyBorder="1" applyAlignment="1">
      <alignment horizontal="right" vertical="center" wrapText="1"/>
    </xf>
    <xf numFmtId="4" fontId="19" fillId="0" borderId="11" xfId="0" applyNumberFormat="1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 wrapText="1"/>
    </xf>
    <xf numFmtId="4" fontId="56" fillId="0" borderId="11" xfId="0" applyNumberFormat="1" applyFont="1" applyFill="1" applyBorder="1" applyAlignment="1">
      <alignment horizontal="right" vertical="center" wrapText="1"/>
    </xf>
    <xf numFmtId="4" fontId="57" fillId="0" borderId="11" xfId="0" applyNumberFormat="1" applyFont="1" applyFill="1" applyBorder="1" applyAlignment="1">
      <alignment horizontal="left" vertical="center" wrapText="1"/>
    </xf>
    <xf numFmtId="0" fontId="58" fillId="0" borderId="0" xfId="0" applyFont="1" applyAlignment="1">
      <alignment vertical="center" wrapText="1"/>
    </xf>
    <xf numFmtId="4" fontId="58" fillId="0" borderId="0" xfId="0" applyNumberFormat="1" applyFont="1" applyAlignment="1">
      <alignment horizontal="right" vertical="center" wrapText="1"/>
    </xf>
    <xf numFmtId="4" fontId="59" fillId="0" borderId="0" xfId="0" applyNumberFormat="1" applyFont="1" applyAlignment="1">
      <alignment horizontal="left" vertical="center" wrapText="1"/>
    </xf>
    <xf numFmtId="0" fontId="60" fillId="0" borderId="0" xfId="0" applyFont="1" applyAlignment="1">
      <alignment vertical="center" wrapText="1"/>
    </xf>
    <xf numFmtId="4" fontId="61" fillId="0" borderId="0" xfId="0" applyNumberFormat="1" applyFont="1" applyAlignment="1">
      <alignment horizontal="center" vertical="center" wrapText="1"/>
    </xf>
    <xf numFmtId="4" fontId="58" fillId="0" borderId="0" xfId="0" applyNumberFormat="1" applyFont="1" applyFill="1" applyAlignment="1">
      <alignment vertical="center" wrapText="1"/>
    </xf>
    <xf numFmtId="4" fontId="58" fillId="0" borderId="0" xfId="0" applyNumberFormat="1" applyFont="1" applyAlignment="1">
      <alignment vertical="center" wrapText="1"/>
    </xf>
    <xf numFmtId="0" fontId="59" fillId="0" borderId="0" xfId="0" applyFont="1" applyAlignment="1">
      <alignment horizontal="left" vertical="center" wrapText="1"/>
    </xf>
    <xf numFmtId="4" fontId="45" fillId="0" borderId="0" xfId="0" applyNumberFormat="1" applyFont="1" applyFill="1" applyBorder="1" applyAlignment="1">
      <alignment horizontal="left" vertical="center" wrapText="1"/>
    </xf>
    <xf numFmtId="4" fontId="45" fillId="0" borderId="0" xfId="0" applyNumberFormat="1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vertical="center" wrapText="1"/>
    </xf>
    <xf numFmtId="4" fontId="48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left" vertical="center" wrapText="1"/>
    </xf>
    <xf numFmtId="4" fontId="43" fillId="0" borderId="0" xfId="0" applyNumberFormat="1" applyFont="1" applyFill="1" applyBorder="1" applyAlignment="1">
      <alignment horizontal="left" vertical="center" wrapText="1"/>
    </xf>
    <xf numFmtId="0" fontId="47" fillId="0" borderId="0" xfId="0" applyFont="1" applyBorder="1" applyAlignment="1">
      <alignment vertical="center" wrapText="1"/>
    </xf>
    <xf numFmtId="7" fontId="20" fillId="0" borderId="12" xfId="0" applyNumberFormat="1" applyFont="1" applyBorder="1" applyAlignment="1">
      <alignment vertical="center" wrapText="1"/>
    </xf>
    <xf numFmtId="49" fontId="2" fillId="0" borderId="48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8" fontId="2" fillId="0" borderId="49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 wrapText="1"/>
    </xf>
    <xf numFmtId="7" fontId="2" fillId="0" borderId="50" xfId="0" applyNumberFormat="1" applyFont="1" applyFill="1" applyBorder="1" applyAlignment="1">
      <alignment horizontal="right" vertical="center"/>
    </xf>
    <xf numFmtId="164" fontId="19" fillId="0" borderId="49" xfId="0" applyNumberFormat="1" applyFont="1" applyFill="1" applyBorder="1" applyAlignment="1">
      <alignment vertical="center"/>
    </xf>
    <xf numFmtId="164" fontId="19" fillId="0" borderId="49" xfId="0" applyNumberFormat="1" applyFont="1" applyBorder="1" applyAlignment="1">
      <alignment vertical="center"/>
    </xf>
    <xf numFmtId="0" fontId="37" fillId="0" borderId="51" xfId="0" applyFont="1" applyBorder="1" applyAlignment="1">
      <alignment vertical="center"/>
    </xf>
    <xf numFmtId="49" fontId="14" fillId="0" borderId="37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2" fillId="0" borderId="15" xfId="0" applyFont="1" applyFill="1" applyBorder="1" applyAlignment="1">
      <alignment vertical="center" wrapText="1"/>
    </xf>
    <xf numFmtId="0" fontId="107" fillId="0" borderId="15" xfId="0" applyFont="1" applyBorder="1" applyAlignment="1">
      <alignment horizontal="left" vertical="center" wrapText="1"/>
    </xf>
    <xf numFmtId="7" fontId="107" fillId="0" borderId="24" xfId="0" applyNumberFormat="1" applyFont="1" applyFill="1" applyBorder="1" applyAlignment="1">
      <alignment horizontal="right" vertical="center"/>
    </xf>
    <xf numFmtId="7" fontId="2" fillId="0" borderId="18" xfId="0" applyNumberFormat="1" applyFont="1" applyFill="1" applyBorder="1" applyAlignment="1">
      <alignment vertical="center" wrapText="1"/>
    </xf>
    <xf numFmtId="7" fontId="107" fillId="0" borderId="35" xfId="0" applyNumberFormat="1" applyFont="1" applyFill="1" applyBorder="1" applyAlignment="1">
      <alignment vertical="center" wrapText="1"/>
    </xf>
    <xf numFmtId="0" fontId="30" fillId="0" borderId="27" xfId="0" applyFont="1" applyFill="1" applyBorder="1" applyAlignment="1">
      <alignment vertical="center"/>
    </xf>
    <xf numFmtId="4" fontId="45" fillId="0" borderId="26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7" fontId="5" fillId="33" borderId="11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27" fillId="0" borderId="10" xfId="0" applyFont="1" applyBorder="1" applyAlignment="1" quotePrefix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7" fontId="27" fillId="0" borderId="12" xfId="0" applyNumberFormat="1" applyFont="1" applyFill="1" applyBorder="1" applyAlignment="1">
      <alignment horizontal="right" vertical="center"/>
    </xf>
    <xf numFmtId="7" fontId="27" fillId="0" borderId="41" xfId="0" applyNumberFormat="1" applyFont="1" applyFill="1" applyBorder="1" applyAlignment="1">
      <alignment horizontal="right" vertical="center"/>
    </xf>
    <xf numFmtId="0" fontId="62" fillId="0" borderId="14" xfId="0" applyFont="1" applyBorder="1" applyAlignment="1" quotePrefix="1">
      <alignment horizontal="center" vertical="center"/>
    </xf>
    <xf numFmtId="7" fontId="62" fillId="0" borderId="18" xfId="0" applyNumberFormat="1" applyFont="1" applyFill="1" applyBorder="1" applyAlignment="1">
      <alignment horizontal="right" vertical="center"/>
    </xf>
    <xf numFmtId="7" fontId="2" fillId="0" borderId="16" xfId="0" applyNumberFormat="1" applyFont="1" applyBorder="1" applyAlignment="1">
      <alignment horizontal="right" vertical="center" wrapText="1"/>
    </xf>
    <xf numFmtId="49" fontId="27" fillId="0" borderId="28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/>
    </xf>
    <xf numFmtId="7" fontId="27" fillId="0" borderId="11" xfId="0" applyNumberFormat="1" applyFont="1" applyBorder="1" applyAlignment="1">
      <alignment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62" fillId="0" borderId="14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7" fontId="62" fillId="0" borderId="18" xfId="0" applyNumberFormat="1" applyFont="1" applyBorder="1" applyAlignment="1">
      <alignment horizontal="right" vertical="center" wrapText="1"/>
    </xf>
    <xf numFmtId="7" fontId="62" fillId="0" borderId="14" xfId="0" applyNumberFormat="1" applyFont="1" applyBorder="1" applyAlignment="1">
      <alignment horizontal="righ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7" fontId="2" fillId="0" borderId="21" xfId="0" applyNumberFormat="1" applyFont="1" applyBorder="1" applyAlignment="1">
      <alignment horizontal="right" vertical="center" wrapText="1"/>
    </xf>
    <xf numFmtId="7" fontId="15" fillId="0" borderId="16" xfId="0" applyNumberFormat="1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62" fillId="0" borderId="15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7" fontId="62" fillId="0" borderId="24" xfId="0" applyNumberFormat="1" applyFont="1" applyBorder="1" applyAlignment="1">
      <alignment horizontal="right" vertical="center" wrapText="1"/>
    </xf>
    <xf numFmtId="7" fontId="62" fillId="0" borderId="15" xfId="0" applyNumberFormat="1" applyFont="1" applyBorder="1" applyAlignment="1">
      <alignment horizontal="right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7" fontId="27" fillId="0" borderId="13" xfId="0" applyNumberFormat="1" applyFont="1" applyBorder="1" applyAlignment="1">
      <alignment vertical="center" wrapText="1"/>
    </xf>
    <xf numFmtId="0" fontId="62" fillId="0" borderId="14" xfId="0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7" fontId="2" fillId="0" borderId="24" xfId="0" applyNumberFormat="1" applyFont="1" applyBorder="1" applyAlignment="1">
      <alignment horizontal="righ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7" fontId="2" fillId="0" borderId="0" xfId="0" applyNumberFormat="1" applyFont="1" applyBorder="1" applyAlignment="1">
      <alignment horizontal="right" vertical="center" wrapText="1"/>
    </xf>
    <xf numFmtId="7" fontId="15" fillId="0" borderId="0" xfId="0" applyNumberFormat="1" applyFont="1" applyBorder="1" applyAlignment="1">
      <alignment horizontal="right" vertical="center" wrapText="1"/>
    </xf>
    <xf numFmtId="49" fontId="34" fillId="0" borderId="0" xfId="0" applyNumberFormat="1" applyFont="1" applyAlignment="1">
      <alignment horizontal="center" vertical="center" wrapText="1"/>
    </xf>
    <xf numFmtId="0" fontId="27" fillId="0" borderId="28" xfId="0" applyFont="1" applyBorder="1" applyAlignment="1">
      <alignment horizontal="left" vertical="center" wrapText="1"/>
    </xf>
    <xf numFmtId="7" fontId="27" fillId="0" borderId="41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left" vertical="center" wrapText="1"/>
    </xf>
    <xf numFmtId="7" fontId="27" fillId="0" borderId="0" xfId="0" applyNumberFormat="1" applyFont="1" applyBorder="1" applyAlignment="1">
      <alignment horizontal="right" vertical="center" wrapText="1"/>
    </xf>
    <xf numFmtId="7" fontId="63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5" fillId="33" borderId="54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24" fillId="33" borderId="55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 wrapText="1"/>
    </xf>
    <xf numFmtId="7" fontId="5" fillId="33" borderId="55" xfId="0" applyNumberFormat="1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 wrapText="1"/>
    </xf>
    <xf numFmtId="7" fontId="20" fillId="0" borderId="11" xfId="0" applyNumberFormat="1" applyFont="1" applyBorder="1" applyAlignment="1">
      <alignment vertical="center" wrapText="1"/>
    </xf>
    <xf numFmtId="7" fontId="27" fillId="0" borderId="13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62" fillId="0" borderId="14" xfId="0" applyFont="1" applyBorder="1" applyAlignment="1">
      <alignment horizontal="left" vertical="center"/>
    </xf>
    <xf numFmtId="7" fontId="62" fillId="0" borderId="14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right" vertical="center" wrapText="1"/>
    </xf>
    <xf numFmtId="0" fontId="6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62" fillId="0" borderId="15" xfId="0" applyFont="1" applyBorder="1" applyAlignment="1">
      <alignment horizontal="lef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7" fontId="2" fillId="0" borderId="16" xfId="0" applyNumberFormat="1" applyFont="1" applyBorder="1" applyAlignment="1">
      <alignment horizontal="right" vertical="center" wrapText="1"/>
    </xf>
    <xf numFmtId="164" fontId="38" fillId="0" borderId="15" xfId="0" applyNumberFormat="1" applyFont="1" applyBorder="1" applyAlignment="1">
      <alignment vertical="center"/>
    </xf>
    <xf numFmtId="164" fontId="38" fillId="0" borderId="32" xfId="0" applyNumberFormat="1" applyFont="1" applyBorder="1" applyAlignment="1">
      <alignment vertical="center"/>
    </xf>
    <xf numFmtId="49" fontId="31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7" fontId="2" fillId="0" borderId="24" xfId="0" applyNumberFormat="1" applyFont="1" applyBorder="1" applyAlignment="1">
      <alignment horizontal="right" vertical="center" wrapText="1"/>
    </xf>
    <xf numFmtId="7" fontId="2" fillId="0" borderId="16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7" fontId="2" fillId="0" borderId="18" xfId="0" applyNumberFormat="1" applyFont="1" applyBorder="1" applyAlignment="1">
      <alignment horizontal="right" vertical="center"/>
    </xf>
    <xf numFmtId="7" fontId="2" fillId="0" borderId="26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34" fillId="0" borderId="0" xfId="0" applyNumberFormat="1" applyFont="1" applyAlignment="1">
      <alignment horizontal="center" vertical="center" wrapText="1"/>
    </xf>
    <xf numFmtId="7" fontId="34" fillId="0" borderId="0" xfId="0" applyNumberFormat="1" applyFont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7" fontId="27" fillId="0" borderId="11" xfId="0" applyNumberFormat="1" applyFont="1" applyBorder="1" applyAlignment="1">
      <alignment vertical="center" wrapText="1"/>
    </xf>
    <xf numFmtId="7" fontId="27" fillId="0" borderId="0" xfId="0" applyNumberFormat="1" applyFont="1" applyBorder="1" applyAlignment="1">
      <alignment vertical="center" wrapText="1"/>
    </xf>
    <xf numFmtId="4" fontId="2" fillId="0" borderId="32" xfId="0" applyNumberFormat="1" applyFont="1" applyBorder="1" applyAlignment="1">
      <alignment horizontal="right" vertical="center"/>
    </xf>
    <xf numFmtId="0" fontId="15" fillId="0" borderId="27" xfId="0" applyFont="1" applyFill="1" applyBorder="1" applyAlignment="1">
      <alignment vertical="center" wrapText="1"/>
    </xf>
    <xf numFmtId="49" fontId="2" fillId="0" borderId="57" xfId="0" applyNumberFormat="1" applyFont="1" applyBorder="1" applyAlignment="1">
      <alignment horizontal="center" vertical="center"/>
    </xf>
    <xf numFmtId="7" fontId="2" fillId="0" borderId="0" xfId="0" applyNumberFormat="1" applyFont="1" applyFill="1" applyBorder="1" applyAlignment="1">
      <alignment horizontal="right" vertical="center" wrapText="1"/>
    </xf>
    <xf numFmtId="49" fontId="28" fillId="0" borderId="31" xfId="0" applyNumberFormat="1" applyFont="1" applyBorder="1" applyAlignment="1">
      <alignment horizontal="center" vertical="center"/>
    </xf>
    <xf numFmtId="8" fontId="14" fillId="0" borderId="26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left" vertical="center" wrapText="1"/>
    </xf>
    <xf numFmtId="7" fontId="14" fillId="0" borderId="32" xfId="0" applyNumberFormat="1" applyFont="1" applyFill="1" applyBorder="1" applyAlignment="1">
      <alignment horizontal="right" vertical="center"/>
    </xf>
    <xf numFmtId="7" fontId="2" fillId="0" borderId="15" xfId="0" applyNumberFormat="1" applyFont="1" applyFill="1" applyBorder="1" applyAlignment="1">
      <alignment horizontal="right" vertical="center" wrapText="1"/>
    </xf>
    <xf numFmtId="7" fontId="107" fillId="0" borderId="15" xfId="0" applyNumberFormat="1" applyFont="1" applyFill="1" applyBorder="1" applyAlignment="1">
      <alignment horizontal="right" vertical="center" wrapText="1"/>
    </xf>
    <xf numFmtId="0" fontId="108" fillId="0" borderId="15" xfId="0" applyFont="1" applyBorder="1" applyAlignment="1">
      <alignment vertical="center"/>
    </xf>
    <xf numFmtId="0" fontId="64" fillId="0" borderId="14" xfId="0" applyFont="1" applyBorder="1" applyAlignment="1" quotePrefix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4" fillId="0" borderId="14" xfId="0" applyFont="1" applyBorder="1" applyAlignment="1">
      <alignment horizontal="left" vertical="center"/>
    </xf>
    <xf numFmtId="7" fontId="64" fillId="0" borderId="18" xfId="0" applyNumberFormat="1" applyFont="1" applyFill="1" applyBorder="1" applyAlignment="1">
      <alignment horizontal="right" vertical="center"/>
    </xf>
    <xf numFmtId="7" fontId="64" fillId="0" borderId="34" xfId="0" applyNumberFormat="1" applyFont="1" applyFill="1" applyBorder="1" applyAlignment="1">
      <alignment horizontal="right" vertical="center"/>
    </xf>
    <xf numFmtId="0" fontId="15" fillId="0" borderId="4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168" fontId="15" fillId="0" borderId="47" xfId="0" applyNumberFormat="1" applyFont="1" applyFill="1" applyBorder="1" applyAlignment="1">
      <alignment horizontal="right" vertical="center"/>
    </xf>
    <xf numFmtId="168" fontId="15" fillId="0" borderId="47" xfId="0" applyNumberFormat="1" applyFont="1" applyFill="1" applyBorder="1" applyAlignment="1">
      <alignment horizontal="right" vertical="center" wrapText="1"/>
    </xf>
    <xf numFmtId="7" fontId="15" fillId="0" borderId="16" xfId="0" applyNumberFormat="1" applyFont="1" applyBorder="1" applyAlignment="1">
      <alignment horizontal="right" vertical="center" wrapText="1"/>
    </xf>
    <xf numFmtId="49" fontId="64" fillId="0" borderId="15" xfId="0" applyNumberFormat="1" applyFont="1" applyBorder="1" applyAlignment="1">
      <alignment horizontal="center" vertical="center" wrapText="1"/>
    </xf>
    <xf numFmtId="0" fontId="64" fillId="0" borderId="15" xfId="0" applyFont="1" applyBorder="1" applyAlignment="1">
      <alignment horizontal="left" vertical="center" wrapText="1"/>
    </xf>
    <xf numFmtId="7" fontId="64" fillId="0" borderId="24" xfId="0" applyNumberFormat="1" applyFont="1" applyBorder="1" applyAlignment="1">
      <alignment horizontal="right" vertical="center" wrapText="1"/>
    </xf>
    <xf numFmtId="7" fontId="64" fillId="0" borderId="15" xfId="0" applyNumberFormat="1" applyFont="1" applyBorder="1" applyAlignment="1">
      <alignment horizontal="right" vertical="center" wrapText="1"/>
    </xf>
    <xf numFmtId="49" fontId="15" fillId="0" borderId="26" xfId="0" applyNumberFormat="1" applyFont="1" applyBorder="1" applyAlignment="1">
      <alignment horizontal="center" vertical="center" wrapText="1"/>
    </xf>
    <xf numFmtId="7" fontId="15" fillId="0" borderId="32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66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9" fillId="0" borderId="15" xfId="0" applyFont="1" applyBorder="1" applyAlignment="1">
      <alignment horizontal="left" vertical="center" wrapText="1"/>
    </xf>
    <xf numFmtId="4" fontId="7" fillId="0" borderId="25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25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49" xfId="0" applyFont="1" applyBorder="1" applyAlignment="1">
      <alignment vertical="center"/>
    </xf>
    <xf numFmtId="4" fontId="10" fillId="0" borderId="5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66" fillId="0" borderId="0" xfId="0" applyFont="1" applyAlignment="1">
      <alignment horizontal="center"/>
    </xf>
    <xf numFmtId="0" fontId="12" fillId="0" borderId="0" xfId="0" applyFont="1" applyAlignment="1">
      <alignment/>
    </xf>
    <xf numFmtId="4" fontId="10" fillId="0" borderId="51" xfId="0" applyNumberFormat="1" applyFont="1" applyBorder="1" applyAlignment="1">
      <alignment vertical="center"/>
    </xf>
    <xf numFmtId="0" fontId="0" fillId="0" borderId="0" xfId="0" applyAlignment="1">
      <alignment/>
    </xf>
    <xf numFmtId="0" fontId="10" fillId="33" borderId="16" xfId="0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25" xfId="0" applyNumberFormat="1" applyBorder="1" applyAlignment="1">
      <alignment vertical="center"/>
    </xf>
    <xf numFmtId="0" fontId="0" fillId="0" borderId="15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2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" fontId="10" fillId="0" borderId="49" xfId="0" applyNumberFormat="1" applyFont="1" applyBorder="1" applyAlignment="1">
      <alignment vertical="center"/>
    </xf>
    <xf numFmtId="0" fontId="33" fillId="0" borderId="0" xfId="0" applyFont="1" applyAlignment="1">
      <alignment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12" fillId="0" borderId="24" xfId="0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right" vertical="center"/>
    </xf>
    <xf numFmtId="4" fontId="7" fillId="0" borderId="15" xfId="0" applyNumberFormat="1" applyFont="1" applyBorder="1" applyAlignment="1">
      <alignment horizontal="right" vertical="center"/>
    </xf>
    <xf numFmtId="4" fontId="110" fillId="0" borderId="15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/>
    </xf>
    <xf numFmtId="4" fontId="10" fillId="0" borderId="50" xfId="0" applyNumberFormat="1" applyFont="1" applyBorder="1" applyAlignment="1">
      <alignment vertical="center"/>
    </xf>
    <xf numFmtId="49" fontId="2" fillId="0" borderId="32" xfId="0" applyNumberFormat="1" applyFont="1" applyBorder="1" applyAlignment="1">
      <alignment horizontal="center" vertical="center"/>
    </xf>
    <xf numFmtId="7" fontId="2" fillId="0" borderId="32" xfId="0" applyNumberFormat="1" applyFont="1" applyFill="1" applyBorder="1" applyAlignment="1">
      <alignment horizontal="right" vertical="center"/>
    </xf>
    <xf numFmtId="49" fontId="107" fillId="0" borderId="15" xfId="0" applyNumberFormat="1" applyFont="1" applyBorder="1" applyAlignment="1">
      <alignment horizontal="center" vertical="center"/>
    </xf>
    <xf numFmtId="165" fontId="107" fillId="0" borderId="15" xfId="0" applyNumberFormat="1" applyFont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9" fillId="33" borderId="34" xfId="0" applyFont="1" applyFill="1" applyBorder="1" applyAlignment="1">
      <alignment horizontal="center" vertical="center"/>
    </xf>
    <xf numFmtId="0" fontId="111" fillId="0" borderId="15" xfId="0" applyFont="1" applyBorder="1" applyAlignment="1">
      <alignment horizontal="center" vertical="center"/>
    </xf>
    <xf numFmtId="0" fontId="111" fillId="0" borderId="25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4" fontId="7" fillId="0" borderId="15" xfId="0" applyNumberFormat="1" applyFont="1" applyBorder="1" applyAlignment="1">
      <alignment vertical="center"/>
    </xf>
    <xf numFmtId="4" fontId="110" fillId="0" borderId="15" xfId="0" applyNumberFormat="1" applyFont="1" applyBorder="1" applyAlignment="1">
      <alignment vertical="center"/>
    </xf>
    <xf numFmtId="4" fontId="110" fillId="0" borderId="25" xfId="0" applyNumberFormat="1" applyFont="1" applyBorder="1" applyAlignment="1">
      <alignment vertical="center"/>
    </xf>
    <xf numFmtId="0" fontId="23" fillId="0" borderId="0" xfId="0" applyFont="1" applyAlignment="1">
      <alignment/>
    </xf>
    <xf numFmtId="0" fontId="7" fillId="0" borderId="15" xfId="0" applyFont="1" applyBorder="1" applyAlignment="1">
      <alignment vertical="center" wrapText="1"/>
    </xf>
    <xf numFmtId="164" fontId="2" fillId="0" borderId="15" xfId="0" applyNumberFormat="1" applyFont="1" applyFill="1" applyBorder="1" applyAlignment="1">
      <alignment horizontal="right" vertical="center"/>
    </xf>
    <xf numFmtId="164" fontId="19" fillId="0" borderId="50" xfId="0" applyNumberFormat="1" applyFont="1" applyFill="1" applyBorder="1" applyAlignment="1">
      <alignment vertical="center"/>
    </xf>
    <xf numFmtId="0" fontId="30" fillId="0" borderId="51" xfId="0" applyFont="1" applyBorder="1" applyAlignment="1">
      <alignment vertical="center"/>
    </xf>
    <xf numFmtId="0" fontId="15" fillId="0" borderId="15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164" fontId="19" fillId="0" borderId="21" xfId="0" applyNumberFormat="1" applyFont="1" applyBorder="1" applyAlignment="1">
      <alignment vertical="center"/>
    </xf>
    <xf numFmtId="0" fontId="15" fillId="0" borderId="16" xfId="0" applyFont="1" applyFill="1" applyBorder="1" applyAlignment="1">
      <alignment horizontal="left" vertical="center" wrapText="1"/>
    </xf>
    <xf numFmtId="8" fontId="32" fillId="0" borderId="34" xfId="0" applyNumberFormat="1" applyFont="1" applyBorder="1" applyAlignment="1">
      <alignment horizontal="center" vertical="center"/>
    </xf>
    <xf numFmtId="0" fontId="10" fillId="33" borderId="5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5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9" fillId="33" borderId="55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10" fillId="33" borderId="5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 wrapText="1"/>
    </xf>
    <xf numFmtId="0" fontId="10" fillId="33" borderId="55" xfId="0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7" fontId="27" fillId="0" borderId="0" xfId="0" applyNumberFormat="1" applyFont="1" applyBorder="1" applyAlignment="1">
      <alignment horizontal="left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0" borderId="60" xfId="0" applyFont="1" applyBorder="1" applyAlignment="1">
      <alignment horizontal="left" vertical="center"/>
    </xf>
    <xf numFmtId="0" fontId="10" fillId="0" borderId="61" xfId="0" applyFont="1" applyBorder="1" applyAlignment="1">
      <alignment horizontal="left" vertical="center"/>
    </xf>
    <xf numFmtId="0" fontId="10" fillId="0" borderId="62" xfId="0" applyFont="1" applyBorder="1" applyAlignment="1">
      <alignment horizontal="left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8" fillId="0" borderId="0" xfId="0" applyFont="1" applyAlignment="1">
      <alignment horizontal="center" vertical="center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63" xfId="0" applyFont="1" applyFill="1" applyBorder="1" applyAlignment="1">
      <alignment horizontal="center" vertical="center" wrapText="1"/>
    </xf>
    <xf numFmtId="0" fontId="10" fillId="33" borderId="64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43"/>
  <sheetViews>
    <sheetView tabSelected="1" zoomScalePageLayoutView="0" workbookViewId="0" topLeftCell="A1">
      <selection activeCell="H2" sqref="H2"/>
    </sheetView>
  </sheetViews>
  <sheetFormatPr defaultColWidth="8.796875" defaultRowHeight="14.25"/>
  <cols>
    <col min="1" max="1" width="2.8984375" style="0" customWidth="1"/>
    <col min="2" max="2" width="5" style="0" customWidth="1"/>
    <col min="3" max="3" width="5.5" style="0" customWidth="1"/>
    <col min="4" max="4" width="5.09765625" style="1" customWidth="1"/>
    <col min="5" max="5" width="39.59765625" style="0" customWidth="1"/>
    <col min="6" max="6" width="14.8984375" style="0" customWidth="1"/>
    <col min="7" max="7" width="11.69921875" style="0" customWidth="1"/>
    <col min="8" max="8" width="14.3984375" style="0" customWidth="1"/>
    <col min="9" max="9" width="36.8984375" style="0" bestFit="1" customWidth="1"/>
    <col min="10" max="10" width="0.4921875" style="0" customWidth="1"/>
  </cols>
  <sheetData>
    <row r="1" ht="14.25">
      <c r="H1" t="s">
        <v>0</v>
      </c>
    </row>
    <row r="2" spans="2:8" ht="15.75" customHeight="1">
      <c r="B2" s="2"/>
      <c r="H2" t="s">
        <v>475</v>
      </c>
    </row>
    <row r="3" spans="2:8" ht="14.25">
      <c r="B3" s="2"/>
      <c r="H3" t="s">
        <v>391</v>
      </c>
    </row>
    <row r="4" ht="13.5" customHeight="1">
      <c r="E4" s="3"/>
    </row>
    <row r="5" spans="3:6" ht="18.75" customHeight="1">
      <c r="C5" s="4"/>
      <c r="D5" s="5"/>
      <c r="E5" s="694" t="s">
        <v>392</v>
      </c>
      <c r="F5" s="694"/>
    </row>
    <row r="6" spans="5:9" ht="12" customHeight="1" thickBot="1">
      <c r="E6" s="6"/>
      <c r="H6" s="7" t="s">
        <v>1</v>
      </c>
      <c r="I6" s="8"/>
    </row>
    <row r="7" spans="2:9" s="9" customFormat="1" ht="15" customHeight="1">
      <c r="B7" s="695" t="s">
        <v>2</v>
      </c>
      <c r="C7" s="697" t="s">
        <v>3</v>
      </c>
      <c r="D7" s="699" t="s">
        <v>4</v>
      </c>
      <c r="E7" s="701" t="s">
        <v>5</v>
      </c>
      <c r="F7" s="703" t="s">
        <v>341</v>
      </c>
      <c r="G7" s="690" t="s">
        <v>6</v>
      </c>
      <c r="H7" s="704" t="s">
        <v>236</v>
      </c>
      <c r="I7" s="692" t="s">
        <v>7</v>
      </c>
    </row>
    <row r="8" spans="2:9" s="9" customFormat="1" ht="15" customHeight="1" thickBot="1">
      <c r="B8" s="696"/>
      <c r="C8" s="698"/>
      <c r="D8" s="700"/>
      <c r="E8" s="702"/>
      <c r="F8" s="693"/>
      <c r="G8" s="691"/>
      <c r="H8" s="705"/>
      <c r="I8" s="693"/>
    </row>
    <row r="9" spans="2:9" s="14" customFormat="1" ht="9.75" customHeight="1" thickBot="1">
      <c r="B9" s="10">
        <v>1</v>
      </c>
      <c r="C9" s="11">
        <v>2</v>
      </c>
      <c r="D9" s="11">
        <v>3</v>
      </c>
      <c r="E9" s="11">
        <v>4</v>
      </c>
      <c r="F9" s="12">
        <v>5</v>
      </c>
      <c r="G9" s="11">
        <v>6</v>
      </c>
      <c r="H9" s="11">
        <v>7</v>
      </c>
      <c r="I9" s="13">
        <v>8</v>
      </c>
    </row>
    <row r="10" spans="2:9" s="14" customFormat="1" ht="14.25" customHeight="1" thickBot="1">
      <c r="B10" s="15" t="s">
        <v>8</v>
      </c>
      <c r="C10" s="16"/>
      <c r="D10" s="16"/>
      <c r="E10" s="327" t="s">
        <v>9</v>
      </c>
      <c r="F10" s="333">
        <f>F11+F13</f>
        <v>0</v>
      </c>
      <c r="G10" s="333">
        <f>G11+G13</f>
        <v>0</v>
      </c>
      <c r="H10" s="333">
        <f>H11+H13</f>
        <v>0</v>
      </c>
      <c r="I10" s="13"/>
    </row>
    <row r="11" spans="2:9" s="14" customFormat="1" ht="14.25" customHeight="1">
      <c r="B11" s="359"/>
      <c r="C11" s="165" t="s">
        <v>10</v>
      </c>
      <c r="D11" s="166"/>
      <c r="E11" s="18" t="s">
        <v>270</v>
      </c>
      <c r="F11" s="366">
        <f>F12</f>
        <v>0</v>
      </c>
      <c r="G11" s="366">
        <f>G12</f>
        <v>0</v>
      </c>
      <c r="H11" s="366">
        <f>H12</f>
        <v>0</v>
      </c>
      <c r="I11" s="360"/>
    </row>
    <row r="12" spans="2:9" s="14" customFormat="1" ht="36">
      <c r="B12" s="361"/>
      <c r="C12" s="305"/>
      <c r="D12" s="363">
        <v>6260</v>
      </c>
      <c r="E12" s="97" t="s">
        <v>320</v>
      </c>
      <c r="F12" s="364">
        <v>0</v>
      </c>
      <c r="G12" s="364"/>
      <c r="H12" s="20">
        <f>F12+G12</f>
        <v>0</v>
      </c>
      <c r="I12" s="362"/>
    </row>
    <row r="13" spans="2:9" s="14" customFormat="1" ht="14.25" customHeight="1">
      <c r="B13" s="328"/>
      <c r="C13" s="17" t="s">
        <v>312</v>
      </c>
      <c r="D13" s="21"/>
      <c r="E13" s="329" t="s">
        <v>11</v>
      </c>
      <c r="F13" s="365">
        <f>F14</f>
        <v>0</v>
      </c>
      <c r="G13" s="332">
        <f>G14</f>
        <v>0</v>
      </c>
      <c r="H13" s="332">
        <f>H14</f>
        <v>0</v>
      </c>
      <c r="I13" s="330"/>
    </row>
    <row r="14" spans="2:9" s="14" customFormat="1" ht="36.75" thickBot="1">
      <c r="B14" s="325"/>
      <c r="C14" s="326"/>
      <c r="D14" s="22">
        <v>2010</v>
      </c>
      <c r="E14" s="23" t="s">
        <v>313</v>
      </c>
      <c r="F14" s="331">
        <v>0</v>
      </c>
      <c r="G14" s="331"/>
      <c r="H14" s="24">
        <f>F14+G14</f>
        <v>0</v>
      </c>
      <c r="I14" s="334"/>
    </row>
    <row r="15" spans="2:9" s="14" customFormat="1" ht="14.25" customHeight="1" thickBot="1">
      <c r="B15" s="15" t="s">
        <v>12</v>
      </c>
      <c r="C15" s="16"/>
      <c r="D15" s="16"/>
      <c r="E15" s="25" t="s">
        <v>13</v>
      </c>
      <c r="F15" s="376">
        <f aca="true" t="shared" si="0" ref="F15:H16">F16</f>
        <v>6000</v>
      </c>
      <c r="G15" s="26">
        <f t="shared" si="0"/>
        <v>0</v>
      </c>
      <c r="H15" s="26">
        <f t="shared" si="0"/>
        <v>6000</v>
      </c>
      <c r="I15" s="27"/>
    </row>
    <row r="16" spans="2:11" s="14" customFormat="1" ht="15" customHeight="1">
      <c r="B16" s="28"/>
      <c r="C16" s="17" t="s">
        <v>14</v>
      </c>
      <c r="D16" s="29"/>
      <c r="E16" s="30" t="s">
        <v>15</v>
      </c>
      <c r="F16" s="31">
        <f t="shared" si="0"/>
        <v>6000</v>
      </c>
      <c r="G16" s="31">
        <f t="shared" si="0"/>
        <v>0</v>
      </c>
      <c r="H16" s="31">
        <f t="shared" si="0"/>
        <v>6000</v>
      </c>
      <c r="I16" s="32"/>
      <c r="K16" s="33"/>
    </row>
    <row r="17" spans="2:11" s="14" customFormat="1" ht="24.75" customHeight="1" thickBot="1">
      <c r="B17" s="34"/>
      <c r="C17" s="35"/>
      <c r="D17" s="36" t="s">
        <v>16</v>
      </c>
      <c r="E17" s="37" t="s">
        <v>17</v>
      </c>
      <c r="F17" s="38">
        <v>6000</v>
      </c>
      <c r="G17" s="39"/>
      <c r="H17" s="24">
        <f>F17+G17</f>
        <v>6000</v>
      </c>
      <c r="I17" s="40"/>
      <c r="K17" s="41"/>
    </row>
    <row r="18" spans="2:11" s="14" customFormat="1" ht="15" customHeight="1" thickBot="1">
      <c r="B18" s="115" t="s">
        <v>116</v>
      </c>
      <c r="C18" s="116"/>
      <c r="D18" s="116"/>
      <c r="E18" s="117" t="s">
        <v>117</v>
      </c>
      <c r="F18" s="376">
        <f aca="true" t="shared" si="1" ref="F18:H19">F19</f>
        <v>0</v>
      </c>
      <c r="G18" s="376">
        <f t="shared" si="1"/>
        <v>0</v>
      </c>
      <c r="H18" s="376">
        <f t="shared" si="1"/>
        <v>0</v>
      </c>
      <c r="I18" s="27"/>
      <c r="K18" s="41"/>
    </row>
    <row r="19" spans="2:11" s="14" customFormat="1" ht="16.5" customHeight="1">
      <c r="B19" s="28"/>
      <c r="C19" s="119" t="s">
        <v>122</v>
      </c>
      <c r="D19" s="118"/>
      <c r="E19" s="109" t="s">
        <v>274</v>
      </c>
      <c r="F19" s="374">
        <f t="shared" si="1"/>
        <v>0</v>
      </c>
      <c r="G19" s="374">
        <f t="shared" si="1"/>
        <v>0</v>
      </c>
      <c r="H19" s="374">
        <f t="shared" si="1"/>
        <v>0</v>
      </c>
      <c r="I19" s="32"/>
      <c r="K19" s="41"/>
    </row>
    <row r="20" spans="2:14" s="14" customFormat="1" ht="36.75" thickBot="1">
      <c r="B20" s="340"/>
      <c r="C20" s="375"/>
      <c r="D20" s="363">
        <v>6260</v>
      </c>
      <c r="E20" s="97" t="s">
        <v>320</v>
      </c>
      <c r="F20" s="299">
        <v>0</v>
      </c>
      <c r="G20" s="342"/>
      <c r="H20" s="20">
        <f>F20+G20</f>
        <v>0</v>
      </c>
      <c r="I20" s="334"/>
      <c r="K20" s="41"/>
      <c r="N20" s="380"/>
    </row>
    <row r="21" spans="2:11" s="14" customFormat="1" ht="15" customHeight="1" thickBot="1">
      <c r="B21" s="42">
        <v>700</v>
      </c>
      <c r="C21" s="16"/>
      <c r="D21" s="16"/>
      <c r="E21" s="25" t="s">
        <v>18</v>
      </c>
      <c r="F21" s="26">
        <f>F22</f>
        <v>380000</v>
      </c>
      <c r="G21" s="26">
        <f>G22</f>
        <v>0</v>
      </c>
      <c r="H21" s="26">
        <f>H22</f>
        <v>380000</v>
      </c>
      <c r="I21" s="27"/>
      <c r="K21" s="33"/>
    </row>
    <row r="22" spans="2:11" s="14" customFormat="1" ht="15" customHeight="1">
      <c r="B22" s="28"/>
      <c r="C22" s="21">
        <v>70005</v>
      </c>
      <c r="D22" s="29"/>
      <c r="E22" s="30" t="s">
        <v>19</v>
      </c>
      <c r="F22" s="316">
        <f>F23+F24+F25</f>
        <v>380000</v>
      </c>
      <c r="G22" s="31">
        <f>G23+G24+G25</f>
        <v>0</v>
      </c>
      <c r="H22" s="31">
        <f>H23+H24+H25</f>
        <v>380000</v>
      </c>
      <c r="I22" s="32"/>
      <c r="K22" s="33"/>
    </row>
    <row r="23" spans="2:11" s="14" customFormat="1" ht="23.25" customHeight="1">
      <c r="B23" s="43"/>
      <c r="C23" s="44"/>
      <c r="D23" s="45" t="s">
        <v>20</v>
      </c>
      <c r="E23" s="46" t="s">
        <v>21</v>
      </c>
      <c r="F23" s="47">
        <v>10000</v>
      </c>
      <c r="G23" s="44"/>
      <c r="H23" s="24">
        <f>F23+G23</f>
        <v>10000</v>
      </c>
      <c r="I23" s="48"/>
      <c r="K23" s="33"/>
    </row>
    <row r="24" spans="2:11" s="14" customFormat="1" ht="36" customHeight="1">
      <c r="B24" s="43"/>
      <c r="C24" s="44"/>
      <c r="D24" s="45" t="s">
        <v>16</v>
      </c>
      <c r="E24" s="49" t="s">
        <v>22</v>
      </c>
      <c r="F24" s="47">
        <v>20000</v>
      </c>
      <c r="G24" s="44"/>
      <c r="H24" s="24">
        <f>F24+G24</f>
        <v>20000</v>
      </c>
      <c r="I24" s="48"/>
      <c r="K24" s="33"/>
    </row>
    <row r="25" spans="2:11" s="14" customFormat="1" ht="15" customHeight="1" thickBot="1">
      <c r="B25" s="34"/>
      <c r="C25" s="39"/>
      <c r="D25" s="36" t="s">
        <v>23</v>
      </c>
      <c r="E25" s="37" t="s">
        <v>24</v>
      </c>
      <c r="F25" s="38">
        <v>350000</v>
      </c>
      <c r="G25" s="39"/>
      <c r="H25" s="24">
        <f>F25+G25</f>
        <v>350000</v>
      </c>
      <c r="I25" s="40"/>
      <c r="K25" s="33"/>
    </row>
    <row r="26" spans="2:11" s="14" customFormat="1" ht="15" customHeight="1" thickBot="1">
      <c r="B26" s="42">
        <v>750</v>
      </c>
      <c r="C26" s="16"/>
      <c r="D26" s="16"/>
      <c r="E26" s="25" t="s">
        <v>25</v>
      </c>
      <c r="F26" s="26">
        <f>F27+F29+F33</f>
        <v>97200</v>
      </c>
      <c r="G26" s="26">
        <f>G27+G29+G33</f>
        <v>0</v>
      </c>
      <c r="H26" s="26">
        <f>H27+H29+H33</f>
        <v>97200</v>
      </c>
      <c r="I26" s="27"/>
      <c r="K26" s="33"/>
    </row>
    <row r="27" spans="2:11" s="14" customFormat="1" ht="15" customHeight="1">
      <c r="B27" s="28"/>
      <c r="C27" s="21">
        <v>75011</v>
      </c>
      <c r="D27" s="29"/>
      <c r="E27" s="30" t="s">
        <v>26</v>
      </c>
      <c r="F27" s="31">
        <f>F28</f>
        <v>66200</v>
      </c>
      <c r="G27" s="31">
        <f>G28</f>
        <v>0</v>
      </c>
      <c r="H27" s="31">
        <f>H28</f>
        <v>66200</v>
      </c>
      <c r="I27" s="32"/>
      <c r="K27" s="33"/>
    </row>
    <row r="28" spans="2:11" s="14" customFormat="1" ht="37.5" customHeight="1">
      <c r="B28" s="43"/>
      <c r="C28" s="44"/>
      <c r="D28" s="50">
        <v>2010</v>
      </c>
      <c r="E28" s="23" t="s">
        <v>27</v>
      </c>
      <c r="F28" s="47">
        <v>66200</v>
      </c>
      <c r="G28" s="44"/>
      <c r="H28" s="24">
        <f>F28+G28</f>
        <v>66200</v>
      </c>
      <c r="I28" s="48"/>
      <c r="K28" s="51"/>
    </row>
    <row r="29" spans="2:9" s="14" customFormat="1" ht="15" customHeight="1">
      <c r="B29" s="43"/>
      <c r="C29" s="52">
        <v>75023</v>
      </c>
      <c r="D29" s="53"/>
      <c r="E29" s="54" t="s">
        <v>28</v>
      </c>
      <c r="F29" s="301">
        <f>F30+F31+F32</f>
        <v>31000</v>
      </c>
      <c r="G29" s="301">
        <f>G30+G31+G32</f>
        <v>0</v>
      </c>
      <c r="H29" s="301">
        <f>H30+H31+H32</f>
        <v>31000</v>
      </c>
      <c r="I29" s="48"/>
    </row>
    <row r="30" spans="2:9" s="14" customFormat="1" ht="24" customHeight="1">
      <c r="B30" s="43"/>
      <c r="C30" s="44"/>
      <c r="D30" s="45" t="s">
        <v>29</v>
      </c>
      <c r="E30" s="46" t="s">
        <v>30</v>
      </c>
      <c r="F30" s="47">
        <v>6000</v>
      </c>
      <c r="G30" s="44"/>
      <c r="H30" s="20">
        <f>F30+G30</f>
        <v>6000</v>
      </c>
      <c r="I30" s="48"/>
    </row>
    <row r="31" spans="2:9" s="14" customFormat="1" ht="24" customHeight="1">
      <c r="B31" s="43"/>
      <c r="C31" s="44"/>
      <c r="D31" s="45" t="s">
        <v>31</v>
      </c>
      <c r="E31" s="46" t="s">
        <v>32</v>
      </c>
      <c r="F31" s="47">
        <v>5000</v>
      </c>
      <c r="G31" s="44"/>
      <c r="H31" s="20">
        <f>F31+G31</f>
        <v>5000</v>
      </c>
      <c r="I31" s="48"/>
    </row>
    <row r="32" spans="2:9" s="14" customFormat="1" ht="24" customHeight="1">
      <c r="B32" s="34"/>
      <c r="C32" s="39"/>
      <c r="D32" s="36" t="s">
        <v>33</v>
      </c>
      <c r="E32" s="37" t="s">
        <v>34</v>
      </c>
      <c r="F32" s="38">
        <v>20000</v>
      </c>
      <c r="G32" s="39"/>
      <c r="H32" s="24">
        <f>F32+G32</f>
        <v>20000</v>
      </c>
      <c r="I32" s="40"/>
    </row>
    <row r="33" spans="2:9" s="14" customFormat="1" ht="12.75">
      <c r="B33" s="43"/>
      <c r="C33" s="52">
        <v>75056</v>
      </c>
      <c r="D33" s="45"/>
      <c r="E33" s="353" t="s">
        <v>316</v>
      </c>
      <c r="F33" s="301">
        <f>F34</f>
        <v>0</v>
      </c>
      <c r="G33" s="301">
        <f>G34</f>
        <v>0</v>
      </c>
      <c r="H33" s="301">
        <f>H34</f>
        <v>0</v>
      </c>
      <c r="I33" s="48"/>
    </row>
    <row r="34" spans="2:9" s="14" customFormat="1" ht="36.75" thickBot="1">
      <c r="B34" s="340"/>
      <c r="C34" s="341"/>
      <c r="D34" s="58">
        <v>2010</v>
      </c>
      <c r="E34" s="59" t="s">
        <v>37</v>
      </c>
      <c r="F34" s="299">
        <v>0</v>
      </c>
      <c r="G34" s="342"/>
      <c r="H34" s="24">
        <f>F34+G34</f>
        <v>0</v>
      </c>
      <c r="I34" s="355"/>
    </row>
    <row r="35" spans="2:9" s="14" customFormat="1" ht="26.25" thickBot="1">
      <c r="B35" s="42">
        <v>751</v>
      </c>
      <c r="C35" s="16"/>
      <c r="D35" s="16"/>
      <c r="E35" s="56" t="s">
        <v>35</v>
      </c>
      <c r="F35" s="26">
        <f>F36+F38</f>
        <v>12295</v>
      </c>
      <c r="G35" s="26">
        <f>G36+G38</f>
        <v>0</v>
      </c>
      <c r="H35" s="26">
        <f>H36+H38</f>
        <v>12295</v>
      </c>
      <c r="I35" s="27"/>
    </row>
    <row r="36" spans="2:11" s="14" customFormat="1" ht="25.5">
      <c r="B36" s="28"/>
      <c r="C36" s="21">
        <v>75101</v>
      </c>
      <c r="D36" s="29"/>
      <c r="E36" s="307" t="s">
        <v>36</v>
      </c>
      <c r="F36" s="374">
        <f>F37</f>
        <v>1370</v>
      </c>
      <c r="G36" s="31">
        <f>G37</f>
        <v>0</v>
      </c>
      <c r="H36" s="31">
        <f>H37</f>
        <v>1370</v>
      </c>
      <c r="I36" s="32"/>
      <c r="K36" s="33"/>
    </row>
    <row r="37" spans="2:11" s="14" customFormat="1" ht="38.25" customHeight="1">
      <c r="B37" s="43"/>
      <c r="C37" s="44"/>
      <c r="D37" s="50">
        <v>2010</v>
      </c>
      <c r="E37" s="97" t="s">
        <v>37</v>
      </c>
      <c r="F37" s="47">
        <v>1370</v>
      </c>
      <c r="G37" s="44"/>
      <c r="H37" s="20">
        <f>F37+G37</f>
        <v>1370</v>
      </c>
      <c r="I37" s="48"/>
      <c r="K37" s="41"/>
    </row>
    <row r="38" spans="2:11" s="14" customFormat="1" ht="18.75" customHeight="1">
      <c r="B38" s="43"/>
      <c r="C38" s="21">
        <v>75108</v>
      </c>
      <c r="D38" s="50"/>
      <c r="E38" s="18" t="s">
        <v>389</v>
      </c>
      <c r="F38" s="373">
        <f>F39</f>
        <v>10925</v>
      </c>
      <c r="G38" s="373">
        <f>G39</f>
        <v>0</v>
      </c>
      <c r="H38" s="373">
        <f>H39</f>
        <v>10925</v>
      </c>
      <c r="I38" s="48"/>
      <c r="K38" s="41"/>
    </row>
    <row r="39" spans="2:11" s="14" customFormat="1" ht="38.25" customHeight="1" thickBot="1">
      <c r="B39" s="340"/>
      <c r="C39" s="527"/>
      <c r="D39" s="527" t="s">
        <v>372</v>
      </c>
      <c r="E39" s="297" t="s">
        <v>87</v>
      </c>
      <c r="F39" s="299">
        <v>10925</v>
      </c>
      <c r="G39" s="589"/>
      <c r="H39" s="20">
        <f>F39+G39</f>
        <v>10925</v>
      </c>
      <c r="I39" s="590" t="s">
        <v>388</v>
      </c>
      <c r="K39" s="41"/>
    </row>
    <row r="40" spans="2:9" ht="42.75" customHeight="1" thickBot="1">
      <c r="B40" s="42">
        <v>756</v>
      </c>
      <c r="C40" s="16"/>
      <c r="D40" s="16"/>
      <c r="E40" s="56" t="s">
        <v>38</v>
      </c>
      <c r="F40" s="26">
        <f>F41+F47+F55+F61</f>
        <v>9232108</v>
      </c>
      <c r="G40" s="26">
        <f>G41+G47+G55+G61</f>
        <v>0</v>
      </c>
      <c r="H40" s="26">
        <f>H41+H47+H55+H61</f>
        <v>9232108</v>
      </c>
      <c r="I40" s="60"/>
    </row>
    <row r="41" spans="2:9" s="63" customFormat="1" ht="41.25" customHeight="1">
      <c r="B41" s="61"/>
      <c r="C41" s="21">
        <v>75615</v>
      </c>
      <c r="D41" s="29"/>
      <c r="E41" s="57" t="s">
        <v>39</v>
      </c>
      <c r="F41" s="31">
        <f>F42+F43+F44+F45+F46</f>
        <v>2814000</v>
      </c>
      <c r="G41" s="31">
        <f>G42+G43+G44+G45+G46</f>
        <v>0</v>
      </c>
      <c r="H41" s="31">
        <f>H42+H43+H44+H45+H46</f>
        <v>2814000</v>
      </c>
      <c r="I41" s="62"/>
    </row>
    <row r="42" spans="2:9" s="63" customFormat="1" ht="15" customHeight="1">
      <c r="B42" s="64"/>
      <c r="C42" s="65"/>
      <c r="D42" s="45" t="s">
        <v>40</v>
      </c>
      <c r="E42" s="46" t="s">
        <v>41</v>
      </c>
      <c r="F42" s="47">
        <v>2650000</v>
      </c>
      <c r="G42" s="66"/>
      <c r="H42" s="20">
        <f>F42+G42</f>
        <v>2650000</v>
      </c>
      <c r="I42" s="67"/>
    </row>
    <row r="43" spans="2:9" ht="15" customHeight="1">
      <c r="B43" s="68"/>
      <c r="C43" s="69"/>
      <c r="D43" s="45" t="s">
        <v>42</v>
      </c>
      <c r="E43" s="70" t="s">
        <v>43</v>
      </c>
      <c r="F43" s="47">
        <v>80000</v>
      </c>
      <c r="G43" s="71"/>
      <c r="H43" s="24">
        <f>F43+G43</f>
        <v>80000</v>
      </c>
      <c r="I43" s="72"/>
    </row>
    <row r="44" spans="2:9" ht="15" customHeight="1">
      <c r="B44" s="68"/>
      <c r="C44" s="69"/>
      <c r="D44" s="45" t="s">
        <v>44</v>
      </c>
      <c r="E44" s="70" t="s">
        <v>45</v>
      </c>
      <c r="F44" s="47">
        <v>19000</v>
      </c>
      <c r="G44" s="71"/>
      <c r="H44" s="24">
        <f>F44+G44</f>
        <v>19000</v>
      </c>
      <c r="I44" s="72"/>
    </row>
    <row r="45" spans="2:9" ht="15" customHeight="1">
      <c r="B45" s="68"/>
      <c r="C45" s="69"/>
      <c r="D45" s="45" t="s">
        <v>46</v>
      </c>
      <c r="E45" s="70" t="s">
        <v>47</v>
      </c>
      <c r="F45" s="47">
        <v>45000</v>
      </c>
      <c r="G45" s="71"/>
      <c r="H45" s="24">
        <f>F45+G45</f>
        <v>45000</v>
      </c>
      <c r="I45" s="72"/>
    </row>
    <row r="46" spans="2:9" ht="36">
      <c r="B46" s="68"/>
      <c r="C46" s="69"/>
      <c r="D46" s="45">
        <v>2440</v>
      </c>
      <c r="E46" s="489" t="s">
        <v>345</v>
      </c>
      <c r="F46" s="47">
        <v>20000</v>
      </c>
      <c r="G46" s="488"/>
      <c r="H46" s="314">
        <f>F46+G46</f>
        <v>20000</v>
      </c>
      <c r="I46" s="72"/>
    </row>
    <row r="47" spans="2:9" s="63" customFormat="1" ht="27" customHeight="1">
      <c r="B47" s="73"/>
      <c r="C47" s="52">
        <v>75616</v>
      </c>
      <c r="D47" s="53"/>
      <c r="E47" s="74" t="s">
        <v>48</v>
      </c>
      <c r="F47" s="55">
        <f>F48+F49+F50+F51+F52+F53+F54</f>
        <v>2191500</v>
      </c>
      <c r="G47" s="55">
        <f>G48+G49+G50+G51+G52+G53+G54</f>
        <v>0</v>
      </c>
      <c r="H47" s="55">
        <f>H48+H49+H50+H51+H52+H53+H54</f>
        <v>2191500</v>
      </c>
      <c r="I47" s="67"/>
    </row>
    <row r="48" spans="2:10" s="63" customFormat="1" ht="15" customHeight="1">
      <c r="B48" s="64"/>
      <c r="C48" s="65"/>
      <c r="D48" s="45" t="s">
        <v>40</v>
      </c>
      <c r="E48" s="70" t="s">
        <v>41</v>
      </c>
      <c r="F48" s="47">
        <v>850000</v>
      </c>
      <c r="G48" s="66"/>
      <c r="H48" s="20">
        <f aca="true" t="shared" si="2" ref="H48:H54">F48+G48</f>
        <v>850000</v>
      </c>
      <c r="I48" s="67"/>
      <c r="J48" s="75"/>
    </row>
    <row r="49" spans="2:9" ht="15" customHeight="1">
      <c r="B49" s="68"/>
      <c r="C49" s="69"/>
      <c r="D49" s="45" t="s">
        <v>42</v>
      </c>
      <c r="E49" s="70" t="s">
        <v>49</v>
      </c>
      <c r="F49" s="47">
        <v>900000</v>
      </c>
      <c r="G49" s="71"/>
      <c r="H49" s="24">
        <f t="shared" si="2"/>
        <v>900000</v>
      </c>
      <c r="I49" s="72"/>
    </row>
    <row r="50" spans="2:9" ht="15" customHeight="1">
      <c r="B50" s="68"/>
      <c r="C50" s="69"/>
      <c r="D50" s="45" t="s">
        <v>44</v>
      </c>
      <c r="E50" s="70" t="s">
        <v>45</v>
      </c>
      <c r="F50" s="47">
        <v>1500</v>
      </c>
      <c r="G50" s="71"/>
      <c r="H50" s="24">
        <f t="shared" si="2"/>
        <v>1500</v>
      </c>
      <c r="I50" s="72"/>
    </row>
    <row r="51" spans="2:9" s="63" customFormat="1" ht="15" customHeight="1">
      <c r="B51" s="73"/>
      <c r="C51" s="65"/>
      <c r="D51" s="45" t="s">
        <v>46</v>
      </c>
      <c r="E51" s="70" t="s">
        <v>50</v>
      </c>
      <c r="F51" s="47">
        <v>220000</v>
      </c>
      <c r="G51" s="66"/>
      <c r="H51" s="24">
        <f t="shared" si="2"/>
        <v>220000</v>
      </c>
      <c r="I51" s="67"/>
    </row>
    <row r="52" spans="2:9" ht="24" customHeight="1">
      <c r="B52" s="68"/>
      <c r="C52" s="69"/>
      <c r="D52" s="45" t="s">
        <v>51</v>
      </c>
      <c r="E52" s="46" t="s">
        <v>52</v>
      </c>
      <c r="F52" s="47">
        <v>10000</v>
      </c>
      <c r="G52" s="71"/>
      <c r="H52" s="24">
        <f t="shared" si="2"/>
        <v>10000</v>
      </c>
      <c r="I52" s="72"/>
    </row>
    <row r="53" spans="2:9" ht="15" customHeight="1">
      <c r="B53" s="68"/>
      <c r="C53" s="69"/>
      <c r="D53" s="45" t="s">
        <v>53</v>
      </c>
      <c r="E53" s="70" t="s">
        <v>54</v>
      </c>
      <c r="F53" s="47">
        <v>10000</v>
      </c>
      <c r="G53" s="71"/>
      <c r="H53" s="20">
        <f t="shared" si="2"/>
        <v>10000</v>
      </c>
      <c r="I53" s="72"/>
    </row>
    <row r="54" spans="2:9" ht="15" customHeight="1">
      <c r="B54" s="68"/>
      <c r="C54" s="69"/>
      <c r="D54" s="45" t="s">
        <v>55</v>
      </c>
      <c r="E54" s="70" t="s">
        <v>56</v>
      </c>
      <c r="F54" s="47">
        <v>200000</v>
      </c>
      <c r="G54" s="71"/>
      <c r="H54" s="20">
        <f t="shared" si="2"/>
        <v>200000</v>
      </c>
      <c r="I54" s="72"/>
    </row>
    <row r="55" spans="2:9" s="63" customFormat="1" ht="25.5" customHeight="1">
      <c r="B55" s="73"/>
      <c r="C55" s="52">
        <v>75618</v>
      </c>
      <c r="D55" s="53"/>
      <c r="E55" s="74" t="s">
        <v>57</v>
      </c>
      <c r="F55" s="55">
        <f>F56+F57+F58+F59+F60</f>
        <v>590000</v>
      </c>
      <c r="G55" s="55">
        <f>G56+G57+G58+G59+G60</f>
        <v>0</v>
      </c>
      <c r="H55" s="55">
        <f>H56+H57+H58+H59+H60</f>
        <v>590000</v>
      </c>
      <c r="I55" s="67"/>
    </row>
    <row r="56" spans="2:9" s="63" customFormat="1" ht="16.5" customHeight="1">
      <c r="B56" s="64"/>
      <c r="C56" s="65"/>
      <c r="D56" s="45" t="s">
        <v>58</v>
      </c>
      <c r="E56" s="70" t="s">
        <v>59</v>
      </c>
      <c r="F56" s="47">
        <v>30000</v>
      </c>
      <c r="G56" s="66"/>
      <c r="H56" s="20">
        <f>F56+G56</f>
        <v>30000</v>
      </c>
      <c r="I56" s="67"/>
    </row>
    <row r="57" spans="2:9" s="63" customFormat="1" ht="16.5" customHeight="1">
      <c r="B57" s="64"/>
      <c r="C57" s="65"/>
      <c r="D57" s="45" t="s">
        <v>60</v>
      </c>
      <c r="E57" s="70" t="s">
        <v>61</v>
      </c>
      <c r="F57" s="47">
        <v>1000</v>
      </c>
      <c r="G57" s="66"/>
      <c r="H57" s="20">
        <f>F57+G57</f>
        <v>1000</v>
      </c>
      <c r="I57" s="67"/>
    </row>
    <row r="58" spans="2:9" ht="16.5" customHeight="1">
      <c r="B58" s="68"/>
      <c r="C58" s="69"/>
      <c r="D58" s="45" t="s">
        <v>62</v>
      </c>
      <c r="E58" s="70" t="s">
        <v>63</v>
      </c>
      <c r="F58" s="47">
        <v>125000</v>
      </c>
      <c r="G58" s="71"/>
      <c r="H58" s="24">
        <f>F58+G58</f>
        <v>125000</v>
      </c>
      <c r="I58" s="72"/>
    </row>
    <row r="59" spans="2:9" s="63" customFormat="1" ht="24" customHeight="1">
      <c r="B59" s="73"/>
      <c r="C59" s="65"/>
      <c r="D59" s="45" t="s">
        <v>64</v>
      </c>
      <c r="E59" s="46" t="s">
        <v>65</v>
      </c>
      <c r="F59" s="47">
        <v>164000</v>
      </c>
      <c r="G59" s="66"/>
      <c r="H59" s="24">
        <f>F59+G59</f>
        <v>164000</v>
      </c>
      <c r="I59" s="76"/>
    </row>
    <row r="60" spans="2:9" s="63" customFormat="1" ht="33" customHeight="1">
      <c r="B60" s="64"/>
      <c r="C60" s="65"/>
      <c r="D60" s="45" t="s">
        <v>66</v>
      </c>
      <c r="E60" s="46" t="s">
        <v>67</v>
      </c>
      <c r="F60" s="47">
        <v>270000</v>
      </c>
      <c r="G60" s="66"/>
      <c r="H60" s="20">
        <f>F60+G60</f>
        <v>270000</v>
      </c>
      <c r="I60" s="76"/>
    </row>
    <row r="61" spans="2:9" s="63" customFormat="1" ht="25.5" customHeight="1">
      <c r="B61" s="64"/>
      <c r="C61" s="52">
        <v>75621</v>
      </c>
      <c r="D61" s="53"/>
      <c r="E61" s="74" t="s">
        <v>68</v>
      </c>
      <c r="F61" s="55">
        <f>F62+F63</f>
        <v>3636608</v>
      </c>
      <c r="G61" s="55">
        <f>G62+G63</f>
        <v>0</v>
      </c>
      <c r="H61" s="55">
        <f>H62+H63</f>
        <v>3636608</v>
      </c>
      <c r="I61" s="76"/>
    </row>
    <row r="62" spans="2:9" ht="15.75" customHeight="1">
      <c r="B62" s="68"/>
      <c r="C62" s="69"/>
      <c r="D62" s="45" t="s">
        <v>69</v>
      </c>
      <c r="E62" s="70" t="s">
        <v>70</v>
      </c>
      <c r="F62" s="47">
        <v>2636608</v>
      </c>
      <c r="G62" s="77"/>
      <c r="H62" s="20">
        <f>F62+G62</f>
        <v>2636608</v>
      </c>
      <c r="I62" s="99" t="s">
        <v>238</v>
      </c>
    </row>
    <row r="63" spans="2:9" ht="16.5" customHeight="1" thickBot="1">
      <c r="B63" s="79"/>
      <c r="C63" s="80"/>
      <c r="D63" s="36" t="s">
        <v>71</v>
      </c>
      <c r="E63" s="81" t="s">
        <v>72</v>
      </c>
      <c r="F63" s="38">
        <v>1000000</v>
      </c>
      <c r="G63" s="290"/>
      <c r="H63" s="24">
        <f>F63+G63</f>
        <v>1000000</v>
      </c>
      <c r="I63" s="289"/>
    </row>
    <row r="64" spans="2:9" ht="15" customHeight="1" thickBot="1">
      <c r="B64" s="42">
        <v>758</v>
      </c>
      <c r="C64" s="16"/>
      <c r="D64" s="16"/>
      <c r="E64" s="25" t="s">
        <v>73</v>
      </c>
      <c r="F64" s="26">
        <f>F65+F67</f>
        <v>7258558</v>
      </c>
      <c r="G64" s="26">
        <f>G65+G67</f>
        <v>0</v>
      </c>
      <c r="H64" s="26">
        <f>H65+H67</f>
        <v>7258558</v>
      </c>
      <c r="I64" s="83"/>
    </row>
    <row r="65" spans="2:9" ht="15" customHeight="1">
      <c r="B65" s="84"/>
      <c r="C65" s="21">
        <v>75801</v>
      </c>
      <c r="D65" s="29"/>
      <c r="E65" s="30" t="s">
        <v>74</v>
      </c>
      <c r="F65" s="31">
        <f>F66</f>
        <v>6315758</v>
      </c>
      <c r="G65" s="31">
        <f>G66</f>
        <v>0</v>
      </c>
      <c r="H65" s="31">
        <f>H66</f>
        <v>6315758</v>
      </c>
      <c r="I65" s="85"/>
    </row>
    <row r="66" spans="2:9" s="63" customFormat="1" ht="15" customHeight="1">
      <c r="B66" s="73"/>
      <c r="C66" s="65"/>
      <c r="D66" s="50">
        <v>2920</v>
      </c>
      <c r="E66" s="70" t="s">
        <v>75</v>
      </c>
      <c r="F66" s="47">
        <v>6315758</v>
      </c>
      <c r="G66" s="86"/>
      <c r="H66" s="24">
        <f>F66+G66</f>
        <v>6315758</v>
      </c>
      <c r="I66" s="99" t="s">
        <v>239</v>
      </c>
    </row>
    <row r="67" spans="2:9" ht="15" customHeight="1">
      <c r="B67" s="68"/>
      <c r="C67" s="52">
        <v>75807</v>
      </c>
      <c r="D67" s="87"/>
      <c r="E67" s="54" t="s">
        <v>76</v>
      </c>
      <c r="F67" s="55">
        <f>F68</f>
        <v>942800</v>
      </c>
      <c r="G67" s="55">
        <f>G68</f>
        <v>0</v>
      </c>
      <c r="H67" s="55">
        <f>H68</f>
        <v>942800</v>
      </c>
      <c r="I67" s="88"/>
    </row>
    <row r="68" spans="2:9" ht="15" customHeight="1" thickBot="1">
      <c r="B68" s="79"/>
      <c r="C68" s="80"/>
      <c r="D68" s="58">
        <v>2920</v>
      </c>
      <c r="E68" s="81" t="s">
        <v>77</v>
      </c>
      <c r="F68" s="38">
        <v>942800</v>
      </c>
      <c r="G68" s="89"/>
      <c r="H68" s="24">
        <f>F68+G68</f>
        <v>942800</v>
      </c>
      <c r="I68" s="82"/>
    </row>
    <row r="69" spans="2:9" ht="15" customHeight="1" thickBot="1">
      <c r="B69" s="90">
        <v>801</v>
      </c>
      <c r="C69" s="16"/>
      <c r="D69" s="16"/>
      <c r="E69" s="25" t="s">
        <v>78</v>
      </c>
      <c r="F69" s="26">
        <f>F70+F72+F74+F76</f>
        <v>40000</v>
      </c>
      <c r="G69" s="26">
        <f>G70+G72+G74+G76</f>
        <v>0</v>
      </c>
      <c r="H69" s="26">
        <f>H70+H72+H74+H76</f>
        <v>40000</v>
      </c>
      <c r="I69" s="83"/>
    </row>
    <row r="70" spans="2:9" ht="15" customHeight="1">
      <c r="B70" s="84"/>
      <c r="C70" s="21">
        <v>80101</v>
      </c>
      <c r="D70" s="29"/>
      <c r="E70" s="30" t="s">
        <v>79</v>
      </c>
      <c r="F70" s="31">
        <f>F71</f>
        <v>16000</v>
      </c>
      <c r="G70" s="31">
        <f>G71</f>
        <v>0</v>
      </c>
      <c r="H70" s="31">
        <f>H71</f>
        <v>16000</v>
      </c>
      <c r="I70" s="85"/>
    </row>
    <row r="71" spans="2:9" ht="24" customHeight="1">
      <c r="B71" s="68"/>
      <c r="C71" s="69"/>
      <c r="D71" s="45" t="s">
        <v>16</v>
      </c>
      <c r="E71" s="46" t="s">
        <v>80</v>
      </c>
      <c r="F71" s="47">
        <v>16000</v>
      </c>
      <c r="G71" s="91"/>
      <c r="H71" s="24">
        <f>F71+G71</f>
        <v>16000</v>
      </c>
      <c r="I71" s="88"/>
    </row>
    <row r="72" spans="2:9" ht="15" customHeight="1">
      <c r="B72" s="68"/>
      <c r="C72" s="52">
        <v>80104</v>
      </c>
      <c r="D72" s="53"/>
      <c r="E72" s="54" t="s">
        <v>81</v>
      </c>
      <c r="F72" s="55">
        <f>F73</f>
        <v>23000</v>
      </c>
      <c r="G72" s="55">
        <f>G73</f>
        <v>0</v>
      </c>
      <c r="H72" s="55">
        <f>H73</f>
        <v>23000</v>
      </c>
      <c r="I72" s="88"/>
    </row>
    <row r="73" spans="2:9" ht="15" customHeight="1">
      <c r="B73" s="79"/>
      <c r="C73" s="80"/>
      <c r="D73" s="92" t="s">
        <v>82</v>
      </c>
      <c r="E73" s="93" t="s">
        <v>83</v>
      </c>
      <c r="F73" s="38">
        <v>23000</v>
      </c>
      <c r="G73" s="91"/>
      <c r="H73" s="24">
        <f>F73+G73</f>
        <v>23000</v>
      </c>
      <c r="I73" s="88"/>
    </row>
    <row r="74" spans="2:9" ht="16.5" customHeight="1">
      <c r="B74" s="68"/>
      <c r="C74" s="52">
        <v>80113</v>
      </c>
      <c r="D74" s="45"/>
      <c r="E74" s="18" t="s">
        <v>287</v>
      </c>
      <c r="F74" s="94">
        <f>F75</f>
        <v>1000</v>
      </c>
      <c r="G74" s="94">
        <f>G75</f>
        <v>0</v>
      </c>
      <c r="H74" s="94">
        <f>H75</f>
        <v>1000</v>
      </c>
      <c r="I74" s="88"/>
    </row>
    <row r="75" spans="2:9" ht="14.25" customHeight="1">
      <c r="B75" s="68"/>
      <c r="C75" s="69"/>
      <c r="D75" s="45" t="s">
        <v>82</v>
      </c>
      <c r="E75" s="70" t="s">
        <v>83</v>
      </c>
      <c r="F75" s="47">
        <v>1000</v>
      </c>
      <c r="G75" s="91"/>
      <c r="H75" s="20">
        <f>F75+G75</f>
        <v>1000</v>
      </c>
      <c r="I75" s="88"/>
    </row>
    <row r="76" spans="2:9" ht="16.5" customHeight="1">
      <c r="B76" s="68"/>
      <c r="C76" s="52">
        <v>80195</v>
      </c>
      <c r="D76" s="45"/>
      <c r="E76" s="18" t="s">
        <v>11</v>
      </c>
      <c r="F76" s="373">
        <f>F77</f>
        <v>0</v>
      </c>
      <c r="G76" s="373">
        <f>G77</f>
        <v>0</v>
      </c>
      <c r="H76" s="373">
        <f>H77</f>
        <v>0</v>
      </c>
      <c r="I76" s="88"/>
    </row>
    <row r="77" spans="2:9" ht="24.75" thickBot="1">
      <c r="B77" s="377"/>
      <c r="C77" s="378"/>
      <c r="D77" s="50">
        <v>2030</v>
      </c>
      <c r="E77" s="46" t="s">
        <v>84</v>
      </c>
      <c r="F77" s="299">
        <v>0</v>
      </c>
      <c r="G77" s="379"/>
      <c r="H77" s="20">
        <f>F77+G77</f>
        <v>0</v>
      </c>
      <c r="I77" s="381"/>
    </row>
    <row r="78" spans="2:9" s="63" customFormat="1" ht="15" customHeight="1" thickBot="1">
      <c r="B78" s="90">
        <v>852</v>
      </c>
      <c r="C78" s="16"/>
      <c r="D78" s="16"/>
      <c r="E78" s="25" t="s">
        <v>85</v>
      </c>
      <c r="F78" s="26">
        <f>F79+F83+F86+F88+F90+F93</f>
        <v>2394585</v>
      </c>
      <c r="G78" s="26">
        <f>G79+G83+G86+G88+G90+G93</f>
        <v>0</v>
      </c>
      <c r="H78" s="26">
        <f>H79+H83+H86+H88+H90+H93</f>
        <v>2394585</v>
      </c>
      <c r="I78" s="96"/>
    </row>
    <row r="79" spans="2:9" ht="25.5" customHeight="1">
      <c r="B79" s="291"/>
      <c r="C79" s="292">
        <v>85212</v>
      </c>
      <c r="D79" s="293"/>
      <c r="E79" s="294" t="s">
        <v>86</v>
      </c>
      <c r="F79" s="295">
        <f>F81+F80+F82</f>
        <v>2203093</v>
      </c>
      <c r="G79" s="295">
        <f>G81+G80+G82</f>
        <v>0</v>
      </c>
      <c r="H79" s="295">
        <f>H81+H80+H82</f>
        <v>2203093</v>
      </c>
      <c r="I79" s="296"/>
    </row>
    <row r="80" spans="2:9" ht="15" customHeight="1">
      <c r="B80" s="84"/>
      <c r="C80" s="21"/>
      <c r="D80" s="19" t="s">
        <v>261</v>
      </c>
      <c r="E80" s="288" t="s">
        <v>263</v>
      </c>
      <c r="F80" s="324">
        <v>4000</v>
      </c>
      <c r="G80" s="324">
        <v>-4000</v>
      </c>
      <c r="H80" s="268">
        <f>F80+G80</f>
        <v>0</v>
      </c>
      <c r="I80" s="85"/>
    </row>
    <row r="81" spans="2:9" ht="36.75" customHeight="1">
      <c r="B81" s="68"/>
      <c r="C81" s="69"/>
      <c r="D81" s="50">
        <v>2010</v>
      </c>
      <c r="E81" s="297" t="s">
        <v>87</v>
      </c>
      <c r="F81" s="269">
        <v>2199093</v>
      </c>
      <c r="G81" s="270"/>
      <c r="H81" s="268">
        <f>F81+G81</f>
        <v>2199093</v>
      </c>
      <c r="I81" s="102"/>
    </row>
    <row r="82" spans="2:9" ht="37.5" customHeight="1">
      <c r="B82" s="68"/>
      <c r="C82" s="69"/>
      <c r="D82" s="50">
        <v>2360</v>
      </c>
      <c r="E82" s="658" t="s">
        <v>438</v>
      </c>
      <c r="F82" s="269">
        <v>0</v>
      </c>
      <c r="G82" s="111">
        <v>4000</v>
      </c>
      <c r="H82" s="682">
        <f>F82+G82</f>
        <v>4000</v>
      </c>
      <c r="I82" s="102"/>
    </row>
    <row r="83" spans="2:9" ht="25.5" customHeight="1">
      <c r="B83" s="68"/>
      <c r="C83" s="52">
        <v>85213</v>
      </c>
      <c r="D83" s="53"/>
      <c r="E83" s="74" t="s">
        <v>88</v>
      </c>
      <c r="F83" s="55">
        <f>F84+F85</f>
        <v>7418</v>
      </c>
      <c r="G83" s="55">
        <f>G84+G85</f>
        <v>0</v>
      </c>
      <c r="H83" s="55">
        <f>H84+H85</f>
        <v>7418</v>
      </c>
      <c r="I83" s="88"/>
    </row>
    <row r="84" spans="2:9" ht="37.5" customHeight="1">
      <c r="B84" s="68"/>
      <c r="C84" s="69"/>
      <c r="D84" s="50">
        <v>2010</v>
      </c>
      <c r="E84" s="97" t="s">
        <v>87</v>
      </c>
      <c r="F84" s="47">
        <v>2930</v>
      </c>
      <c r="G84" s="77"/>
      <c r="H84" s="24">
        <f>F84+G84</f>
        <v>2930</v>
      </c>
      <c r="I84" s="102"/>
    </row>
    <row r="85" spans="2:9" ht="24">
      <c r="B85" s="68"/>
      <c r="C85" s="69"/>
      <c r="D85" s="50">
        <v>2030</v>
      </c>
      <c r="E85" s="46" t="s">
        <v>84</v>
      </c>
      <c r="F85" s="47">
        <v>4488</v>
      </c>
      <c r="G85" s="98"/>
      <c r="H85" s="20">
        <f>F85+G85</f>
        <v>4488</v>
      </c>
      <c r="I85" s="99"/>
    </row>
    <row r="86" spans="2:9" ht="25.5" customHeight="1">
      <c r="B86" s="68"/>
      <c r="C86" s="52">
        <v>85214</v>
      </c>
      <c r="D86" s="53"/>
      <c r="E86" s="74" t="s">
        <v>89</v>
      </c>
      <c r="F86" s="55">
        <f>F87</f>
        <v>23193</v>
      </c>
      <c r="G86" s="55">
        <f>G87</f>
        <v>0</v>
      </c>
      <c r="H86" s="55">
        <f>H87</f>
        <v>23193</v>
      </c>
      <c r="I86" s="88"/>
    </row>
    <row r="87" spans="2:9" s="63" customFormat="1" ht="24">
      <c r="B87" s="73"/>
      <c r="C87" s="65"/>
      <c r="D87" s="50">
        <v>2030</v>
      </c>
      <c r="E87" s="46" t="s">
        <v>84</v>
      </c>
      <c r="F87" s="47">
        <v>23193</v>
      </c>
      <c r="G87" s="77"/>
      <c r="H87" s="20">
        <f>F87+G87</f>
        <v>23193</v>
      </c>
      <c r="I87" s="102"/>
    </row>
    <row r="88" spans="2:9" s="63" customFormat="1" ht="16.5" customHeight="1">
      <c r="B88" s="73"/>
      <c r="C88" s="52">
        <v>85216</v>
      </c>
      <c r="D88" s="50"/>
      <c r="E88" s="276" t="s">
        <v>237</v>
      </c>
      <c r="F88" s="277">
        <f>F89</f>
        <v>54844</v>
      </c>
      <c r="G88" s="277">
        <f>G89</f>
        <v>0</v>
      </c>
      <c r="H88" s="277">
        <f>H89</f>
        <v>54844</v>
      </c>
      <c r="I88" s="78"/>
    </row>
    <row r="89" spans="2:9" s="63" customFormat="1" ht="22.5" customHeight="1">
      <c r="B89" s="73"/>
      <c r="C89" s="65"/>
      <c r="D89" s="50">
        <v>2030</v>
      </c>
      <c r="E89" s="46" t="s">
        <v>84</v>
      </c>
      <c r="F89" s="47">
        <v>54844</v>
      </c>
      <c r="G89" s="98"/>
      <c r="H89" s="20">
        <f>F89+G89</f>
        <v>54844</v>
      </c>
      <c r="I89" s="102"/>
    </row>
    <row r="90" spans="2:9" ht="15" customHeight="1">
      <c r="B90" s="68"/>
      <c r="C90" s="52">
        <v>85219</v>
      </c>
      <c r="D90" s="53"/>
      <c r="E90" s="54" t="s">
        <v>90</v>
      </c>
      <c r="F90" s="55">
        <f>F91+F92</f>
        <v>80637</v>
      </c>
      <c r="G90" s="55">
        <f>G91+G92</f>
        <v>0</v>
      </c>
      <c r="H90" s="55">
        <f>H91+H92</f>
        <v>80637</v>
      </c>
      <c r="I90" s="88"/>
    </row>
    <row r="91" spans="2:9" ht="24">
      <c r="B91" s="68"/>
      <c r="C91" s="52"/>
      <c r="D91" s="45" t="s">
        <v>33</v>
      </c>
      <c r="E91" s="46" t="s">
        <v>34</v>
      </c>
      <c r="F91" s="47">
        <v>3500</v>
      </c>
      <c r="G91" s="100"/>
      <c r="H91" s="20">
        <f>F91+G91</f>
        <v>3500</v>
      </c>
      <c r="I91" s="88"/>
    </row>
    <row r="92" spans="2:9" ht="24" customHeight="1">
      <c r="B92" s="68"/>
      <c r="C92" s="69"/>
      <c r="D92" s="50">
        <v>2030</v>
      </c>
      <c r="E92" s="46" t="s">
        <v>84</v>
      </c>
      <c r="F92" s="47">
        <v>77137</v>
      </c>
      <c r="G92" s="101"/>
      <c r="H92" s="20">
        <f>F92+G92</f>
        <v>77137</v>
      </c>
      <c r="I92" s="102"/>
    </row>
    <row r="93" spans="2:9" ht="15" customHeight="1">
      <c r="B93" s="68"/>
      <c r="C93" s="52">
        <v>85295</v>
      </c>
      <c r="D93" s="53"/>
      <c r="E93" s="54" t="s">
        <v>11</v>
      </c>
      <c r="F93" s="301">
        <f>F94</f>
        <v>25400</v>
      </c>
      <c r="G93" s="301">
        <f>G94</f>
        <v>0</v>
      </c>
      <c r="H93" s="301">
        <f>H94</f>
        <v>25400</v>
      </c>
      <c r="I93" s="102"/>
    </row>
    <row r="94" spans="2:9" ht="37.5" customHeight="1" thickBot="1">
      <c r="B94" s="343"/>
      <c r="C94" s="344"/>
      <c r="D94" s="345">
        <v>2030</v>
      </c>
      <c r="E94" s="346" t="s">
        <v>259</v>
      </c>
      <c r="F94" s="347">
        <v>25400</v>
      </c>
      <c r="G94" s="348"/>
      <c r="H94" s="349">
        <f>F94+G94</f>
        <v>25400</v>
      </c>
      <c r="I94" s="350" t="s">
        <v>346</v>
      </c>
    </row>
    <row r="95" spans="2:9" s="63" customFormat="1" ht="26.25" customHeight="1" thickBot="1">
      <c r="B95" s="42">
        <v>853</v>
      </c>
      <c r="C95" s="104"/>
      <c r="D95" s="105"/>
      <c r="E95" s="106" t="s">
        <v>91</v>
      </c>
      <c r="F95" s="107">
        <f>F96</f>
        <v>298250.6</v>
      </c>
      <c r="G95" s="107">
        <f>G96</f>
        <v>0</v>
      </c>
      <c r="H95" s="107">
        <f>H96</f>
        <v>298250.6</v>
      </c>
      <c r="I95" s="96"/>
    </row>
    <row r="96" spans="2:9" s="63" customFormat="1" ht="14.25" customHeight="1">
      <c r="B96" s="108"/>
      <c r="C96" s="21">
        <v>85395</v>
      </c>
      <c r="D96" s="22"/>
      <c r="E96" s="109" t="s">
        <v>11</v>
      </c>
      <c r="F96" s="95">
        <f>SUM(F97:F99)</f>
        <v>298250.6</v>
      </c>
      <c r="G96" s="95">
        <f>SUM(G97:G99)</f>
        <v>0</v>
      </c>
      <c r="H96" s="95">
        <f>SUM(H97:H99)</f>
        <v>298250.6</v>
      </c>
      <c r="I96" s="110"/>
    </row>
    <row r="97" spans="2:9" s="63" customFormat="1" ht="15.75" customHeight="1">
      <c r="B97" s="64"/>
      <c r="C97" s="65"/>
      <c r="D97" s="50">
        <v>2007</v>
      </c>
      <c r="E97" s="46" t="s">
        <v>93</v>
      </c>
      <c r="F97" s="47">
        <v>0</v>
      </c>
      <c r="G97" s="111"/>
      <c r="H97" s="20">
        <f>F97+G97</f>
        <v>0</v>
      </c>
      <c r="I97" s="103" t="s">
        <v>94</v>
      </c>
    </row>
    <row r="98" spans="2:9" s="63" customFormat="1" ht="15.75" customHeight="1">
      <c r="B98" s="64"/>
      <c r="C98" s="65"/>
      <c r="D98" s="50">
        <v>2009</v>
      </c>
      <c r="E98" s="46" t="s">
        <v>93</v>
      </c>
      <c r="F98" s="47">
        <v>0</v>
      </c>
      <c r="G98" s="111"/>
      <c r="H98" s="20">
        <f>F98+G98</f>
        <v>0</v>
      </c>
      <c r="I98" s="103" t="s">
        <v>94</v>
      </c>
    </row>
    <row r="99" spans="2:9" s="63" customFormat="1" ht="15.75" customHeight="1" thickBot="1">
      <c r="B99" s="312"/>
      <c r="C99" s="300"/>
      <c r="D99" s="50">
        <v>2007</v>
      </c>
      <c r="E99" s="37" t="s">
        <v>235</v>
      </c>
      <c r="F99" s="38">
        <v>298250.6</v>
      </c>
      <c r="G99" s="313"/>
      <c r="H99" s="314">
        <f>F99+G99</f>
        <v>298250.6</v>
      </c>
      <c r="I99" s="315" t="s">
        <v>92</v>
      </c>
    </row>
    <row r="100" spans="2:9" s="63" customFormat="1" ht="15.75" customHeight="1" thickBot="1">
      <c r="B100" s="112" t="s">
        <v>95</v>
      </c>
      <c r="C100" s="113"/>
      <c r="D100" s="113"/>
      <c r="E100" s="114" t="s">
        <v>96</v>
      </c>
      <c r="F100" s="311">
        <f aca="true" t="shared" si="3" ref="F100:H101">F101</f>
        <v>0</v>
      </c>
      <c r="G100" s="311">
        <f t="shared" si="3"/>
        <v>0</v>
      </c>
      <c r="H100" s="311">
        <f t="shared" si="3"/>
        <v>0</v>
      </c>
      <c r="I100" s="318"/>
    </row>
    <row r="101" spans="2:9" s="63" customFormat="1" ht="15.75" customHeight="1">
      <c r="B101" s="108"/>
      <c r="C101" s="310" t="s">
        <v>265</v>
      </c>
      <c r="D101" s="22"/>
      <c r="E101" s="109" t="s">
        <v>266</v>
      </c>
      <c r="F101" s="316">
        <f t="shared" si="3"/>
        <v>0</v>
      </c>
      <c r="G101" s="316">
        <f t="shared" si="3"/>
        <v>0</v>
      </c>
      <c r="H101" s="316">
        <f t="shared" si="3"/>
        <v>0</v>
      </c>
      <c r="I101" s="317"/>
    </row>
    <row r="102" spans="2:9" s="63" customFormat="1" ht="24.75" thickBot="1">
      <c r="B102" s="312"/>
      <c r="C102" s="300"/>
      <c r="D102" s="58">
        <v>2030</v>
      </c>
      <c r="E102" s="37" t="s">
        <v>267</v>
      </c>
      <c r="F102" s="38">
        <v>0</v>
      </c>
      <c r="G102" s="313"/>
      <c r="H102" s="314">
        <f>F102+G102</f>
        <v>0</v>
      </c>
      <c r="I102" s="383"/>
    </row>
    <row r="103" spans="2:9" ht="27" customHeight="1" thickBot="1">
      <c r="B103" s="42">
        <v>900</v>
      </c>
      <c r="C103" s="16"/>
      <c r="D103" s="16"/>
      <c r="E103" s="56" t="s">
        <v>97</v>
      </c>
      <c r="F103" s="311">
        <f>F104+F106</f>
        <v>202000</v>
      </c>
      <c r="G103" s="26">
        <f>G104+G106</f>
        <v>0</v>
      </c>
      <c r="H103" s="26">
        <f>H104+H106</f>
        <v>202000</v>
      </c>
      <c r="I103" s="83"/>
    </row>
    <row r="104" spans="2:9" ht="38.25">
      <c r="B104" s="302"/>
      <c r="C104" s="21">
        <v>90019</v>
      </c>
      <c r="D104" s="303"/>
      <c r="E104" s="307" t="s">
        <v>262</v>
      </c>
      <c r="F104" s="308">
        <f>F105</f>
        <v>200000</v>
      </c>
      <c r="G104" s="308">
        <f>G105</f>
        <v>0</v>
      </c>
      <c r="H104" s="308">
        <f>H105</f>
        <v>200000</v>
      </c>
      <c r="I104" s="296"/>
    </row>
    <row r="105" spans="2:9" ht="14.25">
      <c r="B105" s="304"/>
      <c r="C105" s="305"/>
      <c r="D105" s="45" t="s">
        <v>31</v>
      </c>
      <c r="E105" s="46" t="s">
        <v>260</v>
      </c>
      <c r="F105" s="98">
        <v>200000</v>
      </c>
      <c r="G105" s="98"/>
      <c r="H105" s="20">
        <f>F105+G105</f>
        <v>200000</v>
      </c>
      <c r="I105" s="309"/>
    </row>
    <row r="106" spans="2:9" s="63" customFormat="1" ht="24" customHeight="1">
      <c r="B106" s="73"/>
      <c r="C106" s="52">
        <v>90020</v>
      </c>
      <c r="D106" s="53"/>
      <c r="E106" s="74" t="s">
        <v>98</v>
      </c>
      <c r="F106" s="55">
        <f>F107</f>
        <v>2000</v>
      </c>
      <c r="G106" s="55">
        <f>G107</f>
        <v>0</v>
      </c>
      <c r="H106" s="55">
        <f>H107</f>
        <v>2000</v>
      </c>
      <c r="I106" s="76"/>
    </row>
    <row r="107" spans="2:9" ht="14.25" customHeight="1">
      <c r="B107" s="79"/>
      <c r="C107" s="80"/>
      <c r="D107" s="19" t="s">
        <v>99</v>
      </c>
      <c r="E107" s="306" t="s">
        <v>100</v>
      </c>
      <c r="F107" s="280">
        <v>2000</v>
      </c>
      <c r="G107" s="281"/>
      <c r="H107" s="20">
        <f>F107+G107</f>
        <v>2000</v>
      </c>
      <c r="I107" s="88"/>
    </row>
    <row r="108" spans="2:9" s="63" customFormat="1" ht="4.5" customHeight="1" thickBot="1">
      <c r="B108" s="120"/>
      <c r="C108" s="121"/>
      <c r="D108" s="122"/>
      <c r="E108" s="122"/>
      <c r="F108" s="278"/>
      <c r="G108" s="279"/>
      <c r="H108" s="279"/>
      <c r="I108" s="123"/>
    </row>
    <row r="109" spans="2:9" s="63" customFormat="1" ht="19.5" customHeight="1" thickBot="1">
      <c r="B109" s="124" t="s">
        <v>103</v>
      </c>
      <c r="C109" s="125"/>
      <c r="D109" s="126"/>
      <c r="E109" s="127"/>
      <c r="F109" s="128">
        <f>F10+F15+F18+F21+F26+F35+F40+F64+F69+F78+F95+F100+F103</f>
        <v>19920996.6</v>
      </c>
      <c r="G109" s="128">
        <f>G10+G15+G18+G21+G26+G35+G40+G64+G69+G78+G95+G100+G103</f>
        <v>0</v>
      </c>
      <c r="H109" s="128">
        <f>H10+H15+H18+H21+H26+H35+H40+H64+H69+H78+H95+H100+H103</f>
        <v>19920996.6</v>
      </c>
      <c r="I109" s="96"/>
    </row>
    <row r="110" spans="3:6" ht="14.25">
      <c r="C110" s="129"/>
      <c r="D110" s="130"/>
      <c r="E110" s="129"/>
      <c r="F110" s="129"/>
    </row>
    <row r="111" spans="2:6" ht="14.25">
      <c r="B111" s="131"/>
      <c r="C111" s="129"/>
      <c r="D111" s="130"/>
      <c r="E111" s="129"/>
      <c r="F111" s="129"/>
    </row>
    <row r="112" spans="3:6" ht="14.25">
      <c r="C112" s="132"/>
      <c r="D112" s="130"/>
      <c r="E112" s="129"/>
      <c r="F112" s="129"/>
    </row>
    <row r="113" spans="3:6" ht="14.25">
      <c r="C113" s="129"/>
      <c r="D113" s="130"/>
      <c r="E113" s="129"/>
      <c r="F113" s="129"/>
    </row>
    <row r="114" spans="3:6" ht="14.25">
      <c r="C114" s="129"/>
      <c r="D114" s="130"/>
      <c r="E114" s="129"/>
      <c r="F114" s="129"/>
    </row>
    <row r="115" spans="3:6" ht="14.25">
      <c r="C115" s="129"/>
      <c r="D115" s="130"/>
      <c r="E115" s="129"/>
      <c r="F115" s="129"/>
    </row>
    <row r="116" spans="3:6" ht="14.25">
      <c r="C116" s="129"/>
      <c r="D116" s="130"/>
      <c r="E116" s="129"/>
      <c r="F116" s="129"/>
    </row>
    <row r="117" spans="3:6" ht="14.25">
      <c r="C117" s="129"/>
      <c r="D117" s="130"/>
      <c r="E117" s="129"/>
      <c r="F117" s="129"/>
    </row>
    <row r="118" spans="3:6" ht="14.25">
      <c r="C118" s="129"/>
      <c r="D118" s="130"/>
      <c r="E118" s="129"/>
      <c r="F118" s="129"/>
    </row>
    <row r="119" spans="3:6" ht="14.25">
      <c r="C119" s="129"/>
      <c r="D119" s="130"/>
      <c r="E119" s="129"/>
      <c r="F119" s="129"/>
    </row>
    <row r="120" spans="3:6" ht="14.25">
      <c r="C120" s="129"/>
      <c r="D120" s="130"/>
      <c r="E120" s="129"/>
      <c r="F120" s="129"/>
    </row>
    <row r="121" spans="3:6" ht="14.25">
      <c r="C121" s="129"/>
      <c r="D121" s="130"/>
      <c r="E121" s="129"/>
      <c r="F121" s="129"/>
    </row>
    <row r="122" spans="3:6" ht="14.25">
      <c r="C122" s="129"/>
      <c r="D122" s="130"/>
      <c r="E122" s="129"/>
      <c r="F122" s="129"/>
    </row>
    <row r="123" spans="3:6" ht="14.25">
      <c r="C123" s="129"/>
      <c r="D123" s="130"/>
      <c r="E123" s="129"/>
      <c r="F123" s="129"/>
    </row>
    <row r="124" spans="3:6" ht="14.25">
      <c r="C124" s="129"/>
      <c r="D124" s="130"/>
      <c r="E124" s="129"/>
      <c r="F124" s="129"/>
    </row>
    <row r="125" spans="3:6" ht="14.25">
      <c r="C125" s="129"/>
      <c r="D125" s="130"/>
      <c r="E125" s="129"/>
      <c r="F125" s="129"/>
    </row>
    <row r="126" spans="3:6" ht="14.25">
      <c r="C126" s="129"/>
      <c r="D126" s="130"/>
      <c r="E126" s="129"/>
      <c r="F126" s="129"/>
    </row>
    <row r="127" spans="3:6" ht="14.25">
      <c r="C127" s="129"/>
      <c r="D127" s="130"/>
      <c r="E127" s="129"/>
      <c r="F127" s="129"/>
    </row>
    <row r="128" spans="3:6" ht="14.25">
      <c r="C128" s="129"/>
      <c r="D128" s="130"/>
      <c r="E128" s="129"/>
      <c r="F128" s="129"/>
    </row>
    <row r="129" spans="3:6" ht="14.25">
      <c r="C129" s="129"/>
      <c r="D129" s="130"/>
      <c r="E129" s="129"/>
      <c r="F129" s="129"/>
    </row>
    <row r="130" spans="3:6" ht="14.25">
      <c r="C130" s="129"/>
      <c r="D130" s="130"/>
      <c r="E130" s="129"/>
      <c r="F130" s="129"/>
    </row>
    <row r="131" spans="3:6" ht="14.25">
      <c r="C131" s="129"/>
      <c r="D131" s="130"/>
      <c r="E131" s="129"/>
      <c r="F131" s="129"/>
    </row>
    <row r="132" spans="3:6" ht="14.25">
      <c r="C132" s="129"/>
      <c r="D132" s="130"/>
      <c r="E132" s="129"/>
      <c r="F132" s="129"/>
    </row>
    <row r="133" spans="3:6" ht="14.25">
      <c r="C133" s="129"/>
      <c r="D133" s="130"/>
      <c r="E133" s="129"/>
      <c r="F133" s="129"/>
    </row>
    <row r="134" spans="3:6" ht="14.25">
      <c r="C134" s="129"/>
      <c r="D134" s="130"/>
      <c r="E134" s="129"/>
      <c r="F134" s="129"/>
    </row>
    <row r="135" spans="3:6" ht="14.25">
      <c r="C135" s="129"/>
      <c r="D135" s="130"/>
      <c r="E135" s="129"/>
      <c r="F135" s="129"/>
    </row>
    <row r="136" spans="3:6" ht="14.25">
      <c r="C136" s="129"/>
      <c r="D136" s="130"/>
      <c r="E136" s="129"/>
      <c r="F136" s="129"/>
    </row>
    <row r="137" spans="3:6" ht="14.25">
      <c r="C137" s="129"/>
      <c r="D137" s="130"/>
      <c r="E137" s="129"/>
      <c r="F137" s="129"/>
    </row>
    <row r="138" spans="3:6" ht="14.25">
      <c r="C138" s="129"/>
      <c r="D138" s="130"/>
      <c r="E138" s="129"/>
      <c r="F138" s="129"/>
    </row>
    <row r="139" spans="3:6" ht="14.25">
      <c r="C139" s="129"/>
      <c r="D139" s="130"/>
      <c r="E139" s="129"/>
      <c r="F139" s="129"/>
    </row>
    <row r="140" spans="3:6" ht="14.25">
      <c r="C140" s="129"/>
      <c r="D140" s="130"/>
      <c r="E140" s="129"/>
      <c r="F140" s="129"/>
    </row>
    <row r="141" spans="3:6" ht="14.25">
      <c r="C141" s="129"/>
      <c r="D141" s="130"/>
      <c r="E141" s="129"/>
      <c r="F141" s="129"/>
    </row>
    <row r="142" spans="3:6" ht="14.25">
      <c r="C142" s="129"/>
      <c r="D142" s="130"/>
      <c r="E142" s="129"/>
      <c r="F142" s="129"/>
    </row>
    <row r="143" spans="3:6" ht="14.25">
      <c r="C143" s="129"/>
      <c r="D143" s="130"/>
      <c r="E143" s="129"/>
      <c r="F143" s="129"/>
    </row>
  </sheetData>
  <sheetProtection/>
  <mergeCells count="9">
    <mergeCell ref="G7:G8"/>
    <mergeCell ref="I7:I8"/>
    <mergeCell ref="E5:F5"/>
    <mergeCell ref="B7:B8"/>
    <mergeCell ref="C7:C8"/>
    <mergeCell ref="D7:D8"/>
    <mergeCell ref="E7:E8"/>
    <mergeCell ref="F7:F8"/>
    <mergeCell ref="H7:H8"/>
  </mergeCells>
  <printOptions/>
  <pageMargins left="0.11811023622047245" right="0" top="0.7480314960629921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9"/>
  <sheetViews>
    <sheetView tabSelected="1" zoomScalePageLayoutView="0" workbookViewId="0" topLeftCell="A1">
      <selection activeCell="H2" sqref="H2"/>
    </sheetView>
  </sheetViews>
  <sheetFormatPr defaultColWidth="8.796875" defaultRowHeight="14.25"/>
  <cols>
    <col min="1" max="1" width="4.3984375" style="129" customWidth="1"/>
    <col min="2" max="2" width="6.19921875" style="129" customWidth="1"/>
    <col min="3" max="3" width="5.3984375" style="129" customWidth="1"/>
    <col min="4" max="4" width="37.5" style="129" customWidth="1"/>
    <col min="5" max="5" width="16.19921875" style="129" customWidth="1"/>
    <col min="6" max="6" width="13.09765625" style="129" customWidth="1"/>
    <col min="7" max="7" width="16.19921875" style="129" customWidth="1"/>
    <col min="8" max="8" width="35" style="129" customWidth="1"/>
    <col min="9" max="9" width="0.59375" style="129" customWidth="1"/>
    <col min="10" max="16384" width="9" style="129" customWidth="1"/>
  </cols>
  <sheetData>
    <row r="1" ht="14.25">
      <c r="G1" t="s">
        <v>104</v>
      </c>
    </row>
    <row r="2" spans="2:7" ht="14.25">
      <c r="B2" s="133"/>
      <c r="G2" t="s">
        <v>475</v>
      </c>
    </row>
    <row r="3" spans="2:7" ht="14.25">
      <c r="B3" s="133"/>
      <c r="G3" t="s">
        <v>391</v>
      </c>
    </row>
    <row r="4" ht="18.75">
      <c r="D4" s="3"/>
    </row>
    <row r="5" ht="13.5" customHeight="1">
      <c r="D5" s="3"/>
    </row>
    <row r="6" spans="4:5" ht="18">
      <c r="D6" s="694" t="s">
        <v>393</v>
      </c>
      <c r="E6" s="694"/>
    </row>
    <row r="7" ht="10.5" customHeight="1" thickBot="1">
      <c r="G7" s="7" t="s">
        <v>1</v>
      </c>
    </row>
    <row r="8" spans="1:11" ht="25.5" customHeight="1" thickBot="1">
      <c r="A8" s="134" t="s">
        <v>2</v>
      </c>
      <c r="B8" s="135" t="s">
        <v>3</v>
      </c>
      <c r="C8" s="136" t="s">
        <v>4</v>
      </c>
      <c r="D8" s="137" t="s">
        <v>105</v>
      </c>
      <c r="E8" s="138" t="s">
        <v>342</v>
      </c>
      <c r="F8" s="273" t="s">
        <v>6</v>
      </c>
      <c r="G8" s="298" t="s">
        <v>236</v>
      </c>
      <c r="H8" s="274" t="s">
        <v>7</v>
      </c>
      <c r="I8" s="139"/>
      <c r="J8" s="139"/>
      <c r="K8" s="139"/>
    </row>
    <row r="9" spans="1:11" ht="8.25" customHeight="1" thickBot="1">
      <c r="A9" s="140">
        <v>1</v>
      </c>
      <c r="B9" s="141">
        <v>2</v>
      </c>
      <c r="C9" s="142">
        <v>3</v>
      </c>
      <c r="D9" s="143">
        <v>4</v>
      </c>
      <c r="E9" s="144">
        <v>5</v>
      </c>
      <c r="F9" s="145">
        <v>6</v>
      </c>
      <c r="G9" s="275">
        <v>7</v>
      </c>
      <c r="H9" s="146">
        <v>8</v>
      </c>
      <c r="I9" s="139"/>
      <c r="J9" s="139"/>
      <c r="K9" s="139"/>
    </row>
    <row r="10" spans="1:11" ht="15.75" customHeight="1" thickBot="1">
      <c r="A10" s="115" t="s">
        <v>8</v>
      </c>
      <c r="B10" s="116"/>
      <c r="C10" s="116"/>
      <c r="D10" s="117" t="s">
        <v>9</v>
      </c>
      <c r="E10" s="147">
        <f>E11+E13+E15+E17+E19</f>
        <v>4103400</v>
      </c>
      <c r="F10" s="147">
        <f>F11+F13+F15+F17+F19</f>
        <v>0</v>
      </c>
      <c r="G10" s="147">
        <f>G11+G13+G15+G17+G19</f>
        <v>4103400</v>
      </c>
      <c r="H10" s="148"/>
      <c r="I10" s="139"/>
      <c r="J10" s="139"/>
      <c r="K10" s="139"/>
    </row>
    <row r="11" spans="1:11" ht="14.25" customHeight="1">
      <c r="A11" s="149"/>
      <c r="B11" s="150" t="s">
        <v>106</v>
      </c>
      <c r="C11" s="118"/>
      <c r="D11" s="109" t="s">
        <v>268</v>
      </c>
      <c r="E11" s="151">
        <f>E12</f>
        <v>15000</v>
      </c>
      <c r="F11" s="151">
        <f>F12</f>
        <v>0</v>
      </c>
      <c r="G11" s="151">
        <f>G12</f>
        <v>15000</v>
      </c>
      <c r="H11" s="152"/>
      <c r="I11" s="139"/>
      <c r="J11" s="139"/>
      <c r="K11" s="139"/>
    </row>
    <row r="12" spans="1:11" ht="14.25" customHeight="1">
      <c r="A12" s="153"/>
      <c r="B12" s="154"/>
      <c r="C12" s="155" t="s">
        <v>107</v>
      </c>
      <c r="D12" s="97" t="s">
        <v>108</v>
      </c>
      <c r="E12" s="156">
        <v>15000</v>
      </c>
      <c r="F12" s="101"/>
      <c r="G12" s="101">
        <f>E12+F12</f>
        <v>15000</v>
      </c>
      <c r="H12" s="157"/>
      <c r="I12" s="139"/>
      <c r="J12" s="139"/>
      <c r="K12" s="139"/>
    </row>
    <row r="13" spans="1:11" ht="14.25" customHeight="1">
      <c r="A13" s="158"/>
      <c r="B13" s="119" t="s">
        <v>109</v>
      </c>
      <c r="C13" s="159"/>
      <c r="D13" s="109" t="s">
        <v>269</v>
      </c>
      <c r="E13" s="160">
        <f>E14</f>
        <v>15000</v>
      </c>
      <c r="F13" s="160">
        <f>F14</f>
        <v>0</v>
      </c>
      <c r="G13" s="160">
        <f>G14</f>
        <v>15000</v>
      </c>
      <c r="H13" s="157"/>
      <c r="I13" s="139"/>
      <c r="J13" s="139"/>
      <c r="K13" s="139"/>
    </row>
    <row r="14" spans="1:11" ht="14.25" customHeight="1">
      <c r="A14" s="161"/>
      <c r="B14" s="162"/>
      <c r="C14" s="155" t="s">
        <v>107</v>
      </c>
      <c r="D14" s="97" t="s">
        <v>108</v>
      </c>
      <c r="E14" s="163">
        <v>15000</v>
      </c>
      <c r="F14" s="101"/>
      <c r="G14" s="101">
        <f>E14+F14</f>
        <v>15000</v>
      </c>
      <c r="H14" s="157"/>
      <c r="I14" s="139"/>
      <c r="J14" s="139"/>
      <c r="K14" s="139"/>
    </row>
    <row r="15" spans="1:11" ht="14.25" customHeight="1">
      <c r="A15" s="164"/>
      <c r="B15" s="165" t="s">
        <v>10</v>
      </c>
      <c r="C15" s="166"/>
      <c r="D15" s="18" t="s">
        <v>270</v>
      </c>
      <c r="E15" s="167">
        <f>E16</f>
        <v>4055400</v>
      </c>
      <c r="F15" s="167">
        <f>F16</f>
        <v>0</v>
      </c>
      <c r="G15" s="167">
        <f>G16</f>
        <v>4055400</v>
      </c>
      <c r="H15" s="157"/>
      <c r="I15" s="139"/>
      <c r="J15" s="139"/>
      <c r="K15" s="139"/>
    </row>
    <row r="16" spans="1:11" ht="14.25" customHeight="1">
      <c r="A16" s="161"/>
      <c r="B16" s="162"/>
      <c r="C16" s="155" t="s">
        <v>110</v>
      </c>
      <c r="D16" s="97" t="s">
        <v>111</v>
      </c>
      <c r="E16" s="168">
        <v>4055400</v>
      </c>
      <c r="F16" s="169"/>
      <c r="G16" s="101">
        <f>E16+F16</f>
        <v>4055400</v>
      </c>
      <c r="H16" s="215"/>
      <c r="I16" s="139"/>
      <c r="J16" s="139"/>
      <c r="K16" s="139"/>
    </row>
    <row r="17" spans="1:11" ht="14.25" customHeight="1">
      <c r="A17" s="164"/>
      <c r="B17" s="166" t="s">
        <v>112</v>
      </c>
      <c r="C17" s="166"/>
      <c r="D17" s="18" t="s">
        <v>271</v>
      </c>
      <c r="E17" s="282">
        <f>E18</f>
        <v>18000</v>
      </c>
      <c r="F17" s="171">
        <f>F18</f>
        <v>0</v>
      </c>
      <c r="G17" s="171">
        <f>G18</f>
        <v>18000</v>
      </c>
      <c r="H17" s="157"/>
      <c r="I17" s="139"/>
      <c r="J17" s="139"/>
      <c r="K17" s="139"/>
    </row>
    <row r="18" spans="1:11" ht="24.75" customHeight="1">
      <c r="A18" s="172"/>
      <c r="B18" s="183"/>
      <c r="C18" s="183">
        <v>2850</v>
      </c>
      <c r="D18" s="59" t="s">
        <v>113</v>
      </c>
      <c r="E18" s="173">
        <v>18000</v>
      </c>
      <c r="F18" s="174"/>
      <c r="G18" s="174">
        <f>E18+F18</f>
        <v>18000</v>
      </c>
      <c r="H18" s="175"/>
      <c r="I18" s="139"/>
      <c r="J18" s="139"/>
      <c r="K18" s="139"/>
    </row>
    <row r="19" spans="1:11" ht="14.25" customHeight="1">
      <c r="A19" s="161"/>
      <c r="B19" s="337" t="s">
        <v>312</v>
      </c>
      <c r="C19" s="52"/>
      <c r="D19" s="338" t="s">
        <v>11</v>
      </c>
      <c r="E19" s="282">
        <f>E20+E21+E22</f>
        <v>0</v>
      </c>
      <c r="F19" s="339">
        <f>F20+F21+F22</f>
        <v>0</v>
      </c>
      <c r="G19" s="282">
        <f>G20+G21+G22</f>
        <v>0</v>
      </c>
      <c r="H19" s="157"/>
      <c r="I19" s="139"/>
      <c r="J19" s="139"/>
      <c r="K19" s="139"/>
    </row>
    <row r="20" spans="1:11" ht="14.25" customHeight="1">
      <c r="A20" s="161"/>
      <c r="B20" s="162"/>
      <c r="C20" s="162">
        <v>4170</v>
      </c>
      <c r="D20" s="97" t="s">
        <v>149</v>
      </c>
      <c r="E20" s="168">
        <v>0</v>
      </c>
      <c r="F20" s="176"/>
      <c r="G20" s="101">
        <f>E20+F20</f>
        <v>0</v>
      </c>
      <c r="H20" s="199"/>
      <c r="I20" s="139"/>
      <c r="J20" s="139"/>
      <c r="K20" s="139"/>
    </row>
    <row r="21" spans="1:11" ht="14.25" customHeight="1">
      <c r="A21" s="161"/>
      <c r="B21" s="162"/>
      <c r="C21" s="155" t="s">
        <v>107</v>
      </c>
      <c r="D21" s="97" t="s">
        <v>108</v>
      </c>
      <c r="E21" s="168">
        <v>0</v>
      </c>
      <c r="F21" s="176"/>
      <c r="G21" s="101">
        <f>E21+F21</f>
        <v>0</v>
      </c>
      <c r="H21" s="199"/>
      <c r="I21" s="139"/>
      <c r="J21" s="139"/>
      <c r="K21" s="139"/>
    </row>
    <row r="22" spans="1:11" ht="14.25" customHeight="1" thickBot="1">
      <c r="A22" s="177"/>
      <c r="B22" s="178"/>
      <c r="C22" s="336" t="s">
        <v>114</v>
      </c>
      <c r="D22" s="202" t="s">
        <v>115</v>
      </c>
      <c r="E22" s="179">
        <v>0</v>
      </c>
      <c r="F22" s="180"/>
      <c r="G22" s="335">
        <f>E22+F22</f>
        <v>0</v>
      </c>
      <c r="H22" s="199"/>
      <c r="I22" s="139"/>
      <c r="J22" s="139"/>
      <c r="K22" s="139"/>
    </row>
    <row r="23" spans="1:11" ht="15.75" customHeight="1" thickBot="1">
      <c r="A23" s="115" t="s">
        <v>116</v>
      </c>
      <c r="B23" s="116"/>
      <c r="C23" s="116"/>
      <c r="D23" s="117" t="s">
        <v>117</v>
      </c>
      <c r="E23" s="181">
        <f>E24+E26+E28</f>
        <v>1965886</v>
      </c>
      <c r="F23" s="181">
        <f>F24+F26+F28</f>
        <v>0</v>
      </c>
      <c r="G23" s="181">
        <f>G24+G26+G28</f>
        <v>1965886</v>
      </c>
      <c r="H23" s="148"/>
      <c r="I23" s="139"/>
      <c r="J23" s="139"/>
      <c r="K23" s="139"/>
    </row>
    <row r="24" spans="1:11" ht="14.25" customHeight="1">
      <c r="A24" s="158"/>
      <c r="B24" s="119" t="s">
        <v>118</v>
      </c>
      <c r="C24" s="118"/>
      <c r="D24" s="109" t="s">
        <v>272</v>
      </c>
      <c r="E24" s="182">
        <f>E25</f>
        <v>280000</v>
      </c>
      <c r="F24" s="182">
        <f>F25</f>
        <v>0</v>
      </c>
      <c r="G24" s="182">
        <f>G25</f>
        <v>280000</v>
      </c>
      <c r="H24" s="152"/>
      <c r="I24" s="139"/>
      <c r="J24" s="139"/>
      <c r="K24" s="139"/>
    </row>
    <row r="25" spans="1:11" ht="14.25" customHeight="1">
      <c r="A25" s="164"/>
      <c r="B25" s="162"/>
      <c r="C25" s="155" t="s">
        <v>107</v>
      </c>
      <c r="D25" s="97" t="s">
        <v>108</v>
      </c>
      <c r="E25" s="168">
        <v>280000</v>
      </c>
      <c r="F25" s="101"/>
      <c r="G25" s="101">
        <f>E25+F25</f>
        <v>280000</v>
      </c>
      <c r="H25" s="372"/>
      <c r="I25" s="139"/>
      <c r="J25" s="139"/>
      <c r="K25" s="139"/>
    </row>
    <row r="26" spans="1:11" ht="14.25" customHeight="1">
      <c r="A26" s="164"/>
      <c r="B26" s="166" t="s">
        <v>119</v>
      </c>
      <c r="C26" s="165"/>
      <c r="D26" s="18" t="s">
        <v>273</v>
      </c>
      <c r="E26" s="171">
        <f>E27</f>
        <v>715886</v>
      </c>
      <c r="F26" s="171">
        <f>F27</f>
        <v>0</v>
      </c>
      <c r="G26" s="171">
        <f>G27</f>
        <v>715886</v>
      </c>
      <c r="H26" s="157"/>
      <c r="I26" s="139"/>
      <c r="J26" s="139"/>
      <c r="K26" s="139"/>
    </row>
    <row r="27" spans="1:11" ht="48">
      <c r="A27" s="164"/>
      <c r="B27" s="162"/>
      <c r="C27" s="183" t="s">
        <v>120</v>
      </c>
      <c r="D27" s="184" t="s">
        <v>121</v>
      </c>
      <c r="E27" s="168">
        <v>715886</v>
      </c>
      <c r="F27" s="101"/>
      <c r="G27" s="101">
        <f>E27+F27</f>
        <v>715886</v>
      </c>
      <c r="H27" s="199"/>
      <c r="I27" s="139"/>
      <c r="J27" s="139"/>
      <c r="K27" s="139"/>
    </row>
    <row r="28" spans="1:11" ht="17.25" customHeight="1">
      <c r="A28" s="164"/>
      <c r="B28" s="165" t="s">
        <v>122</v>
      </c>
      <c r="C28" s="166"/>
      <c r="D28" s="18" t="s">
        <v>274</v>
      </c>
      <c r="E28" s="171">
        <f>E29+E30+E31+E32</f>
        <v>970000</v>
      </c>
      <c r="F28" s="171">
        <f>F29+F30+F31+F32</f>
        <v>0</v>
      </c>
      <c r="G28" s="171">
        <f>G29+G30+G31+G32</f>
        <v>970000</v>
      </c>
      <c r="H28" s="157"/>
      <c r="I28" s="139"/>
      <c r="J28" s="139"/>
      <c r="K28" s="139"/>
    </row>
    <row r="29" spans="1:11" ht="15" customHeight="1">
      <c r="A29" s="164"/>
      <c r="B29" s="185"/>
      <c r="C29" s="155" t="s">
        <v>123</v>
      </c>
      <c r="D29" s="97" t="s">
        <v>124</v>
      </c>
      <c r="E29" s="186">
        <v>200000</v>
      </c>
      <c r="F29" s="101"/>
      <c r="G29" s="101">
        <f>E29+F29</f>
        <v>200000</v>
      </c>
      <c r="H29" s="372"/>
      <c r="I29" s="139"/>
      <c r="J29" s="139"/>
      <c r="K29" s="139"/>
    </row>
    <row r="30" spans="1:11" ht="15" customHeight="1">
      <c r="A30" s="164"/>
      <c r="B30" s="185"/>
      <c r="C30" s="155" t="s">
        <v>107</v>
      </c>
      <c r="D30" s="97" t="s">
        <v>108</v>
      </c>
      <c r="E30" s="186">
        <v>80000</v>
      </c>
      <c r="F30" s="101"/>
      <c r="G30" s="101">
        <f>E30+F30</f>
        <v>80000</v>
      </c>
      <c r="H30" s="372"/>
      <c r="I30" s="139"/>
      <c r="J30" s="139"/>
      <c r="K30" s="139"/>
    </row>
    <row r="31" spans="1:11" ht="15" customHeight="1">
      <c r="A31" s="161"/>
      <c r="B31" s="162"/>
      <c r="C31" s="155" t="s">
        <v>114</v>
      </c>
      <c r="D31" s="97" t="s">
        <v>115</v>
      </c>
      <c r="E31" s="168">
        <v>45000</v>
      </c>
      <c r="F31" s="101"/>
      <c r="G31" s="101">
        <f>E31+F31</f>
        <v>45000</v>
      </c>
      <c r="H31" s="157"/>
      <c r="I31" s="139"/>
      <c r="J31" s="139"/>
      <c r="K31" s="139"/>
    </row>
    <row r="32" spans="1:11" ht="15" customHeight="1" thickBot="1">
      <c r="A32" s="479"/>
      <c r="B32" s="480"/>
      <c r="C32" s="481" t="s">
        <v>110</v>
      </c>
      <c r="D32" s="482" t="s">
        <v>111</v>
      </c>
      <c r="E32" s="483">
        <v>645000</v>
      </c>
      <c r="F32" s="484"/>
      <c r="G32" s="485">
        <f>E32+F32</f>
        <v>645000</v>
      </c>
      <c r="H32" s="486"/>
      <c r="I32" s="139"/>
      <c r="J32" s="139"/>
      <c r="K32" s="139"/>
    </row>
    <row r="33" spans="1:11" ht="15.75" customHeight="1" thickBot="1">
      <c r="A33" s="115" t="s">
        <v>125</v>
      </c>
      <c r="B33" s="116"/>
      <c r="C33" s="116"/>
      <c r="D33" s="25" t="s">
        <v>18</v>
      </c>
      <c r="E33" s="181">
        <f>E34+E37</f>
        <v>190000</v>
      </c>
      <c r="F33" s="181">
        <f>F34+F37</f>
        <v>9000</v>
      </c>
      <c r="G33" s="181">
        <f>G34+G37</f>
        <v>199000</v>
      </c>
      <c r="H33" s="148"/>
      <c r="I33" s="139"/>
      <c r="J33" s="139"/>
      <c r="K33" s="139"/>
    </row>
    <row r="34" spans="1:11" ht="16.5" customHeight="1">
      <c r="A34" s="158"/>
      <c r="B34" s="119" t="s">
        <v>126</v>
      </c>
      <c r="C34" s="118"/>
      <c r="D34" s="109" t="s">
        <v>19</v>
      </c>
      <c r="E34" s="369">
        <f>SUM(E35:E36)</f>
        <v>190000</v>
      </c>
      <c r="F34" s="182">
        <f>SUM(F35:F36)</f>
        <v>0</v>
      </c>
      <c r="G34" s="182">
        <f>SUM(G35:G36)</f>
        <v>190000</v>
      </c>
      <c r="H34" s="152"/>
      <c r="I34" s="139"/>
      <c r="J34" s="139"/>
      <c r="K34" s="139"/>
    </row>
    <row r="35" spans="1:11" ht="15" customHeight="1">
      <c r="A35" s="164"/>
      <c r="B35" s="191"/>
      <c r="C35" s="155" t="s">
        <v>127</v>
      </c>
      <c r="D35" s="97" t="s">
        <v>128</v>
      </c>
      <c r="E35" s="186">
        <v>70000</v>
      </c>
      <c r="F35" s="101"/>
      <c r="G35" s="101">
        <f>E35+F35</f>
        <v>70000</v>
      </c>
      <c r="H35" s="157"/>
      <c r="I35" s="139"/>
      <c r="J35" s="139"/>
      <c r="K35" s="139"/>
    </row>
    <row r="36" spans="1:11" ht="15" customHeight="1">
      <c r="A36" s="161"/>
      <c r="B36" s="162"/>
      <c r="C36" s="155" t="s">
        <v>107</v>
      </c>
      <c r="D36" s="97" t="s">
        <v>108</v>
      </c>
      <c r="E36" s="186">
        <v>120000</v>
      </c>
      <c r="F36" s="101"/>
      <c r="G36" s="101">
        <f>E36+F36</f>
        <v>120000</v>
      </c>
      <c r="H36" s="157"/>
      <c r="I36" s="139"/>
      <c r="J36" s="139"/>
      <c r="K36" s="139"/>
    </row>
    <row r="37" spans="1:11" ht="15" customHeight="1">
      <c r="A37" s="161"/>
      <c r="B37" s="356">
        <v>70095</v>
      </c>
      <c r="C37" s="118"/>
      <c r="D37" s="18" t="s">
        <v>11</v>
      </c>
      <c r="E37" s="491">
        <f>E38</f>
        <v>0</v>
      </c>
      <c r="F37" s="491">
        <f>F38</f>
        <v>9000</v>
      </c>
      <c r="G37" s="491">
        <f>G38</f>
        <v>9000</v>
      </c>
      <c r="H37" s="157"/>
      <c r="I37" s="139"/>
      <c r="J37" s="139"/>
      <c r="K37" s="139"/>
    </row>
    <row r="38" spans="1:11" ht="15" customHeight="1" thickBot="1">
      <c r="A38" s="177"/>
      <c r="B38" s="665"/>
      <c r="C38" s="198">
        <v>4400</v>
      </c>
      <c r="D38" s="209" t="s">
        <v>447</v>
      </c>
      <c r="E38" s="666">
        <v>0</v>
      </c>
      <c r="F38" s="180">
        <v>9000</v>
      </c>
      <c r="G38" s="101">
        <f>E38+F38</f>
        <v>9000</v>
      </c>
      <c r="H38" s="372" t="s">
        <v>321</v>
      </c>
      <c r="I38" s="139"/>
      <c r="J38" s="139"/>
      <c r="K38" s="139"/>
    </row>
    <row r="39" spans="1:11" ht="15.75" customHeight="1" thickBot="1">
      <c r="A39" s="115" t="s">
        <v>129</v>
      </c>
      <c r="B39" s="193"/>
      <c r="C39" s="194"/>
      <c r="D39" s="195" t="s">
        <v>130</v>
      </c>
      <c r="E39" s="181">
        <f aca="true" t="shared" si="0" ref="E39:G40">E40</f>
        <v>100000</v>
      </c>
      <c r="F39" s="181">
        <f t="shared" si="0"/>
        <v>0</v>
      </c>
      <c r="G39" s="181">
        <f t="shared" si="0"/>
        <v>100000</v>
      </c>
      <c r="H39" s="148"/>
      <c r="I39" s="139"/>
      <c r="J39" s="139"/>
      <c r="K39" s="139"/>
    </row>
    <row r="40" spans="1:11" ht="17.25" customHeight="1">
      <c r="A40" s="158"/>
      <c r="B40" s="119" t="s">
        <v>131</v>
      </c>
      <c r="C40" s="118"/>
      <c r="D40" s="109" t="s">
        <v>275</v>
      </c>
      <c r="E40" s="182">
        <f t="shared" si="0"/>
        <v>100000</v>
      </c>
      <c r="F40" s="182">
        <f t="shared" si="0"/>
        <v>0</v>
      </c>
      <c r="G40" s="182">
        <f t="shared" si="0"/>
        <v>100000</v>
      </c>
      <c r="H40" s="152"/>
      <c r="I40" s="139"/>
      <c r="J40" s="139"/>
      <c r="K40" s="139"/>
    </row>
    <row r="41" spans="1:11" ht="15" customHeight="1" thickBot="1">
      <c r="A41" s="172"/>
      <c r="B41" s="183"/>
      <c r="C41" s="187" t="s">
        <v>107</v>
      </c>
      <c r="D41" s="59" t="s">
        <v>108</v>
      </c>
      <c r="E41" s="173">
        <v>100000</v>
      </c>
      <c r="F41" s="196"/>
      <c r="G41" s="174">
        <f>E41+F41</f>
        <v>100000</v>
      </c>
      <c r="H41" s="188"/>
      <c r="I41" s="139"/>
      <c r="J41" s="139"/>
      <c r="K41" s="139"/>
    </row>
    <row r="42" spans="1:11" ht="15.75" customHeight="1" thickBot="1">
      <c r="A42" s="115" t="s">
        <v>132</v>
      </c>
      <c r="B42" s="116"/>
      <c r="C42" s="116"/>
      <c r="D42" s="25" t="s">
        <v>25</v>
      </c>
      <c r="E42" s="181">
        <f>E43+E47+E54+E83+E77+E87</f>
        <v>2320648</v>
      </c>
      <c r="F42" s="181">
        <f>F43+F47+F54+F83+F77+F87</f>
        <v>0</v>
      </c>
      <c r="G42" s="181">
        <f>G43+G47+G54+G83+G77+G87</f>
        <v>2320648</v>
      </c>
      <c r="H42" s="148"/>
      <c r="I42" s="139"/>
      <c r="J42" s="139"/>
      <c r="K42" s="139"/>
    </row>
    <row r="43" spans="1:11" ht="15" customHeight="1">
      <c r="A43" s="158"/>
      <c r="B43" s="119" t="s">
        <v>133</v>
      </c>
      <c r="C43" s="118"/>
      <c r="D43" s="109" t="s">
        <v>276</v>
      </c>
      <c r="E43" s="182">
        <f>SUM(E44:E46)</f>
        <v>66200</v>
      </c>
      <c r="F43" s="182">
        <f>SUM(F44:F46)</f>
        <v>0</v>
      </c>
      <c r="G43" s="182">
        <f>SUM(G44:G46)</f>
        <v>66200</v>
      </c>
      <c r="H43" s="152"/>
      <c r="I43" s="139"/>
      <c r="J43" s="139"/>
      <c r="K43" s="139"/>
    </row>
    <row r="44" spans="1:11" ht="15" customHeight="1">
      <c r="A44" s="161"/>
      <c r="B44" s="162"/>
      <c r="C44" s="155" t="s">
        <v>134</v>
      </c>
      <c r="D44" s="97" t="s">
        <v>135</v>
      </c>
      <c r="E44" s="197">
        <v>55200</v>
      </c>
      <c r="F44" s="101"/>
      <c r="G44" s="101">
        <f>E44+F44</f>
        <v>55200</v>
      </c>
      <c r="H44" s="157"/>
      <c r="I44" s="139"/>
      <c r="J44" s="139"/>
      <c r="K44" s="139"/>
    </row>
    <row r="45" spans="1:11" ht="15" customHeight="1">
      <c r="A45" s="161"/>
      <c r="B45" s="162"/>
      <c r="C45" s="155" t="s">
        <v>136</v>
      </c>
      <c r="D45" s="97" t="s">
        <v>137</v>
      </c>
      <c r="E45" s="197">
        <v>9600</v>
      </c>
      <c r="F45" s="101"/>
      <c r="G45" s="101">
        <f>E45+F45</f>
        <v>9600</v>
      </c>
      <c r="H45" s="157"/>
      <c r="I45" s="139"/>
      <c r="J45" s="139"/>
      <c r="K45" s="139"/>
    </row>
    <row r="46" spans="1:11" ht="15" customHeight="1">
      <c r="A46" s="161"/>
      <c r="B46" s="162"/>
      <c r="C46" s="155" t="s">
        <v>138</v>
      </c>
      <c r="D46" s="97" t="s">
        <v>139</v>
      </c>
      <c r="E46" s="197">
        <v>1400</v>
      </c>
      <c r="F46" s="101"/>
      <c r="G46" s="101">
        <f>E46+F46</f>
        <v>1400</v>
      </c>
      <c r="H46" s="157"/>
      <c r="I46" s="139"/>
      <c r="J46" s="139"/>
      <c r="K46" s="139"/>
    </row>
    <row r="47" spans="1:11" ht="15" customHeight="1">
      <c r="A47" s="164"/>
      <c r="B47" s="165" t="s">
        <v>140</v>
      </c>
      <c r="C47" s="166"/>
      <c r="D47" s="18" t="s">
        <v>277</v>
      </c>
      <c r="E47" s="171">
        <f>SUM(E48:E53)</f>
        <v>202958</v>
      </c>
      <c r="F47" s="171">
        <f>SUM(F48:F53)</f>
        <v>-56000</v>
      </c>
      <c r="G47" s="171">
        <f>SUM(G48:G53)</f>
        <v>146958</v>
      </c>
      <c r="H47" s="157"/>
      <c r="I47" s="139"/>
      <c r="J47" s="139"/>
      <c r="K47" s="139"/>
    </row>
    <row r="48" spans="1:11" ht="15" customHeight="1">
      <c r="A48" s="161"/>
      <c r="B48" s="162"/>
      <c r="C48" s="155" t="s">
        <v>127</v>
      </c>
      <c r="D48" s="97" t="s">
        <v>128</v>
      </c>
      <c r="E48" s="168">
        <v>172000</v>
      </c>
      <c r="F48" s="101">
        <v>-56000</v>
      </c>
      <c r="G48" s="101">
        <f aca="true" t="shared" si="1" ref="G48:G53">E48+F48</f>
        <v>116000</v>
      </c>
      <c r="H48" s="372" t="s">
        <v>321</v>
      </c>
      <c r="I48" s="139"/>
      <c r="J48" s="139"/>
      <c r="K48" s="139"/>
    </row>
    <row r="49" spans="1:11" ht="15" customHeight="1">
      <c r="A49" s="161"/>
      <c r="B49" s="162"/>
      <c r="C49" s="155" t="s">
        <v>123</v>
      </c>
      <c r="D49" s="97" t="s">
        <v>124</v>
      </c>
      <c r="E49" s="168">
        <v>10358</v>
      </c>
      <c r="F49" s="101"/>
      <c r="G49" s="101">
        <f t="shared" si="1"/>
        <v>10358</v>
      </c>
      <c r="H49" s="157"/>
      <c r="I49" s="139"/>
      <c r="J49" s="139"/>
      <c r="K49" s="139"/>
    </row>
    <row r="50" spans="1:11" ht="15" customHeight="1">
      <c r="A50" s="161"/>
      <c r="B50" s="162"/>
      <c r="C50" s="155" t="s">
        <v>107</v>
      </c>
      <c r="D50" s="97" t="s">
        <v>108</v>
      </c>
      <c r="E50" s="168">
        <v>5600</v>
      </c>
      <c r="F50" s="101"/>
      <c r="G50" s="101">
        <f t="shared" si="1"/>
        <v>5600</v>
      </c>
      <c r="H50" s="157"/>
      <c r="I50" s="139"/>
      <c r="J50" s="139"/>
      <c r="K50" s="139"/>
    </row>
    <row r="51" spans="1:11" ht="15" customHeight="1">
      <c r="A51" s="161"/>
      <c r="B51" s="162"/>
      <c r="C51" s="155" t="s">
        <v>141</v>
      </c>
      <c r="D51" s="97" t="s">
        <v>142</v>
      </c>
      <c r="E51" s="168">
        <v>1000</v>
      </c>
      <c r="F51" s="101"/>
      <c r="G51" s="101">
        <f t="shared" si="1"/>
        <v>1000</v>
      </c>
      <c r="H51" s="157"/>
      <c r="I51" s="139"/>
      <c r="J51" s="139"/>
      <c r="K51" s="139"/>
    </row>
    <row r="52" spans="1:11" ht="15" customHeight="1">
      <c r="A52" s="161"/>
      <c r="B52" s="162"/>
      <c r="C52" s="198">
        <v>4420</v>
      </c>
      <c r="D52" s="97" t="s">
        <v>143</v>
      </c>
      <c r="E52" s="168">
        <v>4000</v>
      </c>
      <c r="F52" s="101"/>
      <c r="G52" s="101">
        <f t="shared" si="1"/>
        <v>4000</v>
      </c>
      <c r="H52" s="157"/>
      <c r="I52" s="139"/>
      <c r="J52" s="139"/>
      <c r="K52" s="139"/>
    </row>
    <row r="53" spans="1:11" ht="14.25">
      <c r="A53" s="161"/>
      <c r="B53" s="162"/>
      <c r="C53" s="198">
        <v>4700</v>
      </c>
      <c r="D53" s="97" t="s">
        <v>144</v>
      </c>
      <c r="E53" s="168">
        <v>10000</v>
      </c>
      <c r="F53" s="101"/>
      <c r="G53" s="101">
        <f t="shared" si="1"/>
        <v>10000</v>
      </c>
      <c r="H53" s="157"/>
      <c r="I53" s="139"/>
      <c r="J53" s="139"/>
      <c r="K53" s="139"/>
    </row>
    <row r="54" spans="1:11" ht="15" customHeight="1">
      <c r="A54" s="164"/>
      <c r="B54" s="165" t="s">
        <v>145</v>
      </c>
      <c r="C54" s="166"/>
      <c r="D54" s="18" t="s">
        <v>278</v>
      </c>
      <c r="E54" s="171">
        <f>SUM(E55:E76)</f>
        <v>1988850</v>
      </c>
      <c r="F54" s="171">
        <f>SUM(F55:F76)</f>
        <v>0</v>
      </c>
      <c r="G54" s="171">
        <f>SUM(G55:G76)</f>
        <v>1988850</v>
      </c>
      <c r="H54" s="157"/>
      <c r="I54" s="139"/>
      <c r="J54" s="139"/>
      <c r="K54" s="139"/>
    </row>
    <row r="55" spans="1:11" ht="14.25" customHeight="1">
      <c r="A55" s="161"/>
      <c r="B55" s="162"/>
      <c r="C55" s="162">
        <v>3020</v>
      </c>
      <c r="D55" s="97" t="s">
        <v>146</v>
      </c>
      <c r="E55" s="168">
        <v>56000</v>
      </c>
      <c r="F55" s="101"/>
      <c r="G55" s="101">
        <f aca="true" t="shared" si="2" ref="G55:G82">E55+F55</f>
        <v>56000</v>
      </c>
      <c r="H55" s="199"/>
      <c r="I55" s="139"/>
      <c r="J55" s="139"/>
      <c r="K55" s="139"/>
    </row>
    <row r="56" spans="1:11" ht="14.25" customHeight="1">
      <c r="A56" s="161"/>
      <c r="B56" s="162"/>
      <c r="C56" s="155" t="s">
        <v>134</v>
      </c>
      <c r="D56" s="97" t="s">
        <v>135</v>
      </c>
      <c r="E56" s="168">
        <v>1010000</v>
      </c>
      <c r="F56" s="101"/>
      <c r="G56" s="101">
        <f t="shared" si="2"/>
        <v>1010000</v>
      </c>
      <c r="H56" s="372"/>
      <c r="I56" s="139"/>
      <c r="J56" s="139"/>
      <c r="K56" s="139"/>
    </row>
    <row r="57" spans="1:11" ht="14.25" customHeight="1">
      <c r="A57" s="161"/>
      <c r="B57" s="162"/>
      <c r="C57" s="155" t="s">
        <v>147</v>
      </c>
      <c r="D57" s="97" t="s">
        <v>148</v>
      </c>
      <c r="E57" s="168">
        <v>84000</v>
      </c>
      <c r="F57" s="101"/>
      <c r="G57" s="101">
        <f t="shared" si="2"/>
        <v>84000</v>
      </c>
      <c r="H57" s="199"/>
      <c r="I57" s="139"/>
      <c r="J57" s="139"/>
      <c r="K57" s="139"/>
    </row>
    <row r="58" spans="1:11" ht="14.25" customHeight="1">
      <c r="A58" s="161"/>
      <c r="B58" s="162"/>
      <c r="C58" s="155" t="s">
        <v>136</v>
      </c>
      <c r="D58" s="97" t="s">
        <v>137</v>
      </c>
      <c r="E58" s="168">
        <v>172000</v>
      </c>
      <c r="F58" s="101"/>
      <c r="G58" s="101">
        <f t="shared" si="2"/>
        <v>172000</v>
      </c>
      <c r="H58" s="157"/>
      <c r="I58" s="139"/>
      <c r="J58" s="139"/>
      <c r="K58" s="139"/>
    </row>
    <row r="59" spans="1:11" ht="14.25" customHeight="1">
      <c r="A59" s="161"/>
      <c r="B59" s="162"/>
      <c r="C59" s="155" t="s">
        <v>138</v>
      </c>
      <c r="D59" s="97" t="s">
        <v>139</v>
      </c>
      <c r="E59" s="168">
        <v>28000</v>
      </c>
      <c r="F59" s="101"/>
      <c r="G59" s="101">
        <f t="shared" si="2"/>
        <v>28000</v>
      </c>
      <c r="H59" s="157"/>
      <c r="I59" s="139"/>
      <c r="J59" s="139"/>
      <c r="K59" s="139"/>
    </row>
    <row r="60" spans="1:11" ht="14.25" customHeight="1">
      <c r="A60" s="161"/>
      <c r="B60" s="162"/>
      <c r="C60" s="162">
        <v>4170</v>
      </c>
      <c r="D60" s="97" t="s">
        <v>149</v>
      </c>
      <c r="E60" s="168">
        <v>15000</v>
      </c>
      <c r="F60" s="101"/>
      <c r="G60" s="101">
        <f t="shared" si="2"/>
        <v>15000</v>
      </c>
      <c r="H60" s="199"/>
      <c r="I60" s="139"/>
      <c r="J60" s="139"/>
      <c r="K60" s="139"/>
    </row>
    <row r="61" spans="1:11" ht="14.25" customHeight="1">
      <c r="A61" s="161"/>
      <c r="B61" s="162"/>
      <c r="C61" s="155" t="s">
        <v>123</v>
      </c>
      <c r="D61" s="97" t="s">
        <v>124</v>
      </c>
      <c r="E61" s="168">
        <v>163650</v>
      </c>
      <c r="F61" s="101"/>
      <c r="G61" s="101">
        <f t="shared" si="2"/>
        <v>163650</v>
      </c>
      <c r="H61" s="199"/>
      <c r="I61" s="139"/>
      <c r="J61" s="139"/>
      <c r="K61" s="139"/>
    </row>
    <row r="62" spans="1:11" ht="14.25" customHeight="1">
      <c r="A62" s="161"/>
      <c r="B62" s="162"/>
      <c r="C62" s="155" t="s">
        <v>150</v>
      </c>
      <c r="D62" s="97" t="s">
        <v>151</v>
      </c>
      <c r="E62" s="168">
        <v>35000</v>
      </c>
      <c r="F62" s="101"/>
      <c r="G62" s="101">
        <f t="shared" si="2"/>
        <v>35000</v>
      </c>
      <c r="H62" s="199"/>
      <c r="I62" s="139"/>
      <c r="J62" s="139"/>
      <c r="K62" s="139"/>
    </row>
    <row r="63" spans="1:11" ht="14.25" customHeight="1">
      <c r="A63" s="161"/>
      <c r="B63" s="162"/>
      <c r="C63" s="155" t="s">
        <v>152</v>
      </c>
      <c r="D63" s="97" t="s">
        <v>153</v>
      </c>
      <c r="E63" s="168">
        <v>10000</v>
      </c>
      <c r="F63" s="101"/>
      <c r="G63" s="101">
        <f t="shared" si="2"/>
        <v>10000</v>
      </c>
      <c r="H63" s="157"/>
      <c r="I63" s="139"/>
      <c r="J63" s="139"/>
      <c r="K63" s="139"/>
    </row>
    <row r="64" spans="1:11" ht="14.25" customHeight="1">
      <c r="A64" s="161"/>
      <c r="B64" s="162"/>
      <c r="C64" s="162" t="s">
        <v>201</v>
      </c>
      <c r="D64" s="97" t="s">
        <v>202</v>
      </c>
      <c r="E64" s="168">
        <v>4000</v>
      </c>
      <c r="F64" s="101"/>
      <c r="G64" s="101">
        <f t="shared" si="2"/>
        <v>4000</v>
      </c>
      <c r="H64" s="199"/>
      <c r="I64" s="139"/>
      <c r="J64" s="139"/>
      <c r="K64" s="139"/>
    </row>
    <row r="65" spans="1:11" ht="14.25" customHeight="1">
      <c r="A65" s="161"/>
      <c r="B65" s="162"/>
      <c r="C65" s="155" t="s">
        <v>107</v>
      </c>
      <c r="D65" s="97" t="s">
        <v>108</v>
      </c>
      <c r="E65" s="168">
        <v>190200</v>
      </c>
      <c r="F65" s="169"/>
      <c r="G65" s="169">
        <f t="shared" si="2"/>
        <v>190200</v>
      </c>
      <c r="H65" s="272"/>
      <c r="I65" s="139"/>
      <c r="J65" s="139"/>
      <c r="K65" s="139"/>
    </row>
    <row r="66" spans="1:11" ht="14.25" customHeight="1">
      <c r="A66" s="161"/>
      <c r="B66" s="200"/>
      <c r="C66" s="201">
        <v>4350</v>
      </c>
      <c r="D66" s="202" t="s">
        <v>154</v>
      </c>
      <c r="E66" s="203">
        <v>12000</v>
      </c>
      <c r="F66" s="204"/>
      <c r="G66" s="204">
        <f t="shared" si="2"/>
        <v>12000</v>
      </c>
      <c r="H66" s="152"/>
      <c r="I66" s="139"/>
      <c r="J66" s="139"/>
      <c r="K66" s="139"/>
    </row>
    <row r="67" spans="1:11" ht="14.25" customHeight="1">
      <c r="A67" s="161"/>
      <c r="B67" s="162"/>
      <c r="C67" s="198">
        <v>4360</v>
      </c>
      <c r="D67" s="97" t="s">
        <v>155</v>
      </c>
      <c r="E67" s="168">
        <v>19000</v>
      </c>
      <c r="F67" s="101"/>
      <c r="G67" s="101">
        <f t="shared" si="2"/>
        <v>19000</v>
      </c>
      <c r="H67" s="157"/>
      <c r="I67" s="139"/>
      <c r="J67" s="139"/>
      <c r="K67" s="139"/>
    </row>
    <row r="68" spans="1:11" ht="14.25" customHeight="1">
      <c r="A68" s="161"/>
      <c r="B68" s="162"/>
      <c r="C68" s="198">
        <v>4370</v>
      </c>
      <c r="D68" s="97" t="s">
        <v>156</v>
      </c>
      <c r="E68" s="168">
        <v>10000</v>
      </c>
      <c r="F68" s="101"/>
      <c r="G68" s="101">
        <f t="shared" si="2"/>
        <v>10000</v>
      </c>
      <c r="H68" s="157"/>
      <c r="I68" s="139"/>
      <c r="J68" s="139"/>
      <c r="K68" s="139"/>
    </row>
    <row r="69" spans="1:11" ht="14.25" customHeight="1">
      <c r="A69" s="161"/>
      <c r="B69" s="162"/>
      <c r="C69" s="198">
        <v>4390</v>
      </c>
      <c r="D69" s="97" t="s">
        <v>310</v>
      </c>
      <c r="E69" s="168">
        <v>8000</v>
      </c>
      <c r="F69" s="101"/>
      <c r="G69" s="101">
        <f t="shared" si="2"/>
        <v>8000</v>
      </c>
      <c r="H69" s="199"/>
      <c r="I69" s="139"/>
      <c r="J69" s="139"/>
      <c r="K69" s="139"/>
    </row>
    <row r="70" spans="1:11" ht="14.25" customHeight="1">
      <c r="A70" s="161"/>
      <c r="B70" s="162"/>
      <c r="C70" s="155" t="s">
        <v>141</v>
      </c>
      <c r="D70" s="97" t="s">
        <v>142</v>
      </c>
      <c r="E70" s="168">
        <v>15000</v>
      </c>
      <c r="F70" s="169"/>
      <c r="G70" s="101">
        <f t="shared" si="2"/>
        <v>15000</v>
      </c>
      <c r="H70" s="199"/>
      <c r="I70" s="139"/>
      <c r="J70" s="139"/>
      <c r="K70" s="139"/>
    </row>
    <row r="71" spans="1:11" ht="14.25" customHeight="1">
      <c r="A71" s="161"/>
      <c r="B71" s="162"/>
      <c r="C71" s="198">
        <v>4420</v>
      </c>
      <c r="D71" s="97" t="s">
        <v>143</v>
      </c>
      <c r="E71" s="168">
        <v>10000</v>
      </c>
      <c r="F71" s="101"/>
      <c r="G71" s="101">
        <f t="shared" si="2"/>
        <v>10000</v>
      </c>
      <c r="H71" s="199"/>
      <c r="I71" s="139"/>
      <c r="J71" s="139"/>
      <c r="K71" s="139"/>
    </row>
    <row r="72" spans="1:11" ht="14.25" customHeight="1">
      <c r="A72" s="161"/>
      <c r="B72" s="162"/>
      <c r="C72" s="155" t="s">
        <v>114</v>
      </c>
      <c r="D72" s="97" t="s">
        <v>115</v>
      </c>
      <c r="E72" s="168">
        <v>35000</v>
      </c>
      <c r="F72" s="101"/>
      <c r="G72" s="101">
        <f t="shared" si="2"/>
        <v>35000</v>
      </c>
      <c r="H72" s="199"/>
      <c r="I72" s="139"/>
      <c r="J72" s="139"/>
      <c r="K72" s="139"/>
    </row>
    <row r="73" spans="1:11" ht="14.25" customHeight="1">
      <c r="A73" s="205"/>
      <c r="B73" s="162"/>
      <c r="C73" s="155" t="s">
        <v>157</v>
      </c>
      <c r="D73" s="97" t="s">
        <v>158</v>
      </c>
      <c r="E73" s="168">
        <v>24000</v>
      </c>
      <c r="F73" s="101"/>
      <c r="G73" s="101">
        <f t="shared" si="2"/>
        <v>24000</v>
      </c>
      <c r="H73" s="372"/>
      <c r="I73" s="139"/>
      <c r="J73" s="139"/>
      <c r="K73" s="139"/>
    </row>
    <row r="74" spans="1:11" ht="14.25" customHeight="1">
      <c r="A74" s="161"/>
      <c r="B74" s="162"/>
      <c r="C74" s="198">
        <v>4610</v>
      </c>
      <c r="D74" s="97" t="s">
        <v>159</v>
      </c>
      <c r="E74" s="168">
        <v>1000</v>
      </c>
      <c r="F74" s="101"/>
      <c r="G74" s="101">
        <f t="shared" si="2"/>
        <v>1000</v>
      </c>
      <c r="H74" s="157"/>
      <c r="I74" s="139"/>
      <c r="J74" s="139"/>
      <c r="K74" s="139"/>
    </row>
    <row r="75" spans="1:11" ht="14.25" customHeight="1">
      <c r="A75" s="161"/>
      <c r="B75" s="162"/>
      <c r="C75" s="198">
        <v>4700</v>
      </c>
      <c r="D75" s="97" t="s">
        <v>160</v>
      </c>
      <c r="E75" s="168">
        <v>12000</v>
      </c>
      <c r="F75" s="101"/>
      <c r="G75" s="101">
        <f t="shared" si="2"/>
        <v>12000</v>
      </c>
      <c r="H75" s="157"/>
      <c r="I75" s="139"/>
      <c r="J75" s="139"/>
      <c r="K75" s="139"/>
    </row>
    <row r="76" spans="1:11" ht="14.25" customHeight="1">
      <c r="A76" s="161"/>
      <c r="B76" s="162"/>
      <c r="C76" s="198">
        <v>6060</v>
      </c>
      <c r="D76" s="97" t="s">
        <v>161</v>
      </c>
      <c r="E76" s="168">
        <v>75000</v>
      </c>
      <c r="F76" s="101"/>
      <c r="G76" s="101">
        <f t="shared" si="2"/>
        <v>75000</v>
      </c>
      <c r="H76" s="199"/>
      <c r="I76" s="139"/>
      <c r="J76" s="139"/>
      <c r="K76" s="139"/>
    </row>
    <row r="77" spans="1:11" ht="14.25" customHeight="1">
      <c r="A77" s="161"/>
      <c r="B77" s="52">
        <v>75056</v>
      </c>
      <c r="C77" s="45"/>
      <c r="D77" s="353" t="s">
        <v>316</v>
      </c>
      <c r="E77" s="282">
        <f>SUM(E78:E82)</f>
        <v>0</v>
      </c>
      <c r="F77" s="282">
        <f>SUM(F78:F82)</f>
        <v>0</v>
      </c>
      <c r="G77" s="282">
        <f>SUM(G78:G82)</f>
        <v>0</v>
      </c>
      <c r="H77" s="199"/>
      <c r="I77" s="139"/>
      <c r="J77" s="139"/>
      <c r="K77" s="139"/>
    </row>
    <row r="78" spans="1:11" ht="14.25" customHeight="1">
      <c r="A78" s="161"/>
      <c r="B78" s="162"/>
      <c r="C78" s="162">
        <v>3020</v>
      </c>
      <c r="D78" s="97" t="s">
        <v>146</v>
      </c>
      <c r="E78" s="168">
        <v>0</v>
      </c>
      <c r="F78" s="230"/>
      <c r="G78" s="101">
        <f t="shared" si="2"/>
        <v>0</v>
      </c>
      <c r="H78" s="199"/>
      <c r="I78" s="139"/>
      <c r="J78" s="139"/>
      <c r="K78" s="139"/>
    </row>
    <row r="79" spans="1:11" ht="14.25" customHeight="1">
      <c r="A79" s="161"/>
      <c r="B79" s="162"/>
      <c r="C79" s="155" t="s">
        <v>136</v>
      </c>
      <c r="D79" s="97" t="s">
        <v>137</v>
      </c>
      <c r="E79" s="168">
        <v>0</v>
      </c>
      <c r="F79" s="230"/>
      <c r="G79" s="101">
        <f t="shared" si="2"/>
        <v>0</v>
      </c>
      <c r="H79" s="170"/>
      <c r="I79" s="139"/>
      <c r="J79" s="139"/>
      <c r="K79" s="139"/>
    </row>
    <row r="80" spans="1:11" ht="14.25" customHeight="1">
      <c r="A80" s="161"/>
      <c r="B80" s="162"/>
      <c r="C80" s="155" t="s">
        <v>138</v>
      </c>
      <c r="D80" s="97" t="s">
        <v>139</v>
      </c>
      <c r="E80" s="168">
        <v>0</v>
      </c>
      <c r="F80" s="230"/>
      <c r="G80" s="101">
        <f t="shared" si="2"/>
        <v>0</v>
      </c>
      <c r="H80" s="170"/>
      <c r="I80" s="139"/>
      <c r="J80" s="139"/>
      <c r="K80" s="139"/>
    </row>
    <row r="81" spans="1:11" ht="14.25" customHeight="1">
      <c r="A81" s="161"/>
      <c r="B81" s="162"/>
      <c r="C81" s="162">
        <v>4170</v>
      </c>
      <c r="D81" s="97" t="s">
        <v>149</v>
      </c>
      <c r="E81" s="168">
        <v>0</v>
      </c>
      <c r="F81" s="230"/>
      <c r="G81" s="101">
        <f t="shared" si="2"/>
        <v>0</v>
      </c>
      <c r="H81" s="170"/>
      <c r="I81" s="139"/>
      <c r="J81" s="139"/>
      <c r="K81" s="139"/>
    </row>
    <row r="82" spans="1:11" ht="14.25" customHeight="1">
      <c r="A82" s="161"/>
      <c r="B82" s="162"/>
      <c r="C82" s="155" t="s">
        <v>141</v>
      </c>
      <c r="D82" s="97" t="s">
        <v>142</v>
      </c>
      <c r="E82" s="168">
        <v>0</v>
      </c>
      <c r="F82" s="176"/>
      <c r="G82" s="101">
        <f t="shared" si="2"/>
        <v>0</v>
      </c>
      <c r="H82" s="199"/>
      <c r="I82" s="139"/>
      <c r="J82" s="139"/>
      <c r="K82" s="139"/>
    </row>
    <row r="83" spans="1:11" ht="15" customHeight="1">
      <c r="A83" s="161"/>
      <c r="B83" s="166" t="s">
        <v>162</v>
      </c>
      <c r="C83" s="165"/>
      <c r="D83" s="18" t="s">
        <v>279</v>
      </c>
      <c r="E83" s="171">
        <f>E84+E85+E86</f>
        <v>62640</v>
      </c>
      <c r="F83" s="171">
        <f>F84+F85+F86</f>
        <v>0</v>
      </c>
      <c r="G83" s="171">
        <f>G84+G85+G86</f>
        <v>62640</v>
      </c>
      <c r="H83" s="157"/>
      <c r="I83" s="139"/>
      <c r="J83" s="139"/>
      <c r="K83" s="139"/>
    </row>
    <row r="84" spans="1:11" ht="15" customHeight="1">
      <c r="A84" s="161"/>
      <c r="B84" s="166"/>
      <c r="C84" s="162">
        <v>4170</v>
      </c>
      <c r="D84" s="97" t="s">
        <v>149</v>
      </c>
      <c r="E84" s="186">
        <v>2640</v>
      </c>
      <c r="F84" s="101"/>
      <c r="G84" s="101">
        <f>E84+F84</f>
        <v>2640</v>
      </c>
      <c r="H84" s="157"/>
      <c r="I84" s="139"/>
      <c r="J84" s="139"/>
      <c r="K84" s="139"/>
    </row>
    <row r="85" spans="1:11" ht="15" customHeight="1">
      <c r="A85" s="161"/>
      <c r="B85" s="162"/>
      <c r="C85" s="198">
        <v>4210</v>
      </c>
      <c r="D85" s="97" t="s">
        <v>124</v>
      </c>
      <c r="E85" s="168">
        <v>30000</v>
      </c>
      <c r="F85" s="169"/>
      <c r="G85" s="101">
        <f>E85+F85</f>
        <v>30000</v>
      </c>
      <c r="H85" s="199"/>
      <c r="I85" s="139"/>
      <c r="J85" s="139"/>
      <c r="K85" s="139"/>
    </row>
    <row r="86" spans="1:11" ht="15" customHeight="1">
      <c r="A86" s="161"/>
      <c r="B86" s="162"/>
      <c r="C86" s="198">
        <v>4300</v>
      </c>
      <c r="D86" s="97" t="s">
        <v>108</v>
      </c>
      <c r="E86" s="168">
        <v>30000</v>
      </c>
      <c r="F86" s="169"/>
      <c r="G86" s="101">
        <f>E86+F86</f>
        <v>30000</v>
      </c>
      <c r="H86" s="199"/>
      <c r="I86" s="139"/>
      <c r="J86" s="139"/>
      <c r="K86" s="139"/>
    </row>
    <row r="87" spans="1:11" ht="15" customHeight="1">
      <c r="A87" s="161"/>
      <c r="B87" s="667" t="s">
        <v>448</v>
      </c>
      <c r="C87" s="668"/>
      <c r="D87" s="18" t="s">
        <v>11</v>
      </c>
      <c r="E87" s="491">
        <f>E88</f>
        <v>0</v>
      </c>
      <c r="F87" s="491">
        <f>F88</f>
        <v>56000</v>
      </c>
      <c r="G87" s="491">
        <f>G88</f>
        <v>56000</v>
      </c>
      <c r="H87" s="199"/>
      <c r="I87" s="139"/>
      <c r="J87" s="139"/>
      <c r="K87" s="139"/>
    </row>
    <row r="88" spans="1:11" ht="15" customHeight="1" thickBot="1">
      <c r="A88" s="177"/>
      <c r="B88" s="178"/>
      <c r="C88" s="155" t="s">
        <v>127</v>
      </c>
      <c r="D88" s="97" t="s">
        <v>128</v>
      </c>
      <c r="E88" s="179">
        <v>0</v>
      </c>
      <c r="F88" s="210">
        <v>56000</v>
      </c>
      <c r="G88" s="101">
        <f>E88+F88</f>
        <v>56000</v>
      </c>
      <c r="H88" s="372" t="s">
        <v>321</v>
      </c>
      <c r="I88" s="139"/>
      <c r="J88" s="139"/>
      <c r="K88" s="139"/>
    </row>
    <row r="89" spans="1:11" ht="29.25" customHeight="1" thickBot="1">
      <c r="A89" s="115" t="s">
        <v>163</v>
      </c>
      <c r="B89" s="116"/>
      <c r="C89" s="116"/>
      <c r="D89" s="56" t="s">
        <v>35</v>
      </c>
      <c r="E89" s="181">
        <f>E90+E92</f>
        <v>12295</v>
      </c>
      <c r="F89" s="181">
        <f>F90+F92</f>
        <v>0</v>
      </c>
      <c r="G89" s="181">
        <f>G90+G92</f>
        <v>12295</v>
      </c>
      <c r="H89" s="148"/>
      <c r="I89" s="139"/>
      <c r="J89" s="139"/>
      <c r="K89" s="139"/>
    </row>
    <row r="90" spans="1:11" ht="26.25" customHeight="1">
      <c r="A90" s="593"/>
      <c r="B90" s="594" t="s">
        <v>164</v>
      </c>
      <c r="C90" s="595"/>
      <c r="D90" s="596" t="s">
        <v>280</v>
      </c>
      <c r="E90" s="597">
        <f>SUM(E91:E91)</f>
        <v>1370</v>
      </c>
      <c r="F90" s="597">
        <f>SUM(F91:F91)</f>
        <v>0</v>
      </c>
      <c r="G90" s="597">
        <f>SUM(G91:G91)</f>
        <v>1370</v>
      </c>
      <c r="H90" s="283"/>
      <c r="I90" s="139"/>
      <c r="J90" s="139"/>
      <c r="K90" s="139"/>
    </row>
    <row r="91" spans="1:11" ht="15" customHeight="1">
      <c r="A91" s="162"/>
      <c r="B91" s="162"/>
      <c r="C91" s="224" t="s">
        <v>107</v>
      </c>
      <c r="D91" s="209" t="s">
        <v>165</v>
      </c>
      <c r="E91" s="598">
        <v>1370</v>
      </c>
      <c r="F91" s="101"/>
      <c r="G91" s="101">
        <f>E91+F91</f>
        <v>1370</v>
      </c>
      <c r="H91" s="568"/>
      <c r="I91" s="139"/>
      <c r="J91" s="139"/>
      <c r="K91" s="139"/>
    </row>
    <row r="92" spans="1:11" ht="15" customHeight="1">
      <c r="A92" s="162"/>
      <c r="B92" s="52">
        <v>75108</v>
      </c>
      <c r="C92" s="50"/>
      <c r="D92" s="18" t="s">
        <v>389</v>
      </c>
      <c r="E92" s="599">
        <f>E93+E94+E95+E96+E97</f>
        <v>10925</v>
      </c>
      <c r="F92" s="599">
        <f>F93+F94+F95+F96+F97</f>
        <v>0</v>
      </c>
      <c r="G92" s="599">
        <f>G93+G94+G95+G96+G97</f>
        <v>10925</v>
      </c>
      <c r="H92" s="568"/>
      <c r="I92" s="139"/>
      <c r="J92" s="139"/>
      <c r="K92" s="139"/>
    </row>
    <row r="93" spans="1:11" ht="15" customHeight="1">
      <c r="A93" s="162"/>
      <c r="B93" s="162"/>
      <c r="C93" s="155" t="s">
        <v>127</v>
      </c>
      <c r="D93" s="97" t="s">
        <v>128</v>
      </c>
      <c r="E93" s="598">
        <v>6120</v>
      </c>
      <c r="F93" s="101"/>
      <c r="G93" s="101">
        <f>E93+F93</f>
        <v>6120</v>
      </c>
      <c r="H93" s="600"/>
      <c r="I93" s="139"/>
      <c r="J93" s="139"/>
      <c r="K93" s="139"/>
    </row>
    <row r="94" spans="1:11" ht="15" customHeight="1">
      <c r="A94" s="162"/>
      <c r="B94" s="162"/>
      <c r="C94" s="162">
        <v>4170</v>
      </c>
      <c r="D94" s="97" t="s">
        <v>149</v>
      </c>
      <c r="E94" s="598">
        <v>3705</v>
      </c>
      <c r="F94" s="101">
        <v>-4</v>
      </c>
      <c r="G94" s="101">
        <f>E94+F94</f>
        <v>3701</v>
      </c>
      <c r="H94" s="372" t="s">
        <v>321</v>
      </c>
      <c r="I94" s="139"/>
      <c r="J94" s="139"/>
      <c r="K94" s="139"/>
    </row>
    <row r="95" spans="1:11" ht="15" customHeight="1">
      <c r="A95" s="162"/>
      <c r="B95" s="162"/>
      <c r="C95" s="155" t="s">
        <v>123</v>
      </c>
      <c r="D95" s="97" t="s">
        <v>124</v>
      </c>
      <c r="E95" s="598">
        <v>400</v>
      </c>
      <c r="F95" s="101">
        <v>65</v>
      </c>
      <c r="G95" s="101">
        <f>E95+F95</f>
        <v>465</v>
      </c>
      <c r="H95" s="372" t="s">
        <v>321</v>
      </c>
      <c r="I95" s="139"/>
      <c r="J95" s="139"/>
      <c r="K95" s="139"/>
    </row>
    <row r="96" spans="1:11" ht="15" customHeight="1">
      <c r="A96" s="162"/>
      <c r="B96" s="162"/>
      <c r="C96" s="155" t="s">
        <v>107</v>
      </c>
      <c r="D96" s="97" t="s">
        <v>108</v>
      </c>
      <c r="E96" s="598">
        <v>500</v>
      </c>
      <c r="F96" s="101">
        <v>-8</v>
      </c>
      <c r="G96" s="101">
        <f>E96+F96</f>
        <v>492</v>
      </c>
      <c r="H96" s="372" t="s">
        <v>321</v>
      </c>
      <c r="I96" s="139"/>
      <c r="J96" s="139"/>
      <c r="K96" s="139"/>
    </row>
    <row r="97" spans="1:11" ht="15" customHeight="1" thickBot="1">
      <c r="A97" s="591"/>
      <c r="B97" s="480"/>
      <c r="C97" s="187" t="s">
        <v>141</v>
      </c>
      <c r="D97" s="59" t="s">
        <v>142</v>
      </c>
      <c r="E97" s="592">
        <v>200</v>
      </c>
      <c r="F97" s="335">
        <v>-53</v>
      </c>
      <c r="G97" s="101">
        <f>E97+F97</f>
        <v>147</v>
      </c>
      <c r="H97" s="372" t="s">
        <v>321</v>
      </c>
      <c r="I97" s="139"/>
      <c r="J97" s="139"/>
      <c r="K97" s="139"/>
    </row>
    <row r="98" spans="1:11" ht="27.75" customHeight="1" thickBot="1">
      <c r="A98" s="263" t="s">
        <v>166</v>
      </c>
      <c r="B98" s="207"/>
      <c r="C98" s="264"/>
      <c r="D98" s="265" t="s">
        <v>167</v>
      </c>
      <c r="E98" s="266">
        <f>E99+E101</f>
        <v>115000</v>
      </c>
      <c r="F98" s="284">
        <f>F99+F101</f>
        <v>0</v>
      </c>
      <c r="G98" s="284">
        <f>G99+G101</f>
        <v>115000</v>
      </c>
      <c r="H98" s="148"/>
      <c r="I98" s="139"/>
      <c r="J98" s="139"/>
      <c r="K98" s="139"/>
    </row>
    <row r="99" spans="1:11" ht="17.25" customHeight="1">
      <c r="A99" s="368"/>
      <c r="B99" s="356">
        <v>75403</v>
      </c>
      <c r="C99" s="357"/>
      <c r="D99" s="307" t="s">
        <v>318</v>
      </c>
      <c r="E99" s="370">
        <f>E100</f>
        <v>0</v>
      </c>
      <c r="F99" s="370">
        <f>F100</f>
        <v>0</v>
      </c>
      <c r="G99" s="370">
        <f>G100</f>
        <v>0</v>
      </c>
      <c r="H99" s="152"/>
      <c r="I99" s="139"/>
      <c r="J99" s="139"/>
      <c r="K99" s="139"/>
    </row>
    <row r="100" spans="1:11" ht="25.5" customHeight="1">
      <c r="A100" s="367"/>
      <c r="B100" s="262"/>
      <c r="C100" s="198">
        <v>6060</v>
      </c>
      <c r="D100" s="97" t="s">
        <v>161</v>
      </c>
      <c r="E100" s="371">
        <v>0</v>
      </c>
      <c r="F100" s="371"/>
      <c r="G100" s="101">
        <f aca="true" t="shared" si="3" ref="G100:G109">E100+F100</f>
        <v>0</v>
      </c>
      <c r="H100" s="157"/>
      <c r="I100" s="139"/>
      <c r="J100" s="139"/>
      <c r="K100" s="139"/>
    </row>
    <row r="101" spans="1:11" ht="15" customHeight="1">
      <c r="A101" s="158"/>
      <c r="B101" s="119" t="s">
        <v>168</v>
      </c>
      <c r="C101" s="118"/>
      <c r="D101" s="261" t="s">
        <v>281</v>
      </c>
      <c r="E101" s="369">
        <f>SUM(E102:E109)</f>
        <v>115000</v>
      </c>
      <c r="F101" s="182">
        <f>SUM(F102:F109)</f>
        <v>0</v>
      </c>
      <c r="G101" s="182">
        <f>SUM(G102:G109)</f>
        <v>115000</v>
      </c>
      <c r="H101" s="152"/>
      <c r="I101" s="139"/>
      <c r="J101" s="139"/>
      <c r="K101" s="139"/>
    </row>
    <row r="102" spans="1:11" ht="36">
      <c r="A102" s="158"/>
      <c r="B102" s="119"/>
      <c r="C102" s="162" t="s">
        <v>169</v>
      </c>
      <c r="D102" s="97" t="s">
        <v>170</v>
      </c>
      <c r="E102" s="203">
        <v>3000</v>
      </c>
      <c r="F102" s="203"/>
      <c r="G102" s="101">
        <f t="shared" si="3"/>
        <v>3000</v>
      </c>
      <c r="H102" s="215"/>
      <c r="I102" s="139"/>
      <c r="J102" s="139"/>
      <c r="K102" s="139"/>
    </row>
    <row r="103" spans="1:11" ht="14.25">
      <c r="A103" s="158"/>
      <c r="B103" s="119"/>
      <c r="C103" s="208" t="s">
        <v>171</v>
      </c>
      <c r="D103" s="209" t="s">
        <v>146</v>
      </c>
      <c r="E103" s="203">
        <v>18000</v>
      </c>
      <c r="F103" s="169"/>
      <c r="G103" s="101">
        <f t="shared" si="3"/>
        <v>18000</v>
      </c>
      <c r="H103" s="170"/>
      <c r="I103" s="139"/>
      <c r="J103" s="139"/>
      <c r="K103" s="139"/>
    </row>
    <row r="104" spans="1:11" ht="15.75" customHeight="1">
      <c r="A104" s="161"/>
      <c r="B104" s="162"/>
      <c r="C104" s="155" t="s">
        <v>123</v>
      </c>
      <c r="D104" s="97" t="s">
        <v>124</v>
      </c>
      <c r="E104" s="168">
        <v>30000</v>
      </c>
      <c r="F104" s="169"/>
      <c r="G104" s="101">
        <f t="shared" si="3"/>
        <v>30000</v>
      </c>
      <c r="H104" s="199"/>
      <c r="I104" s="139"/>
      <c r="J104" s="139"/>
      <c r="K104" s="139"/>
    </row>
    <row r="105" spans="1:11" ht="15.75" customHeight="1">
      <c r="A105" s="161"/>
      <c r="B105" s="162"/>
      <c r="C105" s="155" t="s">
        <v>150</v>
      </c>
      <c r="D105" s="97" t="s">
        <v>151</v>
      </c>
      <c r="E105" s="168">
        <v>23000</v>
      </c>
      <c r="F105" s="169"/>
      <c r="G105" s="101">
        <f t="shared" si="3"/>
        <v>23000</v>
      </c>
      <c r="H105" s="199"/>
      <c r="I105" s="139"/>
      <c r="J105" s="139"/>
      <c r="K105" s="139"/>
    </row>
    <row r="106" spans="1:11" ht="15.75" customHeight="1">
      <c r="A106" s="161"/>
      <c r="B106" s="162"/>
      <c r="C106" s="155" t="s">
        <v>152</v>
      </c>
      <c r="D106" s="97" t="s">
        <v>153</v>
      </c>
      <c r="E106" s="168">
        <v>20000</v>
      </c>
      <c r="F106" s="169"/>
      <c r="G106" s="101">
        <f t="shared" si="3"/>
        <v>20000</v>
      </c>
      <c r="H106" s="372"/>
      <c r="I106" s="139"/>
      <c r="J106" s="139"/>
      <c r="K106" s="139"/>
    </row>
    <row r="107" spans="1:11" ht="15.75" customHeight="1">
      <c r="A107" s="161"/>
      <c r="B107" s="162"/>
      <c r="C107" s="155" t="s">
        <v>107</v>
      </c>
      <c r="D107" s="97" t="s">
        <v>108</v>
      </c>
      <c r="E107" s="168">
        <v>8000</v>
      </c>
      <c r="F107" s="169"/>
      <c r="G107" s="101">
        <f t="shared" si="3"/>
        <v>8000</v>
      </c>
      <c r="H107" s="199"/>
      <c r="I107" s="139"/>
      <c r="J107" s="139"/>
      <c r="K107" s="139"/>
    </row>
    <row r="108" spans="1:11" ht="15.75" customHeight="1">
      <c r="A108" s="161"/>
      <c r="B108" s="162"/>
      <c r="C108" s="155" t="s">
        <v>114</v>
      </c>
      <c r="D108" s="97" t="s">
        <v>115</v>
      </c>
      <c r="E108" s="168">
        <v>13000</v>
      </c>
      <c r="F108" s="169"/>
      <c r="G108" s="101">
        <f t="shared" si="3"/>
        <v>13000</v>
      </c>
      <c r="H108" s="199"/>
      <c r="I108" s="139"/>
      <c r="J108" s="139"/>
      <c r="K108" s="139"/>
    </row>
    <row r="109" spans="1:11" ht="15.75" customHeight="1" thickBot="1">
      <c r="A109" s="479"/>
      <c r="B109" s="480"/>
      <c r="C109" s="481" t="s">
        <v>110</v>
      </c>
      <c r="D109" s="482" t="s">
        <v>111</v>
      </c>
      <c r="E109" s="483">
        <v>0</v>
      </c>
      <c r="F109" s="683"/>
      <c r="G109" s="348">
        <f t="shared" si="3"/>
        <v>0</v>
      </c>
      <c r="H109" s="684"/>
      <c r="I109" s="139"/>
      <c r="J109" s="139"/>
      <c r="K109" s="139"/>
    </row>
    <row r="110" spans="1:11" ht="16.5" customHeight="1" thickBot="1">
      <c r="A110" s="115" t="s">
        <v>172</v>
      </c>
      <c r="B110" s="116"/>
      <c r="C110" s="116"/>
      <c r="D110" s="117" t="s">
        <v>173</v>
      </c>
      <c r="E110" s="181">
        <f aca="true" t="shared" si="4" ref="E110:G111">E111</f>
        <v>150000</v>
      </c>
      <c r="F110" s="181">
        <f t="shared" si="4"/>
        <v>0</v>
      </c>
      <c r="G110" s="181">
        <f t="shared" si="4"/>
        <v>150000</v>
      </c>
      <c r="H110" s="148"/>
      <c r="I110" s="139"/>
      <c r="J110" s="139"/>
      <c r="K110" s="139"/>
    </row>
    <row r="111" spans="1:11" ht="27.75" customHeight="1">
      <c r="A111" s="158"/>
      <c r="B111" s="119" t="s">
        <v>174</v>
      </c>
      <c r="C111" s="118"/>
      <c r="D111" s="109" t="s">
        <v>282</v>
      </c>
      <c r="E111" s="182">
        <f t="shared" si="4"/>
        <v>150000</v>
      </c>
      <c r="F111" s="182">
        <f t="shared" si="4"/>
        <v>0</v>
      </c>
      <c r="G111" s="182">
        <f t="shared" si="4"/>
        <v>150000</v>
      </c>
      <c r="H111" s="152"/>
      <c r="I111" s="139"/>
      <c r="J111" s="139"/>
      <c r="K111" s="139"/>
    </row>
    <row r="112" spans="1:11" ht="24" customHeight="1">
      <c r="A112" s="161"/>
      <c r="B112" s="162"/>
      <c r="C112" s="178" t="s">
        <v>314</v>
      </c>
      <c r="D112" s="211" t="s">
        <v>315</v>
      </c>
      <c r="E112" s="168">
        <v>150000</v>
      </c>
      <c r="F112" s="101"/>
      <c r="G112" s="101">
        <f>E112+F112</f>
        <v>150000</v>
      </c>
      <c r="H112" s="199"/>
      <c r="I112" s="139"/>
      <c r="J112" s="139"/>
      <c r="K112" s="139"/>
    </row>
    <row r="113" spans="1:11" ht="1.5" customHeight="1" thickBot="1">
      <c r="A113" s="177"/>
      <c r="B113" s="178"/>
      <c r="C113" s="178"/>
      <c r="D113" s="211"/>
      <c r="E113" s="179"/>
      <c r="F113" s="174"/>
      <c r="G113" s="174"/>
      <c r="H113" s="175"/>
      <c r="I113" s="139"/>
      <c r="J113" s="139"/>
      <c r="K113" s="139"/>
    </row>
    <row r="114" spans="1:11" ht="15.75" customHeight="1" thickBot="1">
      <c r="A114" s="115" t="s">
        <v>175</v>
      </c>
      <c r="B114" s="116"/>
      <c r="C114" s="116"/>
      <c r="D114" s="25" t="s">
        <v>73</v>
      </c>
      <c r="E114" s="181">
        <f aca="true" t="shared" si="5" ref="E114:G115">E115</f>
        <v>72000</v>
      </c>
      <c r="F114" s="181">
        <f t="shared" si="5"/>
        <v>0</v>
      </c>
      <c r="G114" s="181">
        <f t="shared" si="5"/>
        <v>72000</v>
      </c>
      <c r="H114" s="148"/>
      <c r="I114" s="139"/>
      <c r="J114" s="139"/>
      <c r="K114" s="139"/>
    </row>
    <row r="115" spans="1:11" ht="17.25" customHeight="1">
      <c r="A115" s="158"/>
      <c r="B115" s="119" t="s">
        <v>176</v>
      </c>
      <c r="C115" s="118"/>
      <c r="D115" s="109" t="s">
        <v>283</v>
      </c>
      <c r="E115" s="287">
        <f t="shared" si="5"/>
        <v>72000</v>
      </c>
      <c r="F115" s="287">
        <f t="shared" si="5"/>
        <v>0</v>
      </c>
      <c r="G115" s="287">
        <f t="shared" si="5"/>
        <v>72000</v>
      </c>
      <c r="H115" s="152"/>
      <c r="I115" s="139"/>
      <c r="J115" s="139"/>
      <c r="K115" s="139"/>
    </row>
    <row r="116" spans="1:11" ht="15" thickBot="1">
      <c r="A116" s="172"/>
      <c r="B116" s="183"/>
      <c r="C116" s="187" t="s">
        <v>177</v>
      </c>
      <c r="D116" s="59" t="s">
        <v>178</v>
      </c>
      <c r="E116" s="173">
        <v>72000</v>
      </c>
      <c r="F116" s="174"/>
      <c r="G116" s="174">
        <f>E116+F116</f>
        <v>72000</v>
      </c>
      <c r="H116" s="175"/>
      <c r="I116" s="139"/>
      <c r="J116" s="139"/>
      <c r="K116" s="139"/>
    </row>
    <row r="117" spans="1:11" ht="15.75" customHeight="1" thickBot="1">
      <c r="A117" s="115" t="s">
        <v>179</v>
      </c>
      <c r="B117" s="116"/>
      <c r="C117" s="207"/>
      <c r="D117" s="25" t="s">
        <v>78</v>
      </c>
      <c r="E117" s="181">
        <f>E118+E139+E156+E176+E197+E211+E227+E229</f>
        <v>10937400</v>
      </c>
      <c r="F117" s="181">
        <f>F118+F139+F156+F176+F197+F211+F227+F229</f>
        <v>0</v>
      </c>
      <c r="G117" s="181">
        <f>G118+G139+G156+G176+G197+G211+G227+G229</f>
        <v>10937400</v>
      </c>
      <c r="H117" s="148"/>
      <c r="I117" s="139"/>
      <c r="J117" s="139"/>
      <c r="K117" s="139"/>
    </row>
    <row r="118" spans="1:11" ht="16.5" customHeight="1">
      <c r="A118" s="158"/>
      <c r="B118" s="118" t="s">
        <v>180</v>
      </c>
      <c r="C118" s="212"/>
      <c r="D118" s="109" t="s">
        <v>79</v>
      </c>
      <c r="E118" s="182">
        <f>SUM(E119:E138)</f>
        <v>6713600</v>
      </c>
      <c r="F118" s="182">
        <f>SUM(F119:F138)</f>
        <v>0</v>
      </c>
      <c r="G118" s="182">
        <f>SUM(G119:G138)</f>
        <v>6713600</v>
      </c>
      <c r="H118" s="152"/>
      <c r="I118" s="139"/>
      <c r="J118" s="139"/>
      <c r="K118" s="139"/>
    </row>
    <row r="119" spans="1:11" ht="14.25" customHeight="1">
      <c r="A119" s="161"/>
      <c r="B119" s="162"/>
      <c r="C119" s="155" t="s">
        <v>171</v>
      </c>
      <c r="D119" s="97" t="s">
        <v>146</v>
      </c>
      <c r="E119" s="168">
        <v>168700</v>
      </c>
      <c r="F119" s="101"/>
      <c r="G119" s="101">
        <f aca="true" t="shared" si="6" ref="G119:G138">E119+F119</f>
        <v>168700</v>
      </c>
      <c r="H119" s="372"/>
      <c r="I119" s="139"/>
      <c r="J119" s="139"/>
      <c r="K119" s="139"/>
    </row>
    <row r="120" spans="1:11" ht="14.25" customHeight="1">
      <c r="A120" s="161"/>
      <c r="B120" s="162"/>
      <c r="C120" s="155" t="s">
        <v>134</v>
      </c>
      <c r="D120" s="97" t="s">
        <v>135</v>
      </c>
      <c r="E120" s="168">
        <v>2203700</v>
      </c>
      <c r="F120" s="169"/>
      <c r="G120" s="101">
        <f t="shared" si="6"/>
        <v>2203700</v>
      </c>
      <c r="H120" s="372"/>
      <c r="I120" s="139"/>
      <c r="J120" s="139"/>
      <c r="K120" s="139"/>
    </row>
    <row r="121" spans="1:11" ht="14.25" customHeight="1">
      <c r="A121" s="161"/>
      <c r="B121" s="162"/>
      <c r="C121" s="155" t="s">
        <v>147</v>
      </c>
      <c r="D121" s="97" t="s">
        <v>148</v>
      </c>
      <c r="E121" s="168">
        <v>175100</v>
      </c>
      <c r="F121" s="101"/>
      <c r="G121" s="101">
        <f t="shared" si="6"/>
        <v>175100</v>
      </c>
      <c r="H121" s="372"/>
      <c r="I121" s="139"/>
      <c r="J121" s="139"/>
      <c r="K121" s="139"/>
    </row>
    <row r="122" spans="1:11" ht="14.25" customHeight="1">
      <c r="A122" s="161"/>
      <c r="B122" s="162"/>
      <c r="C122" s="155" t="s">
        <v>136</v>
      </c>
      <c r="D122" s="97" t="s">
        <v>137</v>
      </c>
      <c r="E122" s="168">
        <v>388000</v>
      </c>
      <c r="F122" s="101"/>
      <c r="G122" s="101">
        <f t="shared" si="6"/>
        <v>388000</v>
      </c>
      <c r="H122" s="372"/>
      <c r="I122" s="139"/>
      <c r="J122" s="139"/>
      <c r="K122" s="139"/>
    </row>
    <row r="123" spans="1:11" ht="14.25" customHeight="1">
      <c r="A123" s="161"/>
      <c r="B123" s="162"/>
      <c r="C123" s="155" t="s">
        <v>138</v>
      </c>
      <c r="D123" s="97" t="s">
        <v>139</v>
      </c>
      <c r="E123" s="168">
        <v>62100</v>
      </c>
      <c r="F123" s="101"/>
      <c r="G123" s="101">
        <f t="shared" si="6"/>
        <v>62100</v>
      </c>
      <c r="H123" s="372"/>
      <c r="I123" s="139"/>
      <c r="J123" s="139"/>
      <c r="K123" s="139"/>
    </row>
    <row r="124" spans="1:11" ht="14.25" customHeight="1">
      <c r="A124" s="161"/>
      <c r="B124" s="162"/>
      <c r="C124" s="162">
        <v>4170</v>
      </c>
      <c r="D124" s="97" t="s">
        <v>149</v>
      </c>
      <c r="E124" s="168">
        <v>17000</v>
      </c>
      <c r="F124" s="101"/>
      <c r="G124" s="101">
        <f t="shared" si="6"/>
        <v>17000</v>
      </c>
      <c r="H124" s="372"/>
      <c r="I124" s="139"/>
      <c r="J124" s="139"/>
      <c r="K124" s="139"/>
    </row>
    <row r="125" spans="1:11" ht="14.25" customHeight="1">
      <c r="A125" s="161"/>
      <c r="B125" s="162"/>
      <c r="C125" s="155" t="s">
        <v>123</v>
      </c>
      <c r="D125" s="97" t="s">
        <v>124</v>
      </c>
      <c r="E125" s="168">
        <v>146900</v>
      </c>
      <c r="F125" s="101"/>
      <c r="G125" s="101">
        <f t="shared" si="6"/>
        <v>146900</v>
      </c>
      <c r="H125" s="372"/>
      <c r="I125" s="139"/>
      <c r="J125" s="139"/>
      <c r="K125" s="139"/>
    </row>
    <row r="126" spans="1:11" ht="14.25" customHeight="1">
      <c r="A126" s="161"/>
      <c r="B126" s="162"/>
      <c r="C126" s="155" t="s">
        <v>181</v>
      </c>
      <c r="D126" s="97" t="s">
        <v>182</v>
      </c>
      <c r="E126" s="168">
        <v>8000</v>
      </c>
      <c r="F126" s="101"/>
      <c r="G126" s="101">
        <f t="shared" si="6"/>
        <v>8000</v>
      </c>
      <c r="H126" s="199"/>
      <c r="I126" s="139"/>
      <c r="J126" s="139"/>
      <c r="K126" s="139"/>
    </row>
    <row r="127" spans="1:11" ht="14.25" customHeight="1">
      <c r="A127" s="161"/>
      <c r="B127" s="162"/>
      <c r="C127" s="155" t="s">
        <v>150</v>
      </c>
      <c r="D127" s="97" t="s">
        <v>151</v>
      </c>
      <c r="E127" s="168">
        <v>119300</v>
      </c>
      <c r="F127" s="101"/>
      <c r="G127" s="101">
        <f t="shared" si="6"/>
        <v>119300</v>
      </c>
      <c r="H127" s="199"/>
      <c r="I127" s="139"/>
      <c r="J127" s="139"/>
      <c r="K127" s="139"/>
    </row>
    <row r="128" spans="1:11" ht="14.25" customHeight="1">
      <c r="A128" s="161"/>
      <c r="B128" s="162"/>
      <c r="C128" s="155" t="s">
        <v>152</v>
      </c>
      <c r="D128" s="97" t="s">
        <v>153</v>
      </c>
      <c r="E128" s="168">
        <v>30000</v>
      </c>
      <c r="F128" s="101"/>
      <c r="G128" s="101">
        <f t="shared" si="6"/>
        <v>30000</v>
      </c>
      <c r="H128" s="372"/>
      <c r="I128" s="139"/>
      <c r="J128" s="139"/>
      <c r="K128" s="139"/>
    </row>
    <row r="129" spans="1:11" ht="14.25" customHeight="1">
      <c r="A129" s="161"/>
      <c r="B129" s="162"/>
      <c r="C129" s="162" t="s">
        <v>201</v>
      </c>
      <c r="D129" s="97" t="s">
        <v>202</v>
      </c>
      <c r="E129" s="168">
        <v>2800</v>
      </c>
      <c r="F129" s="101"/>
      <c r="G129" s="101">
        <f t="shared" si="6"/>
        <v>2800</v>
      </c>
      <c r="H129" s="372"/>
      <c r="I129" s="139"/>
      <c r="J129" s="139"/>
      <c r="K129" s="139"/>
    </row>
    <row r="130" spans="1:11" ht="14.25" customHeight="1">
      <c r="A130" s="161"/>
      <c r="B130" s="162"/>
      <c r="C130" s="155" t="s">
        <v>107</v>
      </c>
      <c r="D130" s="97" t="s">
        <v>108</v>
      </c>
      <c r="E130" s="168">
        <v>27300</v>
      </c>
      <c r="F130" s="101"/>
      <c r="G130" s="101">
        <f t="shared" si="6"/>
        <v>27300</v>
      </c>
      <c r="H130" s="372"/>
      <c r="I130" s="139"/>
      <c r="J130" s="139"/>
      <c r="K130" s="139"/>
    </row>
    <row r="131" spans="1:11" ht="14.25" customHeight="1">
      <c r="A131" s="161"/>
      <c r="B131" s="162"/>
      <c r="C131" s="198">
        <v>4350</v>
      </c>
      <c r="D131" s="97" t="s">
        <v>154</v>
      </c>
      <c r="E131" s="168">
        <v>1200</v>
      </c>
      <c r="F131" s="101"/>
      <c r="G131" s="101">
        <f t="shared" si="6"/>
        <v>1200</v>
      </c>
      <c r="H131" s="372"/>
      <c r="I131" s="139"/>
      <c r="J131" s="139"/>
      <c r="K131" s="139"/>
    </row>
    <row r="132" spans="1:11" ht="14.25" customHeight="1">
      <c r="A132" s="161"/>
      <c r="B132" s="162"/>
      <c r="C132" s="198">
        <v>4360</v>
      </c>
      <c r="D132" s="97" t="s">
        <v>155</v>
      </c>
      <c r="E132" s="168">
        <v>4200</v>
      </c>
      <c r="F132" s="101"/>
      <c r="G132" s="101">
        <f t="shared" si="6"/>
        <v>4200</v>
      </c>
      <c r="H132" s="372"/>
      <c r="I132" s="139"/>
      <c r="J132" s="139"/>
      <c r="K132" s="139"/>
    </row>
    <row r="133" spans="1:11" ht="14.25" customHeight="1">
      <c r="A133" s="161"/>
      <c r="B133" s="162"/>
      <c r="C133" s="198">
        <v>4370</v>
      </c>
      <c r="D133" s="97" t="s">
        <v>156</v>
      </c>
      <c r="E133" s="168">
        <v>6400</v>
      </c>
      <c r="F133" s="101"/>
      <c r="G133" s="101">
        <f t="shared" si="6"/>
        <v>6400</v>
      </c>
      <c r="H133" s="372"/>
      <c r="I133" s="139"/>
      <c r="J133" s="139"/>
      <c r="K133" s="139"/>
    </row>
    <row r="134" spans="1:11" ht="14.25" customHeight="1">
      <c r="A134" s="161"/>
      <c r="B134" s="162"/>
      <c r="C134" s="155" t="s">
        <v>141</v>
      </c>
      <c r="D134" s="97" t="s">
        <v>142</v>
      </c>
      <c r="E134" s="168">
        <v>1900</v>
      </c>
      <c r="F134" s="101"/>
      <c r="G134" s="101">
        <f t="shared" si="6"/>
        <v>1900</v>
      </c>
      <c r="H134" s="199"/>
      <c r="I134" s="139"/>
      <c r="J134" s="139"/>
      <c r="K134" s="139"/>
    </row>
    <row r="135" spans="1:11" ht="14.25" customHeight="1">
      <c r="A135" s="161"/>
      <c r="B135" s="162"/>
      <c r="C135" s="155" t="s">
        <v>114</v>
      </c>
      <c r="D135" s="97" t="s">
        <v>115</v>
      </c>
      <c r="E135" s="168">
        <v>5900</v>
      </c>
      <c r="F135" s="101"/>
      <c r="G135" s="101">
        <f t="shared" si="6"/>
        <v>5900</v>
      </c>
      <c r="H135" s="372"/>
      <c r="I135" s="139"/>
      <c r="J135" s="139"/>
      <c r="K135" s="139"/>
    </row>
    <row r="136" spans="1:11" ht="14.25" customHeight="1">
      <c r="A136" s="161"/>
      <c r="B136" s="162"/>
      <c r="C136" s="155" t="s">
        <v>157</v>
      </c>
      <c r="D136" s="97" t="s">
        <v>158</v>
      </c>
      <c r="E136" s="168">
        <v>145100</v>
      </c>
      <c r="F136" s="101"/>
      <c r="G136" s="101">
        <f t="shared" si="6"/>
        <v>145100</v>
      </c>
      <c r="H136" s="372"/>
      <c r="I136" s="139"/>
      <c r="J136" s="139"/>
      <c r="K136" s="139"/>
    </row>
    <row r="137" spans="1:11" ht="14.25" customHeight="1">
      <c r="A137" s="161"/>
      <c r="B137" s="162"/>
      <c r="C137" s="183">
        <v>6050</v>
      </c>
      <c r="D137" s="59" t="s">
        <v>111</v>
      </c>
      <c r="E137" s="168">
        <v>3200000</v>
      </c>
      <c r="F137" s="101"/>
      <c r="G137" s="101">
        <f t="shared" si="6"/>
        <v>3200000</v>
      </c>
      <c r="H137" s="372"/>
      <c r="I137" s="139"/>
      <c r="J137" s="139"/>
      <c r="K137" s="139"/>
    </row>
    <row r="138" spans="1:11" ht="14.25" customHeight="1">
      <c r="A138" s="161"/>
      <c r="B138" s="162"/>
      <c r="C138" s="198">
        <v>6060</v>
      </c>
      <c r="D138" s="97" t="s">
        <v>161</v>
      </c>
      <c r="E138" s="168">
        <v>0</v>
      </c>
      <c r="F138" s="176"/>
      <c r="G138" s="176">
        <f t="shared" si="6"/>
        <v>0</v>
      </c>
      <c r="H138" s="372"/>
      <c r="I138" s="139"/>
      <c r="J138" s="139"/>
      <c r="K138" s="139"/>
    </row>
    <row r="139" spans="1:11" ht="16.5" customHeight="1">
      <c r="A139" s="161"/>
      <c r="B139" s="166" t="s">
        <v>183</v>
      </c>
      <c r="C139" s="165"/>
      <c r="D139" s="18" t="s">
        <v>284</v>
      </c>
      <c r="E139" s="171">
        <f>SUM(E140:E155)</f>
        <v>341500</v>
      </c>
      <c r="F139" s="171">
        <f>SUM(F140:F155)</f>
        <v>0</v>
      </c>
      <c r="G139" s="171">
        <f>SUM(G140:G155)</f>
        <v>341500</v>
      </c>
      <c r="H139" s="157"/>
      <c r="I139" s="139"/>
      <c r="J139" s="139"/>
      <c r="K139" s="139"/>
    </row>
    <row r="140" spans="1:11" ht="14.25" customHeight="1">
      <c r="A140" s="161"/>
      <c r="B140" s="162"/>
      <c r="C140" s="155" t="s">
        <v>171</v>
      </c>
      <c r="D140" s="97" t="s">
        <v>146</v>
      </c>
      <c r="E140" s="168">
        <v>13100</v>
      </c>
      <c r="F140" s="101"/>
      <c r="G140" s="101">
        <f aca="true" t="shared" si="7" ref="G140:G155">E140+F140</f>
        <v>13100</v>
      </c>
      <c r="H140" s="372"/>
      <c r="I140" s="139"/>
      <c r="J140" s="139"/>
      <c r="K140" s="139"/>
    </row>
    <row r="141" spans="1:11" ht="14.25" customHeight="1">
      <c r="A141" s="161"/>
      <c r="B141" s="162"/>
      <c r="C141" s="155" t="s">
        <v>134</v>
      </c>
      <c r="D141" s="97" t="s">
        <v>135</v>
      </c>
      <c r="E141" s="168">
        <v>192600</v>
      </c>
      <c r="F141" s="101"/>
      <c r="G141" s="101">
        <f t="shared" si="7"/>
        <v>192600</v>
      </c>
      <c r="H141" s="372"/>
      <c r="I141" s="139"/>
      <c r="J141" s="139"/>
      <c r="K141" s="139"/>
    </row>
    <row r="142" spans="1:11" ht="14.25" customHeight="1">
      <c r="A142" s="161"/>
      <c r="B142" s="162"/>
      <c r="C142" s="155" t="s">
        <v>147</v>
      </c>
      <c r="D142" s="97" t="s">
        <v>148</v>
      </c>
      <c r="E142" s="168">
        <v>15300</v>
      </c>
      <c r="F142" s="101"/>
      <c r="G142" s="101">
        <f t="shared" si="7"/>
        <v>15300</v>
      </c>
      <c r="H142" s="199"/>
      <c r="I142" s="139"/>
      <c r="J142" s="139"/>
      <c r="K142" s="139"/>
    </row>
    <row r="143" spans="1:11" ht="14.25" customHeight="1">
      <c r="A143" s="161"/>
      <c r="B143" s="162"/>
      <c r="C143" s="155" t="s">
        <v>136</v>
      </c>
      <c r="D143" s="97" t="s">
        <v>137</v>
      </c>
      <c r="E143" s="168">
        <v>34000</v>
      </c>
      <c r="F143" s="101"/>
      <c r="G143" s="101">
        <f t="shared" si="7"/>
        <v>34000</v>
      </c>
      <c r="H143" s="372"/>
      <c r="I143" s="139"/>
      <c r="J143" s="139"/>
      <c r="K143" s="139"/>
    </row>
    <row r="144" spans="1:11" ht="14.25" customHeight="1">
      <c r="A144" s="161"/>
      <c r="B144" s="162"/>
      <c r="C144" s="155" t="s">
        <v>138</v>
      </c>
      <c r="D144" s="97" t="s">
        <v>139</v>
      </c>
      <c r="E144" s="168">
        <v>5600</v>
      </c>
      <c r="F144" s="101"/>
      <c r="G144" s="101">
        <f t="shared" si="7"/>
        <v>5600</v>
      </c>
      <c r="H144" s="372"/>
      <c r="I144" s="139"/>
      <c r="J144" s="139"/>
      <c r="K144" s="139"/>
    </row>
    <row r="145" spans="1:11" ht="14.25" customHeight="1">
      <c r="A145" s="161"/>
      <c r="B145" s="162"/>
      <c r="C145" s="162">
        <v>4170</v>
      </c>
      <c r="D145" s="97" t="s">
        <v>149</v>
      </c>
      <c r="E145" s="168">
        <v>2500</v>
      </c>
      <c r="F145" s="101"/>
      <c r="G145" s="101">
        <f t="shared" si="7"/>
        <v>2500</v>
      </c>
      <c r="H145" s="372"/>
      <c r="I145" s="139"/>
      <c r="J145" s="139"/>
      <c r="K145" s="139"/>
    </row>
    <row r="146" spans="1:11" ht="14.25" customHeight="1">
      <c r="A146" s="161"/>
      <c r="B146" s="162"/>
      <c r="C146" s="155" t="s">
        <v>123</v>
      </c>
      <c r="D146" s="97" t="s">
        <v>124</v>
      </c>
      <c r="E146" s="168">
        <v>3700</v>
      </c>
      <c r="F146" s="101"/>
      <c r="G146" s="101">
        <f t="shared" si="7"/>
        <v>3700</v>
      </c>
      <c r="H146" s="372"/>
      <c r="I146" s="139"/>
      <c r="J146" s="139"/>
      <c r="K146" s="139"/>
    </row>
    <row r="147" spans="1:11" ht="14.25" customHeight="1">
      <c r="A147" s="161"/>
      <c r="B147" s="162"/>
      <c r="C147" s="155" t="s">
        <v>181</v>
      </c>
      <c r="D147" s="97" t="s">
        <v>182</v>
      </c>
      <c r="E147" s="168">
        <v>1000</v>
      </c>
      <c r="F147" s="101"/>
      <c r="G147" s="101">
        <f t="shared" si="7"/>
        <v>1000</v>
      </c>
      <c r="H147" s="372"/>
      <c r="I147" s="139"/>
      <c r="J147" s="139"/>
      <c r="K147" s="139"/>
    </row>
    <row r="148" spans="1:11" ht="14.25" customHeight="1">
      <c r="A148" s="161"/>
      <c r="B148" s="162"/>
      <c r="C148" s="155" t="s">
        <v>150</v>
      </c>
      <c r="D148" s="97" t="s">
        <v>151</v>
      </c>
      <c r="E148" s="168">
        <v>15600</v>
      </c>
      <c r="F148" s="101"/>
      <c r="G148" s="101">
        <f t="shared" si="7"/>
        <v>15600</v>
      </c>
      <c r="H148" s="372"/>
      <c r="I148" s="139"/>
      <c r="J148" s="139"/>
      <c r="K148" s="139"/>
    </row>
    <row r="149" spans="1:11" ht="14.25" customHeight="1">
      <c r="A149" s="161"/>
      <c r="B149" s="162"/>
      <c r="C149" s="155" t="s">
        <v>152</v>
      </c>
      <c r="D149" s="97" t="s">
        <v>153</v>
      </c>
      <c r="E149" s="168">
        <v>2000</v>
      </c>
      <c r="F149" s="101"/>
      <c r="G149" s="101">
        <f t="shared" si="7"/>
        <v>2000</v>
      </c>
      <c r="H149" s="372"/>
      <c r="I149" s="139"/>
      <c r="J149" s="139"/>
      <c r="K149" s="139"/>
    </row>
    <row r="150" spans="1:11" ht="14.25" customHeight="1">
      <c r="A150" s="161"/>
      <c r="B150" s="162"/>
      <c r="C150" s="162" t="s">
        <v>201</v>
      </c>
      <c r="D150" s="97" t="s">
        <v>202</v>
      </c>
      <c r="E150" s="168">
        <v>400</v>
      </c>
      <c r="F150" s="101"/>
      <c r="G150" s="101">
        <f t="shared" si="7"/>
        <v>400</v>
      </c>
      <c r="H150" s="372"/>
      <c r="I150" s="139"/>
      <c r="J150" s="139"/>
      <c r="K150" s="139"/>
    </row>
    <row r="151" spans="1:11" ht="14.25" customHeight="1">
      <c r="A151" s="161"/>
      <c r="B151" s="162"/>
      <c r="C151" s="155" t="s">
        <v>107</v>
      </c>
      <c r="D151" s="97" t="s">
        <v>108</v>
      </c>
      <c r="E151" s="168">
        <v>3200</v>
      </c>
      <c r="F151" s="101"/>
      <c r="G151" s="101">
        <f t="shared" si="7"/>
        <v>3200</v>
      </c>
      <c r="H151" s="372"/>
      <c r="I151" s="139"/>
      <c r="J151" s="139"/>
      <c r="K151" s="139"/>
    </row>
    <row r="152" spans="1:11" ht="14.25" customHeight="1">
      <c r="A152" s="161"/>
      <c r="B152" s="162"/>
      <c r="C152" s="198">
        <v>4370</v>
      </c>
      <c r="D152" s="97" t="s">
        <v>156</v>
      </c>
      <c r="E152" s="168">
        <v>1500</v>
      </c>
      <c r="F152" s="101"/>
      <c r="G152" s="101">
        <f t="shared" si="7"/>
        <v>1500</v>
      </c>
      <c r="H152" s="372"/>
      <c r="I152" s="139"/>
      <c r="J152" s="139"/>
      <c r="K152" s="139"/>
    </row>
    <row r="153" spans="1:11" ht="14.25" customHeight="1">
      <c r="A153" s="161"/>
      <c r="B153" s="162"/>
      <c r="C153" s="155" t="s">
        <v>114</v>
      </c>
      <c r="D153" s="97" t="s">
        <v>115</v>
      </c>
      <c r="E153" s="168">
        <v>400</v>
      </c>
      <c r="F153" s="101"/>
      <c r="G153" s="101">
        <f t="shared" si="7"/>
        <v>400</v>
      </c>
      <c r="H153" s="372"/>
      <c r="I153" s="139"/>
      <c r="J153" s="139"/>
      <c r="K153" s="139"/>
    </row>
    <row r="154" spans="1:11" ht="14.25" customHeight="1">
      <c r="A154" s="161"/>
      <c r="B154" s="162"/>
      <c r="C154" s="155" t="s">
        <v>157</v>
      </c>
      <c r="D154" s="97" t="s">
        <v>158</v>
      </c>
      <c r="E154" s="168">
        <v>15600</v>
      </c>
      <c r="F154" s="101"/>
      <c r="G154" s="101">
        <f t="shared" si="7"/>
        <v>15600</v>
      </c>
      <c r="H154" s="372"/>
      <c r="I154" s="139"/>
      <c r="J154" s="139"/>
      <c r="K154" s="139"/>
    </row>
    <row r="155" spans="1:11" ht="14.25" customHeight="1">
      <c r="A155" s="161"/>
      <c r="B155" s="162"/>
      <c r="C155" s="183">
        <v>6050</v>
      </c>
      <c r="D155" s="59" t="s">
        <v>111</v>
      </c>
      <c r="E155" s="168">
        <v>35000</v>
      </c>
      <c r="F155" s="176"/>
      <c r="G155" s="176">
        <f t="shared" si="7"/>
        <v>35000</v>
      </c>
      <c r="H155" s="372"/>
      <c r="I155" s="139"/>
      <c r="J155" s="139"/>
      <c r="K155" s="139"/>
    </row>
    <row r="156" spans="1:11" ht="15" customHeight="1">
      <c r="A156" s="164"/>
      <c r="B156" s="166" t="s">
        <v>184</v>
      </c>
      <c r="C156" s="165"/>
      <c r="D156" s="18" t="s">
        <v>285</v>
      </c>
      <c r="E156" s="171">
        <f>SUM(E157:E175)</f>
        <v>900700</v>
      </c>
      <c r="F156" s="171">
        <f>SUM(F157:F175)</f>
        <v>0</v>
      </c>
      <c r="G156" s="171">
        <f>SUM(G157:G175)</f>
        <v>900700</v>
      </c>
      <c r="H156" s="157"/>
      <c r="I156" s="139"/>
      <c r="J156" s="139"/>
      <c r="K156" s="139"/>
    </row>
    <row r="157" spans="1:11" ht="22.5" customHeight="1">
      <c r="A157" s="164"/>
      <c r="B157" s="166"/>
      <c r="C157" s="213">
        <v>2900</v>
      </c>
      <c r="D157" s="209" t="s">
        <v>185</v>
      </c>
      <c r="E157" s="186">
        <v>52000</v>
      </c>
      <c r="F157" s="101"/>
      <c r="G157" s="101">
        <f aca="true" t="shared" si="8" ref="G157:G175">E157+F157</f>
        <v>52000</v>
      </c>
      <c r="H157" s="372"/>
      <c r="I157" s="139"/>
      <c r="J157" s="139"/>
      <c r="K157" s="139"/>
    </row>
    <row r="158" spans="1:11" ht="14.25" customHeight="1">
      <c r="A158" s="161"/>
      <c r="B158" s="162"/>
      <c r="C158" s="155" t="s">
        <v>171</v>
      </c>
      <c r="D158" s="97" t="s">
        <v>146</v>
      </c>
      <c r="E158" s="168">
        <v>37200</v>
      </c>
      <c r="F158" s="101"/>
      <c r="G158" s="101">
        <f t="shared" si="8"/>
        <v>37200</v>
      </c>
      <c r="H158" s="372"/>
      <c r="I158" s="139"/>
      <c r="J158" s="139"/>
      <c r="K158" s="139"/>
    </row>
    <row r="159" spans="1:11" ht="14.25" customHeight="1">
      <c r="A159" s="161"/>
      <c r="B159" s="162"/>
      <c r="C159" s="155" t="s">
        <v>134</v>
      </c>
      <c r="D159" s="97" t="s">
        <v>135</v>
      </c>
      <c r="E159" s="168">
        <v>509400</v>
      </c>
      <c r="F159" s="169"/>
      <c r="G159" s="101">
        <f t="shared" si="8"/>
        <v>509400</v>
      </c>
      <c r="H159" s="372"/>
      <c r="I159" s="139"/>
      <c r="J159" s="139"/>
      <c r="K159" s="139"/>
    </row>
    <row r="160" spans="1:11" ht="14.25" customHeight="1">
      <c r="A160" s="161"/>
      <c r="B160" s="162"/>
      <c r="C160" s="155" t="s">
        <v>147</v>
      </c>
      <c r="D160" s="97" t="s">
        <v>148</v>
      </c>
      <c r="E160" s="168">
        <v>46500</v>
      </c>
      <c r="F160" s="169"/>
      <c r="G160" s="101">
        <f t="shared" si="8"/>
        <v>46500</v>
      </c>
      <c r="H160" s="199"/>
      <c r="I160" s="139"/>
      <c r="J160" s="139"/>
      <c r="K160" s="139"/>
    </row>
    <row r="161" spans="1:11" ht="14.25" customHeight="1">
      <c r="A161" s="161"/>
      <c r="B161" s="162"/>
      <c r="C161" s="155" t="s">
        <v>136</v>
      </c>
      <c r="D161" s="97" t="s">
        <v>137</v>
      </c>
      <c r="E161" s="168">
        <v>92200</v>
      </c>
      <c r="F161" s="169"/>
      <c r="G161" s="101">
        <f t="shared" si="8"/>
        <v>92200</v>
      </c>
      <c r="H161" s="372"/>
      <c r="I161" s="139"/>
      <c r="J161" s="139"/>
      <c r="K161" s="139"/>
    </row>
    <row r="162" spans="1:11" ht="14.25" customHeight="1">
      <c r="A162" s="161"/>
      <c r="B162" s="162"/>
      <c r="C162" s="155" t="s">
        <v>138</v>
      </c>
      <c r="D162" s="97" t="s">
        <v>139</v>
      </c>
      <c r="E162" s="168">
        <v>14800</v>
      </c>
      <c r="F162" s="169"/>
      <c r="G162" s="101">
        <f t="shared" si="8"/>
        <v>14800</v>
      </c>
      <c r="H162" s="372"/>
      <c r="I162" s="139"/>
      <c r="J162" s="139"/>
      <c r="K162" s="139"/>
    </row>
    <row r="163" spans="1:11" ht="14.25" customHeight="1">
      <c r="A163" s="161"/>
      <c r="B163" s="162"/>
      <c r="C163" s="162">
        <v>4170</v>
      </c>
      <c r="D163" s="97" t="s">
        <v>149</v>
      </c>
      <c r="E163" s="168">
        <v>15300</v>
      </c>
      <c r="F163" s="169"/>
      <c r="G163" s="101">
        <f t="shared" si="8"/>
        <v>15300</v>
      </c>
      <c r="H163" s="372"/>
      <c r="I163" s="139"/>
      <c r="J163" s="139"/>
      <c r="K163" s="139"/>
    </row>
    <row r="164" spans="1:11" ht="14.25" customHeight="1">
      <c r="A164" s="161"/>
      <c r="B164" s="162"/>
      <c r="C164" s="155" t="s">
        <v>123</v>
      </c>
      <c r="D164" s="97" t="s">
        <v>124</v>
      </c>
      <c r="E164" s="168">
        <v>15100</v>
      </c>
      <c r="F164" s="169"/>
      <c r="G164" s="101">
        <f t="shared" si="8"/>
        <v>15100</v>
      </c>
      <c r="H164" s="372"/>
      <c r="I164" s="139"/>
      <c r="J164" s="139"/>
      <c r="K164" s="139"/>
    </row>
    <row r="165" spans="1:11" ht="14.25" customHeight="1">
      <c r="A165" s="161"/>
      <c r="B165" s="162"/>
      <c r="C165" s="155" t="s">
        <v>181</v>
      </c>
      <c r="D165" s="97" t="s">
        <v>182</v>
      </c>
      <c r="E165" s="168">
        <v>3000</v>
      </c>
      <c r="F165" s="169"/>
      <c r="G165" s="101">
        <f t="shared" si="8"/>
        <v>3000</v>
      </c>
      <c r="H165" s="372"/>
      <c r="I165" s="139"/>
      <c r="J165" s="139"/>
      <c r="K165" s="139"/>
    </row>
    <row r="166" spans="1:11" ht="14.25" customHeight="1">
      <c r="A166" s="161"/>
      <c r="B166" s="162"/>
      <c r="C166" s="155" t="s">
        <v>150</v>
      </c>
      <c r="D166" s="97" t="s">
        <v>151</v>
      </c>
      <c r="E166" s="168">
        <v>51000</v>
      </c>
      <c r="F166" s="169"/>
      <c r="G166" s="101">
        <f t="shared" si="8"/>
        <v>51000</v>
      </c>
      <c r="H166" s="372"/>
      <c r="I166" s="139"/>
      <c r="J166" s="139"/>
      <c r="K166" s="139"/>
    </row>
    <row r="167" spans="1:11" ht="14.25" customHeight="1">
      <c r="A167" s="161"/>
      <c r="B167" s="162"/>
      <c r="C167" s="155" t="s">
        <v>152</v>
      </c>
      <c r="D167" s="97" t="s">
        <v>153</v>
      </c>
      <c r="E167" s="168">
        <v>4000</v>
      </c>
      <c r="F167" s="169"/>
      <c r="G167" s="101">
        <f t="shared" si="8"/>
        <v>4000</v>
      </c>
      <c r="H167" s="372"/>
      <c r="I167" s="139"/>
      <c r="J167" s="139"/>
      <c r="K167" s="139"/>
    </row>
    <row r="168" spans="1:11" ht="14.25" customHeight="1">
      <c r="A168" s="161"/>
      <c r="B168" s="162"/>
      <c r="C168" s="162" t="s">
        <v>201</v>
      </c>
      <c r="D168" s="97" t="s">
        <v>202</v>
      </c>
      <c r="E168" s="168">
        <v>900</v>
      </c>
      <c r="F168" s="169"/>
      <c r="G168" s="101">
        <f t="shared" si="8"/>
        <v>900</v>
      </c>
      <c r="H168" s="372"/>
      <c r="I168" s="139"/>
      <c r="J168" s="139"/>
      <c r="K168" s="139"/>
    </row>
    <row r="169" spans="1:11" ht="14.25" customHeight="1">
      <c r="A169" s="161"/>
      <c r="B169" s="162"/>
      <c r="C169" s="155" t="s">
        <v>107</v>
      </c>
      <c r="D169" s="97" t="s">
        <v>108</v>
      </c>
      <c r="E169" s="168">
        <v>13600</v>
      </c>
      <c r="F169" s="169"/>
      <c r="G169" s="101">
        <f t="shared" si="8"/>
        <v>13600</v>
      </c>
      <c r="H169" s="372"/>
      <c r="I169" s="139"/>
      <c r="J169" s="139"/>
      <c r="K169" s="139"/>
    </row>
    <row r="170" spans="1:11" ht="14.25" customHeight="1">
      <c r="A170" s="161"/>
      <c r="B170" s="162"/>
      <c r="C170" s="198">
        <v>4350</v>
      </c>
      <c r="D170" s="97" t="s">
        <v>154</v>
      </c>
      <c r="E170" s="168">
        <v>700</v>
      </c>
      <c r="F170" s="101"/>
      <c r="G170" s="101">
        <f t="shared" si="8"/>
        <v>700</v>
      </c>
      <c r="H170" s="372"/>
      <c r="I170" s="139"/>
      <c r="J170" s="139"/>
      <c r="K170" s="139"/>
    </row>
    <row r="171" spans="1:11" ht="14.25" customHeight="1">
      <c r="A171" s="161"/>
      <c r="B171" s="162"/>
      <c r="C171" s="198">
        <v>4360</v>
      </c>
      <c r="D171" s="97" t="s">
        <v>155</v>
      </c>
      <c r="E171" s="168">
        <v>1400</v>
      </c>
      <c r="F171" s="101"/>
      <c r="G171" s="101">
        <f t="shared" si="8"/>
        <v>1400</v>
      </c>
      <c r="H171" s="372"/>
      <c r="I171" s="139"/>
      <c r="J171" s="139"/>
      <c r="K171" s="139"/>
    </row>
    <row r="172" spans="1:11" ht="14.25" customHeight="1">
      <c r="A172" s="161"/>
      <c r="B172" s="162"/>
      <c r="C172" s="198">
        <v>4370</v>
      </c>
      <c r="D172" s="97" t="s">
        <v>156</v>
      </c>
      <c r="E172" s="168">
        <v>5000</v>
      </c>
      <c r="F172" s="101"/>
      <c r="G172" s="101">
        <f t="shared" si="8"/>
        <v>5000</v>
      </c>
      <c r="H172" s="372"/>
      <c r="I172" s="139"/>
      <c r="J172" s="139"/>
      <c r="K172" s="139"/>
    </row>
    <row r="173" spans="1:11" ht="14.25" customHeight="1">
      <c r="A173" s="161"/>
      <c r="B173" s="162"/>
      <c r="C173" s="155" t="s">
        <v>141</v>
      </c>
      <c r="D173" s="97" t="s">
        <v>142</v>
      </c>
      <c r="E173" s="168">
        <v>2000</v>
      </c>
      <c r="F173" s="101"/>
      <c r="G173" s="101">
        <f t="shared" si="8"/>
        <v>2000</v>
      </c>
      <c r="H173" s="372"/>
      <c r="I173" s="139"/>
      <c r="J173" s="139"/>
      <c r="K173" s="139"/>
    </row>
    <row r="174" spans="1:11" ht="14.25" customHeight="1">
      <c r="A174" s="161"/>
      <c r="B174" s="162"/>
      <c r="C174" s="162">
        <v>4430</v>
      </c>
      <c r="D174" s="97" t="s">
        <v>115</v>
      </c>
      <c r="E174" s="168">
        <v>1300</v>
      </c>
      <c r="F174" s="101"/>
      <c r="G174" s="101">
        <f t="shared" si="8"/>
        <v>1300</v>
      </c>
      <c r="H174" s="372"/>
      <c r="I174" s="139"/>
      <c r="J174" s="139"/>
      <c r="K174" s="139"/>
    </row>
    <row r="175" spans="1:11" ht="14.25" customHeight="1">
      <c r="A175" s="161"/>
      <c r="B175" s="162"/>
      <c r="C175" s="155" t="s">
        <v>157</v>
      </c>
      <c r="D175" s="97" t="s">
        <v>158</v>
      </c>
      <c r="E175" s="168">
        <v>35300</v>
      </c>
      <c r="F175" s="101"/>
      <c r="G175" s="101">
        <f t="shared" si="8"/>
        <v>35300</v>
      </c>
      <c r="H175" s="372"/>
      <c r="I175" s="139"/>
      <c r="J175" s="139"/>
      <c r="K175" s="139"/>
    </row>
    <row r="176" spans="1:11" ht="15" customHeight="1">
      <c r="A176" s="164"/>
      <c r="B176" s="166" t="s">
        <v>186</v>
      </c>
      <c r="C176" s="165"/>
      <c r="D176" s="18" t="s">
        <v>286</v>
      </c>
      <c r="E176" s="171">
        <f>SUM(E177:E196)</f>
        <v>2163900</v>
      </c>
      <c r="F176" s="171">
        <f>SUM(F177:F196)</f>
        <v>0</v>
      </c>
      <c r="G176" s="171">
        <f>SUM(G177:G196)</f>
        <v>2163900</v>
      </c>
      <c r="H176" s="157"/>
      <c r="I176" s="139"/>
      <c r="J176" s="139"/>
      <c r="K176" s="139"/>
    </row>
    <row r="177" spans="1:11" ht="14.25" customHeight="1">
      <c r="A177" s="161"/>
      <c r="B177" s="162"/>
      <c r="C177" s="155" t="s">
        <v>171</v>
      </c>
      <c r="D177" s="97" t="s">
        <v>146</v>
      </c>
      <c r="E177" s="168">
        <v>107400</v>
      </c>
      <c r="F177" s="101"/>
      <c r="G177" s="101">
        <f aca="true" t="shared" si="9" ref="G177:G196">E177+F177</f>
        <v>107400</v>
      </c>
      <c r="H177" s="372"/>
      <c r="I177" s="139"/>
      <c r="J177" s="139"/>
      <c r="K177" s="139"/>
    </row>
    <row r="178" spans="1:11" ht="14.25" customHeight="1">
      <c r="A178" s="161"/>
      <c r="B178" s="162"/>
      <c r="C178" s="155" t="s">
        <v>134</v>
      </c>
      <c r="D178" s="97" t="s">
        <v>135</v>
      </c>
      <c r="E178" s="168">
        <v>1290800</v>
      </c>
      <c r="F178" s="101"/>
      <c r="G178" s="101">
        <f t="shared" si="9"/>
        <v>1290800</v>
      </c>
      <c r="H178" s="372"/>
      <c r="I178" s="139"/>
      <c r="J178" s="139"/>
      <c r="K178" s="139"/>
    </row>
    <row r="179" spans="1:11" ht="14.25" customHeight="1">
      <c r="A179" s="161"/>
      <c r="B179" s="162"/>
      <c r="C179" s="155" t="s">
        <v>147</v>
      </c>
      <c r="D179" s="97" t="s">
        <v>148</v>
      </c>
      <c r="E179" s="168">
        <v>102500</v>
      </c>
      <c r="F179" s="101"/>
      <c r="G179" s="101">
        <f t="shared" si="9"/>
        <v>102500</v>
      </c>
      <c r="H179" s="372"/>
      <c r="I179" s="139"/>
      <c r="J179" s="139"/>
      <c r="K179" s="139"/>
    </row>
    <row r="180" spans="1:11" ht="14.25" customHeight="1">
      <c r="A180" s="161"/>
      <c r="B180" s="162"/>
      <c r="C180" s="155" t="s">
        <v>136</v>
      </c>
      <c r="D180" s="97" t="s">
        <v>137</v>
      </c>
      <c r="E180" s="168">
        <v>228900</v>
      </c>
      <c r="F180" s="101"/>
      <c r="G180" s="101">
        <f t="shared" si="9"/>
        <v>228900</v>
      </c>
      <c r="H180" s="372"/>
      <c r="I180" s="139"/>
      <c r="J180" s="139"/>
      <c r="K180" s="139"/>
    </row>
    <row r="181" spans="1:11" ht="14.25" customHeight="1">
      <c r="A181" s="161"/>
      <c r="B181" s="162"/>
      <c r="C181" s="155" t="s">
        <v>138</v>
      </c>
      <c r="D181" s="97" t="s">
        <v>139</v>
      </c>
      <c r="E181" s="168">
        <v>36800</v>
      </c>
      <c r="F181" s="101"/>
      <c r="G181" s="101">
        <f t="shared" si="9"/>
        <v>36800</v>
      </c>
      <c r="H181" s="372"/>
      <c r="I181" s="139"/>
      <c r="J181" s="139"/>
      <c r="K181" s="139"/>
    </row>
    <row r="182" spans="1:11" ht="14.25" customHeight="1">
      <c r="A182" s="161"/>
      <c r="B182" s="162"/>
      <c r="C182" s="162">
        <v>4170</v>
      </c>
      <c r="D182" s="97" t="s">
        <v>149</v>
      </c>
      <c r="E182" s="168">
        <v>6200</v>
      </c>
      <c r="F182" s="101"/>
      <c r="G182" s="101">
        <f t="shared" si="9"/>
        <v>6200</v>
      </c>
      <c r="H182" s="372"/>
      <c r="I182" s="139"/>
      <c r="J182" s="139"/>
      <c r="K182" s="139"/>
    </row>
    <row r="183" spans="1:11" ht="14.25" customHeight="1">
      <c r="A183" s="161"/>
      <c r="B183" s="162"/>
      <c r="C183" s="155" t="s">
        <v>123</v>
      </c>
      <c r="D183" s="97" t="s">
        <v>124</v>
      </c>
      <c r="E183" s="168">
        <v>51500</v>
      </c>
      <c r="F183" s="101"/>
      <c r="G183" s="101">
        <f t="shared" si="9"/>
        <v>51500</v>
      </c>
      <c r="H183" s="372"/>
      <c r="I183" s="139"/>
      <c r="J183" s="139"/>
      <c r="K183" s="139"/>
    </row>
    <row r="184" spans="1:11" ht="14.25" customHeight="1">
      <c r="A184" s="161"/>
      <c r="B184" s="162"/>
      <c r="C184" s="155" t="s">
        <v>181</v>
      </c>
      <c r="D184" s="97" t="s">
        <v>182</v>
      </c>
      <c r="E184" s="168">
        <v>5200</v>
      </c>
      <c r="F184" s="101"/>
      <c r="G184" s="101">
        <f t="shared" si="9"/>
        <v>5200</v>
      </c>
      <c r="H184" s="372"/>
      <c r="I184" s="139"/>
      <c r="J184" s="139"/>
      <c r="K184" s="139"/>
    </row>
    <row r="185" spans="1:11" ht="14.25" customHeight="1">
      <c r="A185" s="161"/>
      <c r="B185" s="162"/>
      <c r="C185" s="155" t="s">
        <v>150</v>
      </c>
      <c r="D185" s="97" t="s">
        <v>151</v>
      </c>
      <c r="E185" s="168">
        <v>82000</v>
      </c>
      <c r="F185" s="101"/>
      <c r="G185" s="101">
        <f t="shared" si="9"/>
        <v>82000</v>
      </c>
      <c r="H185" s="372"/>
      <c r="I185" s="139"/>
      <c r="J185" s="139"/>
      <c r="K185" s="139"/>
    </row>
    <row r="186" spans="1:11" ht="14.25" customHeight="1">
      <c r="A186" s="161"/>
      <c r="B186" s="162"/>
      <c r="C186" s="155" t="s">
        <v>152</v>
      </c>
      <c r="D186" s="97" t="s">
        <v>153</v>
      </c>
      <c r="E186" s="168">
        <v>12100</v>
      </c>
      <c r="F186" s="101"/>
      <c r="G186" s="101">
        <f t="shared" si="9"/>
        <v>12100</v>
      </c>
      <c r="H186" s="372"/>
      <c r="I186" s="139"/>
      <c r="J186" s="139"/>
      <c r="K186" s="139"/>
    </row>
    <row r="187" spans="1:11" ht="14.25" customHeight="1">
      <c r="A187" s="161"/>
      <c r="B187" s="162"/>
      <c r="C187" s="162" t="s">
        <v>201</v>
      </c>
      <c r="D187" s="97" t="s">
        <v>202</v>
      </c>
      <c r="E187" s="168">
        <v>1600</v>
      </c>
      <c r="F187" s="101"/>
      <c r="G187" s="101">
        <f t="shared" si="9"/>
        <v>1600</v>
      </c>
      <c r="H187" s="372"/>
      <c r="I187" s="139"/>
      <c r="J187" s="139"/>
      <c r="K187" s="139"/>
    </row>
    <row r="188" spans="1:11" ht="14.25" customHeight="1">
      <c r="A188" s="161"/>
      <c r="B188" s="162"/>
      <c r="C188" s="155" t="s">
        <v>107</v>
      </c>
      <c r="D188" s="97" t="s">
        <v>108</v>
      </c>
      <c r="E188" s="168">
        <v>35200</v>
      </c>
      <c r="F188" s="101"/>
      <c r="G188" s="101">
        <f t="shared" si="9"/>
        <v>35200</v>
      </c>
      <c r="H188" s="372"/>
      <c r="I188" s="139"/>
      <c r="J188" s="139"/>
      <c r="K188" s="139"/>
    </row>
    <row r="189" spans="1:11" ht="14.25" customHeight="1">
      <c r="A189" s="161"/>
      <c r="B189" s="162"/>
      <c r="C189" s="198">
        <v>4350</v>
      </c>
      <c r="D189" s="97" t="s">
        <v>154</v>
      </c>
      <c r="E189" s="168">
        <v>1900</v>
      </c>
      <c r="F189" s="101"/>
      <c r="G189" s="101">
        <f t="shared" si="9"/>
        <v>1900</v>
      </c>
      <c r="H189" s="372"/>
      <c r="I189" s="139"/>
      <c r="J189" s="139"/>
      <c r="K189" s="139"/>
    </row>
    <row r="190" spans="1:11" ht="14.25" customHeight="1">
      <c r="A190" s="161"/>
      <c r="B190" s="162"/>
      <c r="C190" s="198">
        <v>4360</v>
      </c>
      <c r="D190" s="97" t="s">
        <v>155</v>
      </c>
      <c r="E190" s="168">
        <v>2800</v>
      </c>
      <c r="F190" s="101"/>
      <c r="G190" s="101">
        <f t="shared" si="9"/>
        <v>2800</v>
      </c>
      <c r="H190" s="372"/>
      <c r="I190" s="139"/>
      <c r="J190" s="139"/>
      <c r="K190" s="139"/>
    </row>
    <row r="191" spans="1:11" ht="14.25" customHeight="1">
      <c r="A191" s="161"/>
      <c r="B191" s="162"/>
      <c r="C191" s="198">
        <v>4370</v>
      </c>
      <c r="D191" s="97" t="s">
        <v>156</v>
      </c>
      <c r="E191" s="168">
        <v>4200</v>
      </c>
      <c r="F191" s="101"/>
      <c r="G191" s="101">
        <f t="shared" si="9"/>
        <v>4200</v>
      </c>
      <c r="H191" s="372"/>
      <c r="I191" s="139"/>
      <c r="J191" s="139"/>
      <c r="K191" s="139"/>
    </row>
    <row r="192" spans="1:11" ht="14.25" customHeight="1">
      <c r="A192" s="161"/>
      <c r="B192" s="162"/>
      <c r="C192" s="155" t="s">
        <v>141</v>
      </c>
      <c r="D192" s="97" t="s">
        <v>142</v>
      </c>
      <c r="E192" s="168">
        <v>7000</v>
      </c>
      <c r="F192" s="101"/>
      <c r="G192" s="101">
        <f t="shared" si="9"/>
        <v>7000</v>
      </c>
      <c r="H192" s="199"/>
      <c r="I192" s="139"/>
      <c r="J192" s="139"/>
      <c r="K192" s="139"/>
    </row>
    <row r="193" spans="1:11" ht="14.25" customHeight="1">
      <c r="A193" s="161"/>
      <c r="B193" s="162"/>
      <c r="C193" s="198">
        <v>4420</v>
      </c>
      <c r="D193" s="97" t="s">
        <v>143</v>
      </c>
      <c r="E193" s="168">
        <v>3000</v>
      </c>
      <c r="F193" s="101"/>
      <c r="G193" s="101">
        <f t="shared" si="9"/>
        <v>3000</v>
      </c>
      <c r="H193" s="372"/>
      <c r="I193" s="139"/>
      <c r="J193" s="139"/>
      <c r="K193" s="139"/>
    </row>
    <row r="194" spans="1:11" ht="14.25" customHeight="1">
      <c r="A194" s="161"/>
      <c r="B194" s="162"/>
      <c r="C194" s="155" t="s">
        <v>114</v>
      </c>
      <c r="D194" s="97" t="s">
        <v>115</v>
      </c>
      <c r="E194" s="168">
        <v>3800</v>
      </c>
      <c r="F194" s="101"/>
      <c r="G194" s="101">
        <f t="shared" si="9"/>
        <v>3800</v>
      </c>
      <c r="H194" s="372"/>
      <c r="I194" s="139"/>
      <c r="J194" s="139"/>
      <c r="K194" s="139"/>
    </row>
    <row r="195" spans="1:11" ht="14.25" customHeight="1">
      <c r="A195" s="161"/>
      <c r="B195" s="162"/>
      <c r="C195" s="155" t="s">
        <v>157</v>
      </c>
      <c r="D195" s="97" t="s">
        <v>158</v>
      </c>
      <c r="E195" s="168">
        <v>81000</v>
      </c>
      <c r="F195" s="101"/>
      <c r="G195" s="101">
        <f t="shared" si="9"/>
        <v>81000</v>
      </c>
      <c r="H195" s="372"/>
      <c r="I195" s="139"/>
      <c r="J195" s="139"/>
      <c r="K195" s="139"/>
    </row>
    <row r="196" spans="1:11" ht="14.25" customHeight="1">
      <c r="A196" s="161"/>
      <c r="B196" s="162"/>
      <c r="C196" s="162">
        <v>6050</v>
      </c>
      <c r="D196" s="97" t="s">
        <v>111</v>
      </c>
      <c r="E196" s="168">
        <v>100000</v>
      </c>
      <c r="F196" s="101"/>
      <c r="G196" s="101">
        <f t="shared" si="9"/>
        <v>100000</v>
      </c>
      <c r="H196" s="372"/>
      <c r="I196" s="139"/>
      <c r="J196" s="139"/>
      <c r="K196" s="139"/>
    </row>
    <row r="197" spans="1:11" ht="15" customHeight="1">
      <c r="A197" s="164"/>
      <c r="B197" s="166" t="s">
        <v>187</v>
      </c>
      <c r="C197" s="165"/>
      <c r="D197" s="18" t="s">
        <v>287</v>
      </c>
      <c r="E197" s="171">
        <f>SUM(E198:E210)</f>
        <v>447800</v>
      </c>
      <c r="F197" s="171">
        <f>SUM(F198:F210)</f>
        <v>0</v>
      </c>
      <c r="G197" s="171">
        <f>SUM(G198:G210)</f>
        <v>447800</v>
      </c>
      <c r="H197" s="157"/>
      <c r="I197" s="139"/>
      <c r="J197" s="139"/>
      <c r="K197" s="139"/>
    </row>
    <row r="198" spans="1:11" ht="14.25" customHeight="1">
      <c r="A198" s="164"/>
      <c r="B198" s="214"/>
      <c r="C198" s="155" t="s">
        <v>171</v>
      </c>
      <c r="D198" s="97" t="s">
        <v>146</v>
      </c>
      <c r="E198" s="186">
        <v>5200</v>
      </c>
      <c r="F198" s="101"/>
      <c r="G198" s="101">
        <f aca="true" t="shared" si="10" ref="G198:G210">E198+F198</f>
        <v>5200</v>
      </c>
      <c r="H198" s="372"/>
      <c r="I198" s="139"/>
      <c r="J198" s="139"/>
      <c r="K198" s="139"/>
    </row>
    <row r="199" spans="1:11" ht="14.25" customHeight="1">
      <c r="A199" s="164"/>
      <c r="B199" s="214"/>
      <c r="C199" s="155" t="s">
        <v>134</v>
      </c>
      <c r="D199" s="97" t="s">
        <v>135</v>
      </c>
      <c r="E199" s="186">
        <v>80000</v>
      </c>
      <c r="F199" s="101"/>
      <c r="G199" s="101">
        <f t="shared" si="10"/>
        <v>80000</v>
      </c>
      <c r="H199" s="372"/>
      <c r="I199" s="139"/>
      <c r="J199" s="139"/>
      <c r="K199" s="139"/>
    </row>
    <row r="200" spans="1:11" ht="14.25" customHeight="1">
      <c r="A200" s="164"/>
      <c r="B200" s="214"/>
      <c r="C200" s="155" t="s">
        <v>147</v>
      </c>
      <c r="D200" s="97" t="s">
        <v>148</v>
      </c>
      <c r="E200" s="186">
        <v>6800</v>
      </c>
      <c r="F200" s="101"/>
      <c r="G200" s="101">
        <f t="shared" si="10"/>
        <v>6800</v>
      </c>
      <c r="H200" s="372"/>
      <c r="I200" s="139"/>
      <c r="J200" s="139"/>
      <c r="K200" s="139"/>
    </row>
    <row r="201" spans="1:11" ht="14.25" customHeight="1">
      <c r="A201" s="161"/>
      <c r="B201" s="162"/>
      <c r="C201" s="155" t="s">
        <v>136</v>
      </c>
      <c r="D201" s="97" t="s">
        <v>137</v>
      </c>
      <c r="E201" s="168">
        <v>13000</v>
      </c>
      <c r="F201" s="101"/>
      <c r="G201" s="101">
        <f t="shared" si="10"/>
        <v>13000</v>
      </c>
      <c r="H201" s="372"/>
      <c r="I201" s="139"/>
      <c r="J201" s="139"/>
      <c r="K201" s="139"/>
    </row>
    <row r="202" spans="1:11" ht="14.25" customHeight="1">
      <c r="A202" s="161"/>
      <c r="B202" s="162"/>
      <c r="C202" s="155" t="s">
        <v>138</v>
      </c>
      <c r="D202" s="97" t="s">
        <v>139</v>
      </c>
      <c r="E202" s="168">
        <v>2100</v>
      </c>
      <c r="F202" s="101"/>
      <c r="G202" s="101">
        <f t="shared" si="10"/>
        <v>2100</v>
      </c>
      <c r="H202" s="372"/>
      <c r="I202" s="139"/>
      <c r="J202" s="139"/>
      <c r="K202" s="139"/>
    </row>
    <row r="203" spans="1:11" ht="14.25" customHeight="1">
      <c r="A203" s="161"/>
      <c r="B203" s="162"/>
      <c r="C203" s="162">
        <v>4170</v>
      </c>
      <c r="D203" s="97" t="s">
        <v>149</v>
      </c>
      <c r="E203" s="168">
        <v>3000</v>
      </c>
      <c r="F203" s="101"/>
      <c r="G203" s="101">
        <f t="shared" si="10"/>
        <v>3000</v>
      </c>
      <c r="H203" s="372"/>
      <c r="I203" s="139"/>
      <c r="J203" s="139"/>
      <c r="K203" s="139"/>
    </row>
    <row r="204" spans="1:11" ht="14.25" customHeight="1">
      <c r="A204" s="161"/>
      <c r="B204" s="162"/>
      <c r="C204" s="162" t="s">
        <v>123</v>
      </c>
      <c r="D204" s="97" t="s">
        <v>124</v>
      </c>
      <c r="E204" s="168">
        <v>45000</v>
      </c>
      <c r="F204" s="101"/>
      <c r="G204" s="101">
        <f t="shared" si="10"/>
        <v>45000</v>
      </c>
      <c r="H204" s="372"/>
      <c r="I204" s="139"/>
      <c r="J204" s="139"/>
      <c r="K204" s="139"/>
    </row>
    <row r="205" spans="1:11" ht="14.25" customHeight="1">
      <c r="A205" s="161"/>
      <c r="B205" s="162"/>
      <c r="C205" s="155" t="s">
        <v>152</v>
      </c>
      <c r="D205" s="97" t="s">
        <v>153</v>
      </c>
      <c r="E205" s="168">
        <v>20000</v>
      </c>
      <c r="F205" s="101"/>
      <c r="G205" s="101">
        <f t="shared" si="10"/>
        <v>20000</v>
      </c>
      <c r="H205" s="372"/>
      <c r="I205" s="139"/>
      <c r="J205" s="139"/>
      <c r="K205" s="139"/>
    </row>
    <row r="206" spans="1:11" ht="14.25" customHeight="1">
      <c r="A206" s="161"/>
      <c r="B206" s="162"/>
      <c r="C206" s="162" t="s">
        <v>201</v>
      </c>
      <c r="D206" s="97" t="s">
        <v>202</v>
      </c>
      <c r="E206" s="168">
        <v>400</v>
      </c>
      <c r="F206" s="101"/>
      <c r="G206" s="101">
        <f t="shared" si="10"/>
        <v>400</v>
      </c>
      <c r="H206" s="372"/>
      <c r="I206" s="139"/>
      <c r="J206" s="139"/>
      <c r="K206" s="139"/>
    </row>
    <row r="207" spans="1:11" ht="14.25" customHeight="1">
      <c r="A207" s="161"/>
      <c r="B207" s="162"/>
      <c r="C207" s="155" t="s">
        <v>107</v>
      </c>
      <c r="D207" s="97" t="s">
        <v>108</v>
      </c>
      <c r="E207" s="168">
        <v>260000</v>
      </c>
      <c r="F207" s="101"/>
      <c r="G207" s="101">
        <f t="shared" si="10"/>
        <v>260000</v>
      </c>
      <c r="H207" s="372"/>
      <c r="I207" s="139"/>
      <c r="J207" s="139"/>
      <c r="K207" s="139"/>
    </row>
    <row r="208" spans="1:11" ht="14.25" customHeight="1">
      <c r="A208" s="161"/>
      <c r="B208" s="162"/>
      <c r="C208" s="155" t="s">
        <v>114</v>
      </c>
      <c r="D208" s="97" t="s">
        <v>115</v>
      </c>
      <c r="E208" s="168">
        <v>7000</v>
      </c>
      <c r="F208" s="101"/>
      <c r="G208" s="101">
        <f t="shared" si="10"/>
        <v>7000</v>
      </c>
      <c r="H208" s="372"/>
      <c r="I208" s="139"/>
      <c r="J208" s="139"/>
      <c r="K208" s="139"/>
    </row>
    <row r="209" spans="1:11" ht="14.25" customHeight="1">
      <c r="A209" s="161"/>
      <c r="B209" s="162"/>
      <c r="C209" s="155" t="s">
        <v>157</v>
      </c>
      <c r="D209" s="97" t="s">
        <v>158</v>
      </c>
      <c r="E209" s="168">
        <v>3400</v>
      </c>
      <c r="F209" s="101"/>
      <c r="G209" s="101">
        <f t="shared" si="10"/>
        <v>3400</v>
      </c>
      <c r="H209" s="372"/>
      <c r="I209" s="139"/>
      <c r="J209" s="139"/>
      <c r="K209" s="139"/>
    </row>
    <row r="210" spans="1:11" ht="14.25" customHeight="1">
      <c r="A210" s="161"/>
      <c r="B210" s="162"/>
      <c r="C210" s="231">
        <v>4500</v>
      </c>
      <c r="D210" s="97" t="s">
        <v>264</v>
      </c>
      <c r="E210" s="168">
        <v>1900</v>
      </c>
      <c r="F210" s="176"/>
      <c r="G210" s="176">
        <f t="shared" si="10"/>
        <v>1900</v>
      </c>
      <c r="H210" s="199"/>
      <c r="I210" s="139"/>
      <c r="J210" s="139"/>
      <c r="K210" s="139"/>
    </row>
    <row r="211" spans="1:11" ht="27" customHeight="1">
      <c r="A211" s="164"/>
      <c r="B211" s="166" t="s">
        <v>188</v>
      </c>
      <c r="C211" s="165"/>
      <c r="D211" s="18" t="s">
        <v>288</v>
      </c>
      <c r="E211" s="171">
        <f>SUM(E212:E226)</f>
        <v>277400</v>
      </c>
      <c r="F211" s="171">
        <f>SUM(F212:F226)</f>
        <v>0</v>
      </c>
      <c r="G211" s="171">
        <f>SUM(G212:G226)</f>
        <v>277400</v>
      </c>
      <c r="H211" s="157"/>
      <c r="I211" s="139"/>
      <c r="J211" s="139"/>
      <c r="K211" s="139"/>
    </row>
    <row r="212" spans="1:11" ht="13.5" customHeight="1">
      <c r="A212" s="161"/>
      <c r="B212" s="162"/>
      <c r="C212" s="155" t="s">
        <v>171</v>
      </c>
      <c r="D212" s="97" t="s">
        <v>146</v>
      </c>
      <c r="E212" s="168">
        <v>12400</v>
      </c>
      <c r="F212" s="101"/>
      <c r="G212" s="101">
        <f aca="true" t="shared" si="11" ref="G212:G226">E212+F212</f>
        <v>12400</v>
      </c>
      <c r="H212" s="199"/>
      <c r="I212" s="139"/>
      <c r="J212" s="139"/>
      <c r="K212" s="139"/>
    </row>
    <row r="213" spans="1:11" ht="13.5" customHeight="1">
      <c r="A213" s="161"/>
      <c r="B213" s="162"/>
      <c r="C213" s="155" t="s">
        <v>134</v>
      </c>
      <c r="D213" s="97" t="s">
        <v>135</v>
      </c>
      <c r="E213" s="168">
        <v>173000</v>
      </c>
      <c r="F213" s="101"/>
      <c r="G213" s="101">
        <f t="shared" si="11"/>
        <v>173000</v>
      </c>
      <c r="H213" s="372"/>
      <c r="I213" s="139"/>
      <c r="J213" s="139"/>
      <c r="K213" s="139"/>
    </row>
    <row r="214" spans="1:11" ht="13.5" customHeight="1">
      <c r="A214" s="161"/>
      <c r="B214" s="162"/>
      <c r="C214" s="155" t="s">
        <v>147</v>
      </c>
      <c r="D214" s="97" t="s">
        <v>148</v>
      </c>
      <c r="E214" s="168">
        <v>14700</v>
      </c>
      <c r="F214" s="101"/>
      <c r="G214" s="101">
        <f t="shared" si="11"/>
        <v>14700</v>
      </c>
      <c r="H214" s="372"/>
      <c r="I214" s="139"/>
      <c r="J214" s="139"/>
      <c r="K214" s="139"/>
    </row>
    <row r="215" spans="1:11" ht="13.5" customHeight="1">
      <c r="A215" s="161"/>
      <c r="B215" s="162"/>
      <c r="C215" s="155" t="s">
        <v>136</v>
      </c>
      <c r="D215" s="97" t="s">
        <v>137</v>
      </c>
      <c r="E215" s="168">
        <v>28400</v>
      </c>
      <c r="F215" s="101"/>
      <c r="G215" s="101">
        <f t="shared" si="11"/>
        <v>28400</v>
      </c>
      <c r="H215" s="372"/>
      <c r="I215" s="139"/>
      <c r="J215" s="139"/>
      <c r="K215" s="139"/>
    </row>
    <row r="216" spans="1:11" ht="13.5" customHeight="1">
      <c r="A216" s="161"/>
      <c r="B216" s="162"/>
      <c r="C216" s="155" t="s">
        <v>138</v>
      </c>
      <c r="D216" s="97" t="s">
        <v>139</v>
      </c>
      <c r="E216" s="168">
        <v>4700</v>
      </c>
      <c r="F216" s="101"/>
      <c r="G216" s="101">
        <f t="shared" si="11"/>
        <v>4700</v>
      </c>
      <c r="H216" s="372"/>
      <c r="I216" s="139"/>
      <c r="J216" s="139"/>
      <c r="K216" s="139"/>
    </row>
    <row r="217" spans="1:11" ht="13.5" customHeight="1">
      <c r="A217" s="161"/>
      <c r="B217" s="162"/>
      <c r="C217" s="162">
        <v>4170</v>
      </c>
      <c r="D217" s="97" t="s">
        <v>149</v>
      </c>
      <c r="E217" s="168">
        <v>4000</v>
      </c>
      <c r="F217" s="101"/>
      <c r="G217" s="101">
        <f t="shared" si="11"/>
        <v>4000</v>
      </c>
      <c r="H217" s="372"/>
      <c r="I217" s="139"/>
      <c r="J217" s="139"/>
      <c r="K217" s="139"/>
    </row>
    <row r="218" spans="1:11" ht="13.5" customHeight="1">
      <c r="A218" s="161"/>
      <c r="B218" s="162"/>
      <c r="C218" s="155" t="s">
        <v>123</v>
      </c>
      <c r="D218" s="97" t="s">
        <v>124</v>
      </c>
      <c r="E218" s="168">
        <v>12200</v>
      </c>
      <c r="F218" s="101"/>
      <c r="G218" s="101">
        <f t="shared" si="11"/>
        <v>12200</v>
      </c>
      <c r="H218" s="372"/>
      <c r="I218" s="139"/>
      <c r="J218" s="139"/>
      <c r="K218" s="139"/>
    </row>
    <row r="219" spans="1:11" ht="13.5" customHeight="1">
      <c r="A219" s="161"/>
      <c r="B219" s="162"/>
      <c r="C219" s="162" t="s">
        <v>201</v>
      </c>
      <c r="D219" s="97" t="s">
        <v>202</v>
      </c>
      <c r="E219" s="168">
        <v>300</v>
      </c>
      <c r="F219" s="101"/>
      <c r="G219" s="101">
        <f t="shared" si="11"/>
        <v>300</v>
      </c>
      <c r="H219" s="372"/>
      <c r="I219" s="139"/>
      <c r="J219" s="139"/>
      <c r="K219" s="139"/>
    </row>
    <row r="220" spans="1:11" ht="13.5" customHeight="1">
      <c r="A220" s="161"/>
      <c r="B220" s="162"/>
      <c r="C220" s="155" t="s">
        <v>107</v>
      </c>
      <c r="D220" s="97" t="s">
        <v>108</v>
      </c>
      <c r="E220" s="168">
        <v>11500</v>
      </c>
      <c r="F220" s="101"/>
      <c r="G220" s="101">
        <f t="shared" si="11"/>
        <v>11500</v>
      </c>
      <c r="H220" s="372"/>
      <c r="I220" s="139"/>
      <c r="J220" s="139"/>
      <c r="K220" s="139"/>
    </row>
    <row r="221" spans="1:11" ht="13.5" customHeight="1">
      <c r="A221" s="161"/>
      <c r="B221" s="162"/>
      <c r="C221" s="198">
        <v>4360</v>
      </c>
      <c r="D221" s="97" t="s">
        <v>155</v>
      </c>
      <c r="E221" s="168">
        <v>1400</v>
      </c>
      <c r="F221" s="101"/>
      <c r="G221" s="101">
        <f t="shared" si="11"/>
        <v>1400</v>
      </c>
      <c r="H221" s="372"/>
      <c r="I221" s="139"/>
      <c r="J221" s="139"/>
      <c r="K221" s="139"/>
    </row>
    <row r="222" spans="1:11" ht="13.5" customHeight="1">
      <c r="A222" s="161"/>
      <c r="B222" s="162"/>
      <c r="C222" s="198">
        <v>4370</v>
      </c>
      <c r="D222" s="97" t="s">
        <v>156</v>
      </c>
      <c r="E222" s="168">
        <v>1300</v>
      </c>
      <c r="F222" s="101"/>
      <c r="G222" s="101">
        <f t="shared" si="11"/>
        <v>1300</v>
      </c>
      <c r="H222" s="372"/>
      <c r="I222" s="139"/>
      <c r="J222" s="139"/>
      <c r="K222" s="139"/>
    </row>
    <row r="223" spans="1:11" ht="13.5" customHeight="1">
      <c r="A223" s="161"/>
      <c r="B223" s="162"/>
      <c r="C223" s="155" t="s">
        <v>141</v>
      </c>
      <c r="D223" s="97" t="s">
        <v>142</v>
      </c>
      <c r="E223" s="168">
        <v>3000</v>
      </c>
      <c r="F223" s="101"/>
      <c r="G223" s="101">
        <f t="shared" si="11"/>
        <v>3000</v>
      </c>
      <c r="H223" s="199"/>
      <c r="I223" s="139"/>
      <c r="J223" s="139"/>
      <c r="K223" s="139"/>
    </row>
    <row r="224" spans="1:11" ht="13.5" customHeight="1">
      <c r="A224" s="161"/>
      <c r="B224" s="162"/>
      <c r="C224" s="162">
        <v>4430</v>
      </c>
      <c r="D224" s="97" t="s">
        <v>115</v>
      </c>
      <c r="E224" s="168">
        <v>1000</v>
      </c>
      <c r="F224" s="101"/>
      <c r="G224" s="101">
        <f t="shared" si="11"/>
        <v>1000</v>
      </c>
      <c r="H224" s="372"/>
      <c r="I224" s="139"/>
      <c r="J224" s="139"/>
      <c r="K224" s="139"/>
    </row>
    <row r="225" spans="1:11" ht="13.5" customHeight="1">
      <c r="A225" s="161"/>
      <c r="B225" s="162"/>
      <c r="C225" s="155" t="s">
        <v>157</v>
      </c>
      <c r="D225" s="97" t="s">
        <v>158</v>
      </c>
      <c r="E225" s="168">
        <v>4500</v>
      </c>
      <c r="F225" s="101"/>
      <c r="G225" s="101">
        <f t="shared" si="11"/>
        <v>4500</v>
      </c>
      <c r="H225" s="372"/>
      <c r="I225" s="139"/>
      <c r="J225" s="139"/>
      <c r="K225" s="139"/>
    </row>
    <row r="226" spans="1:11" ht="13.5" customHeight="1">
      <c r="A226" s="161"/>
      <c r="B226" s="162"/>
      <c r="C226" s="198">
        <v>4700</v>
      </c>
      <c r="D226" s="97" t="s">
        <v>160</v>
      </c>
      <c r="E226" s="168">
        <v>5000</v>
      </c>
      <c r="F226" s="101"/>
      <c r="G226" s="101">
        <f t="shared" si="11"/>
        <v>5000</v>
      </c>
      <c r="H226" s="372"/>
      <c r="I226" s="139"/>
      <c r="J226" s="139"/>
      <c r="K226" s="139"/>
    </row>
    <row r="227" spans="1:11" ht="15" customHeight="1">
      <c r="A227" s="164"/>
      <c r="B227" s="166" t="s">
        <v>189</v>
      </c>
      <c r="C227" s="165"/>
      <c r="D227" s="18" t="s">
        <v>289</v>
      </c>
      <c r="E227" s="171">
        <f>SUM(E228:E228)</f>
        <v>38100</v>
      </c>
      <c r="F227" s="171">
        <f>SUM(F228:F228)</f>
        <v>0</v>
      </c>
      <c r="G227" s="171">
        <f>SUM(G228:G228)</f>
        <v>38100</v>
      </c>
      <c r="H227" s="157"/>
      <c r="I227" s="139"/>
      <c r="J227" s="139"/>
      <c r="K227" s="139"/>
    </row>
    <row r="228" spans="1:11" ht="15" customHeight="1">
      <c r="A228" s="161"/>
      <c r="B228" s="162"/>
      <c r="C228" s="198">
        <v>4700</v>
      </c>
      <c r="D228" s="97" t="s">
        <v>160</v>
      </c>
      <c r="E228" s="168">
        <v>38100</v>
      </c>
      <c r="F228" s="101"/>
      <c r="G228" s="101">
        <f>E228+F228</f>
        <v>38100</v>
      </c>
      <c r="H228" s="157"/>
      <c r="I228" s="139"/>
      <c r="J228" s="139"/>
      <c r="K228" s="139"/>
    </row>
    <row r="229" spans="1:11" ht="15" customHeight="1">
      <c r="A229" s="164"/>
      <c r="B229" s="166" t="s">
        <v>190</v>
      </c>
      <c r="C229" s="165"/>
      <c r="D229" s="18" t="s">
        <v>11</v>
      </c>
      <c r="E229" s="171">
        <f>SUM(E230:E232)</f>
        <v>54400</v>
      </c>
      <c r="F229" s="171">
        <f>SUM(F230:F232)</f>
        <v>0</v>
      </c>
      <c r="G229" s="171">
        <f>SUM(G230:G232)</f>
        <v>54400</v>
      </c>
      <c r="H229" s="157"/>
      <c r="I229" s="139"/>
      <c r="J229" s="139"/>
      <c r="K229" s="139"/>
    </row>
    <row r="230" spans="1:11" ht="15" customHeight="1">
      <c r="A230" s="161"/>
      <c r="B230" s="162"/>
      <c r="C230" s="155" t="s">
        <v>171</v>
      </c>
      <c r="D230" s="97" t="s">
        <v>146</v>
      </c>
      <c r="E230" s="168">
        <v>3900</v>
      </c>
      <c r="F230" s="101"/>
      <c r="G230" s="101">
        <f>E230+F230</f>
        <v>3900</v>
      </c>
      <c r="H230" s="157"/>
      <c r="I230" s="139"/>
      <c r="J230" s="139"/>
      <c r="K230" s="139"/>
    </row>
    <row r="231" spans="1:11" ht="15" customHeight="1">
      <c r="A231" s="172"/>
      <c r="B231" s="183"/>
      <c r="C231" s="162">
        <v>4170</v>
      </c>
      <c r="D231" s="97" t="s">
        <v>149</v>
      </c>
      <c r="E231" s="173">
        <v>0</v>
      </c>
      <c r="F231" s="174"/>
      <c r="G231" s="101">
        <f>E231+F231</f>
        <v>0</v>
      </c>
      <c r="H231" s="382"/>
      <c r="I231" s="139"/>
      <c r="J231" s="139"/>
      <c r="K231" s="139"/>
    </row>
    <row r="232" spans="1:11" ht="15" customHeight="1" thickBot="1">
      <c r="A232" s="172"/>
      <c r="B232" s="183"/>
      <c r="C232" s="187" t="s">
        <v>157</v>
      </c>
      <c r="D232" s="59" t="s">
        <v>158</v>
      </c>
      <c r="E232" s="173">
        <v>50500</v>
      </c>
      <c r="F232" s="174"/>
      <c r="G232" s="174">
        <f>E232+F232</f>
        <v>50500</v>
      </c>
      <c r="H232" s="372"/>
      <c r="I232" s="139"/>
      <c r="J232" s="139"/>
      <c r="K232" s="139"/>
    </row>
    <row r="233" spans="1:11" ht="15.75" customHeight="1" thickBot="1">
      <c r="A233" s="115" t="s">
        <v>191</v>
      </c>
      <c r="B233" s="116"/>
      <c r="C233" s="116"/>
      <c r="D233" s="117" t="s">
        <v>192</v>
      </c>
      <c r="E233" s="181">
        <f>E234+E238+E253</f>
        <v>163000</v>
      </c>
      <c r="F233" s="181">
        <f>F234+F238+F253</f>
        <v>0</v>
      </c>
      <c r="G233" s="181">
        <f>G234+G238+G253</f>
        <v>163000</v>
      </c>
      <c r="H233" s="148"/>
      <c r="I233" s="139"/>
      <c r="J233" s="139"/>
      <c r="K233" s="139"/>
    </row>
    <row r="234" spans="1:11" ht="15.75" customHeight="1">
      <c r="A234" s="216"/>
      <c r="B234" s="217" t="s">
        <v>193</v>
      </c>
      <c r="C234" s="218"/>
      <c r="D234" s="219" t="s">
        <v>290</v>
      </c>
      <c r="E234" s="220">
        <f>E235+E236+E237</f>
        <v>17400</v>
      </c>
      <c r="F234" s="220">
        <f>F235+F236+F237</f>
        <v>0</v>
      </c>
      <c r="G234" s="221">
        <f>G235+G236+G237</f>
        <v>17400</v>
      </c>
      <c r="H234" s="222"/>
      <c r="I234" s="139"/>
      <c r="J234" s="139"/>
      <c r="K234" s="139"/>
    </row>
    <row r="235" spans="1:11" ht="14.25" customHeight="1">
      <c r="A235" s="153"/>
      <c r="B235" s="154"/>
      <c r="C235" s="155" t="s">
        <v>123</v>
      </c>
      <c r="D235" s="97" t="s">
        <v>124</v>
      </c>
      <c r="E235" s="223">
        <v>8500</v>
      </c>
      <c r="F235" s="101"/>
      <c r="G235" s="101">
        <f>E235+F235</f>
        <v>8500</v>
      </c>
      <c r="H235" s="157"/>
      <c r="I235" s="139"/>
      <c r="J235" s="139"/>
      <c r="K235" s="139"/>
    </row>
    <row r="236" spans="1:11" ht="14.25" customHeight="1">
      <c r="A236" s="153"/>
      <c r="B236" s="154"/>
      <c r="C236" s="155" t="s">
        <v>107</v>
      </c>
      <c r="D236" s="97" t="s">
        <v>108</v>
      </c>
      <c r="E236" s="223">
        <v>7400</v>
      </c>
      <c r="F236" s="101"/>
      <c r="G236" s="101">
        <f>E236+F236</f>
        <v>7400</v>
      </c>
      <c r="H236" s="157"/>
      <c r="I236" s="139"/>
      <c r="J236" s="139"/>
      <c r="K236" s="139"/>
    </row>
    <row r="237" spans="1:11" ht="14.25" customHeight="1">
      <c r="A237" s="153"/>
      <c r="B237" s="154"/>
      <c r="C237" s="198">
        <v>4700</v>
      </c>
      <c r="D237" s="97" t="s">
        <v>160</v>
      </c>
      <c r="E237" s="223">
        <v>1500</v>
      </c>
      <c r="F237" s="101"/>
      <c r="G237" s="101">
        <f>E237+F237</f>
        <v>1500</v>
      </c>
      <c r="H237" s="199"/>
      <c r="I237" s="139"/>
      <c r="J237" s="139"/>
      <c r="K237" s="139"/>
    </row>
    <row r="238" spans="1:11" ht="15.75" customHeight="1">
      <c r="A238" s="164"/>
      <c r="B238" s="166" t="s">
        <v>194</v>
      </c>
      <c r="C238" s="165"/>
      <c r="D238" s="18" t="s">
        <v>291</v>
      </c>
      <c r="E238" s="171">
        <f>SUM(E239:E252)</f>
        <v>143600</v>
      </c>
      <c r="F238" s="171">
        <f>SUM(F239:F252)</f>
        <v>0</v>
      </c>
      <c r="G238" s="171">
        <f>SUM(G239:G252)</f>
        <v>143600</v>
      </c>
      <c r="H238" s="157"/>
      <c r="I238" s="139"/>
      <c r="J238" s="139"/>
      <c r="K238" s="139"/>
    </row>
    <row r="239" spans="1:11" ht="48">
      <c r="A239" s="164"/>
      <c r="B239" s="166"/>
      <c r="C239" s="162" t="s">
        <v>458</v>
      </c>
      <c r="D239" s="97" t="s">
        <v>460</v>
      </c>
      <c r="E239" s="168">
        <v>0</v>
      </c>
      <c r="F239" s="168">
        <v>35000</v>
      </c>
      <c r="G239" s="101">
        <f aca="true" t="shared" si="12" ref="G239:G255">E239+F239</f>
        <v>35000</v>
      </c>
      <c r="H239" s="372" t="s">
        <v>321</v>
      </c>
      <c r="I239" s="139"/>
      <c r="J239" s="139"/>
      <c r="K239" s="139"/>
    </row>
    <row r="240" spans="1:11" ht="33.75">
      <c r="A240" s="164"/>
      <c r="B240" s="166"/>
      <c r="C240" s="224" t="s">
        <v>195</v>
      </c>
      <c r="D240" s="685" t="s">
        <v>196</v>
      </c>
      <c r="E240" s="186">
        <v>35000</v>
      </c>
      <c r="F240" s="101">
        <v>-35000</v>
      </c>
      <c r="G240" s="101">
        <f t="shared" si="12"/>
        <v>0</v>
      </c>
      <c r="H240" s="372" t="s">
        <v>321</v>
      </c>
      <c r="I240" s="139"/>
      <c r="J240" s="139"/>
      <c r="K240" s="139"/>
    </row>
    <row r="241" spans="1:11" ht="14.25" customHeight="1">
      <c r="A241" s="164"/>
      <c r="B241" s="225"/>
      <c r="C241" s="155" t="s">
        <v>127</v>
      </c>
      <c r="D241" s="97" t="s">
        <v>128</v>
      </c>
      <c r="E241" s="186">
        <v>15000</v>
      </c>
      <c r="F241" s="101"/>
      <c r="G241" s="101">
        <f t="shared" si="12"/>
        <v>15000</v>
      </c>
      <c r="H241" s="199"/>
      <c r="I241" s="139"/>
      <c r="J241" s="139"/>
      <c r="K241" s="139"/>
    </row>
    <row r="242" spans="1:11" ht="14.25" customHeight="1">
      <c r="A242" s="161"/>
      <c r="B242" s="162"/>
      <c r="C242" s="155" t="s">
        <v>136</v>
      </c>
      <c r="D242" s="97" t="s">
        <v>137</v>
      </c>
      <c r="E242" s="168">
        <v>500</v>
      </c>
      <c r="F242" s="101"/>
      <c r="G242" s="101">
        <f t="shared" si="12"/>
        <v>500</v>
      </c>
      <c r="H242" s="199"/>
      <c r="I242" s="139"/>
      <c r="J242" s="139"/>
      <c r="K242" s="139"/>
    </row>
    <row r="243" spans="1:11" ht="14.25" customHeight="1">
      <c r="A243" s="161"/>
      <c r="B243" s="162"/>
      <c r="C243" s="155" t="s">
        <v>138</v>
      </c>
      <c r="D243" s="97" t="s">
        <v>139</v>
      </c>
      <c r="E243" s="168">
        <v>100</v>
      </c>
      <c r="F243" s="101"/>
      <c r="G243" s="101">
        <f t="shared" si="12"/>
        <v>100</v>
      </c>
      <c r="H243" s="199"/>
      <c r="I243" s="139"/>
      <c r="J243" s="139"/>
      <c r="K243" s="139"/>
    </row>
    <row r="244" spans="1:11" ht="14.25" customHeight="1">
      <c r="A244" s="161"/>
      <c r="B244" s="162"/>
      <c r="C244" s="162">
        <v>4170</v>
      </c>
      <c r="D244" s="97" t="s">
        <v>149</v>
      </c>
      <c r="E244" s="168">
        <v>18400</v>
      </c>
      <c r="F244" s="101"/>
      <c r="G244" s="101">
        <f t="shared" si="12"/>
        <v>18400</v>
      </c>
      <c r="H244" s="199"/>
      <c r="I244" s="139"/>
      <c r="J244" s="139"/>
      <c r="K244" s="139"/>
    </row>
    <row r="245" spans="1:11" ht="14.25" customHeight="1">
      <c r="A245" s="161"/>
      <c r="B245" s="162"/>
      <c r="C245" s="155" t="s">
        <v>123</v>
      </c>
      <c r="D245" s="97" t="s">
        <v>124</v>
      </c>
      <c r="E245" s="168">
        <v>19600</v>
      </c>
      <c r="F245" s="169"/>
      <c r="G245" s="101">
        <f t="shared" si="12"/>
        <v>19600</v>
      </c>
      <c r="H245" s="199"/>
      <c r="I245" s="139"/>
      <c r="J245" s="139"/>
      <c r="K245" s="139"/>
    </row>
    <row r="246" spans="1:11" ht="14.25" customHeight="1">
      <c r="A246" s="161"/>
      <c r="B246" s="162"/>
      <c r="C246" s="198">
        <v>4220</v>
      </c>
      <c r="D246" s="97" t="s">
        <v>197</v>
      </c>
      <c r="E246" s="168">
        <v>4500</v>
      </c>
      <c r="F246" s="169"/>
      <c r="G246" s="101">
        <f t="shared" si="12"/>
        <v>4500</v>
      </c>
      <c r="H246" s="199"/>
      <c r="I246" s="139"/>
      <c r="J246" s="139"/>
      <c r="K246" s="139"/>
    </row>
    <row r="247" spans="1:11" ht="14.25" customHeight="1">
      <c r="A247" s="161"/>
      <c r="B247" s="162"/>
      <c r="C247" s="155" t="s">
        <v>107</v>
      </c>
      <c r="D247" s="97" t="s">
        <v>108</v>
      </c>
      <c r="E247" s="168">
        <v>44700</v>
      </c>
      <c r="F247" s="101"/>
      <c r="G247" s="101">
        <f t="shared" si="12"/>
        <v>44700</v>
      </c>
      <c r="H247" s="199"/>
      <c r="I247" s="139"/>
      <c r="J247" s="139"/>
      <c r="K247" s="139"/>
    </row>
    <row r="248" spans="1:11" ht="14.25" customHeight="1">
      <c r="A248" s="161"/>
      <c r="B248" s="162"/>
      <c r="C248" s="198">
        <v>4350</v>
      </c>
      <c r="D248" s="97" t="s">
        <v>154</v>
      </c>
      <c r="E248" s="168">
        <v>2000</v>
      </c>
      <c r="F248" s="101"/>
      <c r="G248" s="101">
        <f t="shared" si="12"/>
        <v>2000</v>
      </c>
      <c r="H248" s="199"/>
      <c r="I248" s="139"/>
      <c r="J248" s="139"/>
      <c r="K248" s="139"/>
    </row>
    <row r="249" spans="1:11" ht="14.25" customHeight="1">
      <c r="A249" s="161"/>
      <c r="B249" s="162"/>
      <c r="C249" s="198">
        <v>4370</v>
      </c>
      <c r="D249" s="97" t="s">
        <v>156</v>
      </c>
      <c r="E249" s="168">
        <v>2000</v>
      </c>
      <c r="F249" s="101"/>
      <c r="G249" s="101">
        <f t="shared" si="12"/>
        <v>2000</v>
      </c>
      <c r="H249" s="199"/>
      <c r="I249" s="139"/>
      <c r="J249" s="139"/>
      <c r="K249" s="139"/>
    </row>
    <row r="250" spans="1:11" ht="14.25" customHeight="1">
      <c r="A250" s="161"/>
      <c r="B250" s="162"/>
      <c r="C250" s="155" t="s">
        <v>141</v>
      </c>
      <c r="D250" s="97" t="s">
        <v>142</v>
      </c>
      <c r="E250" s="168">
        <v>600</v>
      </c>
      <c r="F250" s="101"/>
      <c r="G250" s="101">
        <f t="shared" si="12"/>
        <v>600</v>
      </c>
      <c r="H250" s="199"/>
      <c r="I250" s="139"/>
      <c r="J250" s="139"/>
      <c r="K250" s="139"/>
    </row>
    <row r="251" spans="1:11" ht="14.25" customHeight="1">
      <c r="A251" s="172"/>
      <c r="B251" s="183"/>
      <c r="C251" s="198">
        <v>4610</v>
      </c>
      <c r="D251" s="97" t="s">
        <v>159</v>
      </c>
      <c r="E251" s="173">
        <v>200</v>
      </c>
      <c r="F251" s="174"/>
      <c r="G251" s="101">
        <f t="shared" si="12"/>
        <v>200</v>
      </c>
      <c r="H251" s="199"/>
      <c r="I251" s="139"/>
      <c r="J251" s="139"/>
      <c r="K251" s="139"/>
    </row>
    <row r="252" spans="1:11" ht="14.25" customHeight="1">
      <c r="A252" s="161"/>
      <c r="B252" s="162"/>
      <c r="C252" s="198">
        <v>4700</v>
      </c>
      <c r="D252" s="97" t="s">
        <v>160</v>
      </c>
      <c r="E252" s="168">
        <v>1000</v>
      </c>
      <c r="F252" s="101"/>
      <c r="G252" s="101">
        <f t="shared" si="12"/>
        <v>1000</v>
      </c>
      <c r="H252" s="199"/>
      <c r="I252" s="139"/>
      <c r="J252" s="139"/>
      <c r="K252" s="139"/>
    </row>
    <row r="253" spans="1:11" ht="14.25" customHeight="1">
      <c r="A253" s="161"/>
      <c r="B253" s="166" t="s">
        <v>347</v>
      </c>
      <c r="C253" s="165"/>
      <c r="D253" s="490" t="s">
        <v>11</v>
      </c>
      <c r="E253" s="491">
        <f>E254+E255</f>
        <v>2000</v>
      </c>
      <c r="F253" s="491">
        <f>F254+F255</f>
        <v>0</v>
      </c>
      <c r="G253" s="491">
        <f>G254+G255</f>
        <v>2000</v>
      </c>
      <c r="H253" s="199"/>
      <c r="I253" s="139"/>
      <c r="J253" s="139"/>
      <c r="K253" s="139"/>
    </row>
    <row r="254" spans="1:11" ht="48">
      <c r="A254" s="161"/>
      <c r="B254" s="166"/>
      <c r="C254" s="162" t="s">
        <v>458</v>
      </c>
      <c r="D254" s="97" t="s">
        <v>460</v>
      </c>
      <c r="E254" s="168">
        <v>0</v>
      </c>
      <c r="F254" s="168">
        <v>2000</v>
      </c>
      <c r="G254" s="204">
        <f t="shared" si="12"/>
        <v>2000</v>
      </c>
      <c r="H254" s="372" t="s">
        <v>321</v>
      </c>
      <c r="I254" s="139"/>
      <c r="J254" s="139"/>
      <c r="K254" s="139"/>
    </row>
    <row r="255" spans="1:11" ht="34.5" thickBot="1">
      <c r="A255" s="177"/>
      <c r="B255" s="178"/>
      <c r="C255" s="669" t="s">
        <v>195</v>
      </c>
      <c r="D255" s="686" t="s">
        <v>196</v>
      </c>
      <c r="E255" s="179">
        <v>2000</v>
      </c>
      <c r="F255" s="180">
        <v>-2000</v>
      </c>
      <c r="G255" s="204">
        <f t="shared" si="12"/>
        <v>0</v>
      </c>
      <c r="H255" s="372" t="s">
        <v>321</v>
      </c>
      <c r="I255" s="139"/>
      <c r="J255" s="139"/>
      <c r="K255" s="139"/>
    </row>
    <row r="256" spans="1:11" ht="15.75" customHeight="1" thickBot="1">
      <c r="A256" s="115" t="s">
        <v>198</v>
      </c>
      <c r="B256" s="116"/>
      <c r="C256" s="116"/>
      <c r="D256" s="25" t="s">
        <v>85</v>
      </c>
      <c r="E256" s="181">
        <f>E257+E261+E279+E281+E285+E289+E287+E309+E312</f>
        <v>3188148</v>
      </c>
      <c r="F256" s="181">
        <f>F257+F261+F279+F281+F285+F289+F287+F309+F312</f>
        <v>0</v>
      </c>
      <c r="G256" s="181">
        <f>G257+G261+G279+G281+G285+G289+G287+G309+G312</f>
        <v>3188148</v>
      </c>
      <c r="H256" s="148"/>
      <c r="I256" s="139"/>
      <c r="J256" s="139"/>
      <c r="K256" s="139"/>
    </row>
    <row r="257" spans="1:11" ht="24" customHeight="1">
      <c r="A257" s="285"/>
      <c r="B257" s="217" t="s">
        <v>348</v>
      </c>
      <c r="C257" s="689"/>
      <c r="D257" s="219" t="s">
        <v>349</v>
      </c>
      <c r="E257" s="493">
        <f>E258+E259+E260</f>
        <v>3000</v>
      </c>
      <c r="F257" s="493">
        <f>F258+F259+F260</f>
        <v>0</v>
      </c>
      <c r="G257" s="493">
        <f>G258+G259+G260</f>
        <v>3000</v>
      </c>
      <c r="H257" s="222"/>
      <c r="I257" s="139"/>
      <c r="J257" s="139"/>
      <c r="K257" s="139"/>
    </row>
    <row r="258" spans="1:11" ht="13.5" customHeight="1">
      <c r="A258" s="267"/>
      <c r="B258" s="262"/>
      <c r="C258" s="155" t="s">
        <v>123</v>
      </c>
      <c r="D258" s="97" t="s">
        <v>124</v>
      </c>
      <c r="E258" s="286">
        <v>500</v>
      </c>
      <c r="F258" s="286"/>
      <c r="G258" s="101">
        <f>E258+F258</f>
        <v>500</v>
      </c>
      <c r="H258" s="157"/>
      <c r="I258" s="139"/>
      <c r="J258" s="139"/>
      <c r="K258" s="139"/>
    </row>
    <row r="259" spans="1:11" ht="13.5" customHeight="1">
      <c r="A259" s="267"/>
      <c r="B259" s="262"/>
      <c r="C259" s="155" t="s">
        <v>107</v>
      </c>
      <c r="D259" s="97" t="s">
        <v>108</v>
      </c>
      <c r="E259" s="286">
        <v>1000</v>
      </c>
      <c r="F259" s="286"/>
      <c r="G259" s="101">
        <f>E259+F259</f>
        <v>1000</v>
      </c>
      <c r="H259" s="157"/>
      <c r="I259" s="139"/>
      <c r="J259" s="139"/>
      <c r="K259" s="139"/>
    </row>
    <row r="260" spans="1:11" ht="13.5" customHeight="1">
      <c r="A260" s="267"/>
      <c r="B260" s="357"/>
      <c r="C260" s="198">
        <v>4700</v>
      </c>
      <c r="D260" s="97" t="s">
        <v>160</v>
      </c>
      <c r="E260" s="286">
        <v>1500</v>
      </c>
      <c r="F260" s="286"/>
      <c r="G260" s="101">
        <f>E260+F260</f>
        <v>1500</v>
      </c>
      <c r="H260" s="157"/>
      <c r="I260" s="139"/>
      <c r="J260" s="139"/>
      <c r="K260" s="139"/>
    </row>
    <row r="261" spans="1:11" ht="37.5" customHeight="1">
      <c r="A261" s="158"/>
      <c r="B261" s="118" t="s">
        <v>199</v>
      </c>
      <c r="C261" s="226"/>
      <c r="D261" s="109" t="s">
        <v>292</v>
      </c>
      <c r="E261" s="182">
        <f>SUM(E262:E278)</f>
        <v>2205093</v>
      </c>
      <c r="F261" s="182">
        <f>SUM(F262:F278)</f>
        <v>0</v>
      </c>
      <c r="G261" s="182">
        <f>SUM(G262:G278)</f>
        <v>2205093</v>
      </c>
      <c r="H261" s="152"/>
      <c r="I261" s="139"/>
      <c r="J261" s="139"/>
      <c r="K261" s="139"/>
    </row>
    <row r="262" spans="1:11" ht="14.25" customHeight="1">
      <c r="A262" s="164"/>
      <c r="B262" s="214"/>
      <c r="C262" s="155" t="s">
        <v>171</v>
      </c>
      <c r="D262" s="97" t="s">
        <v>240</v>
      </c>
      <c r="E262" s="186">
        <v>1120</v>
      </c>
      <c r="F262" s="101"/>
      <c r="G262" s="101">
        <f aca="true" t="shared" si="13" ref="G262:G278">E262+F262</f>
        <v>1120</v>
      </c>
      <c r="H262" s="372"/>
      <c r="I262" s="139"/>
      <c r="J262" s="139"/>
      <c r="K262" s="139"/>
    </row>
    <row r="263" spans="1:11" ht="14.25" customHeight="1">
      <c r="A263" s="161"/>
      <c r="B263" s="162"/>
      <c r="C263" s="162" t="s">
        <v>200</v>
      </c>
      <c r="D263" s="97" t="s">
        <v>241</v>
      </c>
      <c r="E263" s="168">
        <v>2105141</v>
      </c>
      <c r="F263" s="169"/>
      <c r="G263" s="169">
        <f t="shared" si="13"/>
        <v>2105141</v>
      </c>
      <c r="H263" s="199"/>
      <c r="I263" s="139"/>
      <c r="J263" s="139"/>
      <c r="K263" s="139"/>
    </row>
    <row r="264" spans="1:11" ht="14.25" customHeight="1">
      <c r="A264" s="161"/>
      <c r="B264" s="162"/>
      <c r="C264" s="162" t="s">
        <v>134</v>
      </c>
      <c r="D264" s="97" t="s">
        <v>242</v>
      </c>
      <c r="E264" s="168">
        <v>48600</v>
      </c>
      <c r="F264" s="101"/>
      <c r="G264" s="101">
        <f t="shared" si="13"/>
        <v>48600</v>
      </c>
      <c r="H264" s="199"/>
      <c r="I264" s="139"/>
      <c r="J264" s="139"/>
      <c r="K264" s="139"/>
    </row>
    <row r="265" spans="1:11" ht="14.25" customHeight="1">
      <c r="A265" s="161"/>
      <c r="B265" s="162"/>
      <c r="C265" s="155" t="s">
        <v>147</v>
      </c>
      <c r="D265" s="97" t="s">
        <v>243</v>
      </c>
      <c r="E265" s="168">
        <v>4100</v>
      </c>
      <c r="F265" s="101"/>
      <c r="G265" s="101">
        <f t="shared" si="13"/>
        <v>4100</v>
      </c>
      <c r="H265" s="199"/>
      <c r="I265" s="139"/>
      <c r="J265" s="139"/>
      <c r="K265" s="139"/>
    </row>
    <row r="266" spans="1:11" ht="14.25" customHeight="1">
      <c r="A266" s="161"/>
      <c r="B266" s="162"/>
      <c r="C266" s="162" t="s">
        <v>136</v>
      </c>
      <c r="D266" s="97" t="s">
        <v>244</v>
      </c>
      <c r="E266" s="168">
        <v>30000</v>
      </c>
      <c r="F266" s="101"/>
      <c r="G266" s="101">
        <f t="shared" si="13"/>
        <v>30000</v>
      </c>
      <c r="H266" s="199"/>
      <c r="I266" s="139"/>
      <c r="J266" s="139"/>
      <c r="K266" s="139"/>
    </row>
    <row r="267" spans="1:11" ht="14.25" customHeight="1">
      <c r="A267" s="161"/>
      <c r="B267" s="162"/>
      <c r="C267" s="162" t="s">
        <v>138</v>
      </c>
      <c r="D267" s="97" t="s">
        <v>245</v>
      </c>
      <c r="E267" s="168">
        <v>1200</v>
      </c>
      <c r="F267" s="101"/>
      <c r="G267" s="101">
        <f t="shared" si="13"/>
        <v>1200</v>
      </c>
      <c r="H267" s="199"/>
      <c r="I267" s="139"/>
      <c r="J267" s="139"/>
      <c r="K267" s="139"/>
    </row>
    <row r="268" spans="1:11" ht="14.25" customHeight="1">
      <c r="A268" s="161"/>
      <c r="B268" s="162"/>
      <c r="C268" s="162">
        <v>4170</v>
      </c>
      <c r="D268" s="97" t="s">
        <v>246</v>
      </c>
      <c r="E268" s="168">
        <v>1000</v>
      </c>
      <c r="F268" s="101"/>
      <c r="G268" s="101">
        <f t="shared" si="13"/>
        <v>1000</v>
      </c>
      <c r="H268" s="199"/>
      <c r="I268" s="139"/>
      <c r="J268" s="139"/>
      <c r="K268" s="139"/>
    </row>
    <row r="269" spans="1:11" ht="14.25" customHeight="1">
      <c r="A269" s="161"/>
      <c r="B269" s="162"/>
      <c r="C269" s="162" t="s">
        <v>123</v>
      </c>
      <c r="D269" s="97" t="s">
        <v>247</v>
      </c>
      <c r="E269" s="168">
        <v>3000</v>
      </c>
      <c r="F269" s="101"/>
      <c r="G269" s="101">
        <f t="shared" si="13"/>
        <v>3000</v>
      </c>
      <c r="H269" s="199"/>
      <c r="I269" s="139"/>
      <c r="J269" s="139"/>
      <c r="K269" s="139"/>
    </row>
    <row r="270" spans="1:11" ht="14.25" customHeight="1">
      <c r="A270" s="161"/>
      <c r="B270" s="162"/>
      <c r="C270" s="155" t="s">
        <v>150</v>
      </c>
      <c r="D270" s="97" t="s">
        <v>248</v>
      </c>
      <c r="E270" s="168">
        <v>600</v>
      </c>
      <c r="F270" s="101"/>
      <c r="G270" s="101">
        <f t="shared" si="13"/>
        <v>600</v>
      </c>
      <c r="H270" s="199"/>
      <c r="I270" s="139"/>
      <c r="J270" s="139"/>
      <c r="K270" s="139"/>
    </row>
    <row r="271" spans="1:11" ht="14.25" customHeight="1">
      <c r="A271" s="161"/>
      <c r="B271" s="162"/>
      <c r="C271" s="155" t="s">
        <v>152</v>
      </c>
      <c r="D271" s="97" t="s">
        <v>249</v>
      </c>
      <c r="E271" s="168">
        <v>300</v>
      </c>
      <c r="F271" s="169"/>
      <c r="G271" s="169">
        <f t="shared" si="13"/>
        <v>300</v>
      </c>
      <c r="H271" s="372"/>
      <c r="I271" s="139"/>
      <c r="J271" s="139"/>
      <c r="K271" s="139"/>
    </row>
    <row r="272" spans="1:11" ht="14.25" customHeight="1">
      <c r="A272" s="161"/>
      <c r="B272" s="162"/>
      <c r="C272" s="162" t="s">
        <v>201</v>
      </c>
      <c r="D272" s="97" t="s">
        <v>250</v>
      </c>
      <c r="E272" s="168">
        <v>100</v>
      </c>
      <c r="F272" s="101"/>
      <c r="G272" s="101">
        <f t="shared" si="13"/>
        <v>100</v>
      </c>
      <c r="H272" s="372"/>
      <c r="I272" s="139"/>
      <c r="J272" s="139"/>
      <c r="K272" s="139"/>
    </row>
    <row r="273" spans="1:11" ht="14.25" customHeight="1">
      <c r="A273" s="161"/>
      <c r="B273" s="162"/>
      <c r="C273" s="162" t="s">
        <v>107</v>
      </c>
      <c r="D273" s="97" t="s">
        <v>251</v>
      </c>
      <c r="E273" s="168">
        <v>5000</v>
      </c>
      <c r="F273" s="101"/>
      <c r="G273" s="101">
        <f t="shared" si="13"/>
        <v>5000</v>
      </c>
      <c r="H273" s="372"/>
      <c r="I273" s="139"/>
      <c r="J273" s="139"/>
      <c r="K273" s="139"/>
    </row>
    <row r="274" spans="1:11" ht="14.25" customHeight="1">
      <c r="A274" s="161"/>
      <c r="B274" s="162"/>
      <c r="C274" s="198">
        <v>4400</v>
      </c>
      <c r="D274" s="209" t="s">
        <v>252</v>
      </c>
      <c r="E274" s="168">
        <v>832</v>
      </c>
      <c r="F274" s="101"/>
      <c r="G274" s="101">
        <f t="shared" si="13"/>
        <v>832</v>
      </c>
      <c r="H274" s="372"/>
      <c r="I274" s="139"/>
      <c r="J274" s="139"/>
      <c r="K274" s="139"/>
    </row>
    <row r="275" spans="1:11" ht="14.25" customHeight="1">
      <c r="A275" s="161"/>
      <c r="B275" s="162"/>
      <c r="C275" s="162" t="s">
        <v>141</v>
      </c>
      <c r="D275" s="97" t="s">
        <v>253</v>
      </c>
      <c r="E275" s="168">
        <v>500</v>
      </c>
      <c r="F275" s="101"/>
      <c r="G275" s="101">
        <f t="shared" si="13"/>
        <v>500</v>
      </c>
      <c r="H275" s="372"/>
      <c r="I275" s="139"/>
      <c r="J275" s="139"/>
      <c r="K275" s="139"/>
    </row>
    <row r="276" spans="1:11" ht="14.25" customHeight="1">
      <c r="A276" s="161"/>
      <c r="B276" s="162"/>
      <c r="C276" s="162">
        <v>4430</v>
      </c>
      <c r="D276" s="97" t="s">
        <v>254</v>
      </c>
      <c r="E276" s="168">
        <v>400</v>
      </c>
      <c r="F276" s="101"/>
      <c r="G276" s="101">
        <f t="shared" si="13"/>
        <v>400</v>
      </c>
      <c r="H276" s="372"/>
      <c r="I276" s="139"/>
      <c r="J276" s="139"/>
      <c r="K276" s="139"/>
    </row>
    <row r="277" spans="1:11" ht="23.25" customHeight="1">
      <c r="A277" s="161"/>
      <c r="B277" s="162"/>
      <c r="C277" s="162" t="s">
        <v>157</v>
      </c>
      <c r="D277" s="97" t="s">
        <v>255</v>
      </c>
      <c r="E277" s="168">
        <v>1200</v>
      </c>
      <c r="F277" s="101"/>
      <c r="G277" s="101">
        <f t="shared" si="13"/>
        <v>1200</v>
      </c>
      <c r="H277" s="372"/>
      <c r="I277" s="139"/>
      <c r="J277" s="139"/>
      <c r="K277" s="139"/>
    </row>
    <row r="278" spans="1:11" ht="14.25" customHeight="1">
      <c r="A278" s="161"/>
      <c r="B278" s="162"/>
      <c r="C278" s="198">
        <v>4700</v>
      </c>
      <c r="D278" s="97" t="s">
        <v>256</v>
      </c>
      <c r="E278" s="168">
        <v>2000</v>
      </c>
      <c r="F278" s="101"/>
      <c r="G278" s="101">
        <f t="shared" si="13"/>
        <v>2000</v>
      </c>
      <c r="H278" s="372"/>
      <c r="I278" s="139"/>
      <c r="J278" s="139"/>
      <c r="K278" s="139"/>
    </row>
    <row r="279" spans="1:11" ht="39.75" customHeight="1">
      <c r="A279" s="164"/>
      <c r="B279" s="166" t="s">
        <v>204</v>
      </c>
      <c r="C279" s="165"/>
      <c r="D279" s="18" t="s">
        <v>293</v>
      </c>
      <c r="E279" s="171">
        <f>E280</f>
        <v>8318</v>
      </c>
      <c r="F279" s="171">
        <f>F280</f>
        <v>0</v>
      </c>
      <c r="G279" s="171">
        <f>G280</f>
        <v>8318</v>
      </c>
      <c r="H279" s="157"/>
      <c r="I279" s="139"/>
      <c r="J279" s="139"/>
      <c r="K279" s="139"/>
    </row>
    <row r="280" spans="1:11" ht="15" customHeight="1">
      <c r="A280" s="161"/>
      <c r="B280" s="162"/>
      <c r="C280" s="162">
        <v>4130</v>
      </c>
      <c r="D280" s="97" t="s">
        <v>257</v>
      </c>
      <c r="E280" s="168">
        <v>8318</v>
      </c>
      <c r="F280" s="101"/>
      <c r="G280" s="101">
        <f>E280+F280</f>
        <v>8318</v>
      </c>
      <c r="H280" s="170"/>
      <c r="I280" s="139"/>
      <c r="J280" s="139"/>
      <c r="K280" s="139"/>
    </row>
    <row r="281" spans="1:11" ht="26.25" customHeight="1">
      <c r="A281" s="164"/>
      <c r="B281" s="166" t="s">
        <v>205</v>
      </c>
      <c r="C281" s="165"/>
      <c r="D281" s="18" t="s">
        <v>294</v>
      </c>
      <c r="E281" s="171">
        <f>SUM(E282:E284)</f>
        <v>206193</v>
      </c>
      <c r="F281" s="171">
        <f>SUM(F282:F284)</f>
        <v>0</v>
      </c>
      <c r="G281" s="171">
        <f>SUM(G282:G284)</f>
        <v>206193</v>
      </c>
      <c r="H281" s="157"/>
      <c r="I281" s="139"/>
      <c r="J281" s="139"/>
      <c r="K281" s="139"/>
    </row>
    <row r="282" spans="1:11" ht="16.5" customHeight="1">
      <c r="A282" s="161"/>
      <c r="B282" s="162"/>
      <c r="C282" s="155" t="s">
        <v>200</v>
      </c>
      <c r="D282" s="97" t="s">
        <v>208</v>
      </c>
      <c r="E282" s="168">
        <v>173193</v>
      </c>
      <c r="F282" s="169"/>
      <c r="G282" s="169">
        <f>E282+F282</f>
        <v>173193</v>
      </c>
      <c r="H282" s="199"/>
      <c r="I282" s="139"/>
      <c r="J282" s="139"/>
      <c r="K282" s="139"/>
    </row>
    <row r="283" spans="1:11" ht="15" customHeight="1">
      <c r="A283" s="161"/>
      <c r="B283" s="162"/>
      <c r="C283" s="162" t="s">
        <v>136</v>
      </c>
      <c r="D283" s="97" t="s">
        <v>137</v>
      </c>
      <c r="E283" s="168">
        <v>3000</v>
      </c>
      <c r="F283" s="101"/>
      <c r="G283" s="101">
        <f>E283+F283</f>
        <v>3000</v>
      </c>
      <c r="H283" s="199"/>
      <c r="I283" s="139"/>
      <c r="J283" s="139"/>
      <c r="K283" s="139"/>
    </row>
    <row r="284" spans="1:11" ht="24" customHeight="1">
      <c r="A284" s="161"/>
      <c r="B284" s="162"/>
      <c r="C284" s="198">
        <v>4330</v>
      </c>
      <c r="D284" s="97" t="s">
        <v>206</v>
      </c>
      <c r="E284" s="168">
        <v>30000</v>
      </c>
      <c r="F284" s="101"/>
      <c r="G284" s="101">
        <f>E284+F284</f>
        <v>30000</v>
      </c>
      <c r="H284" s="199"/>
      <c r="I284" s="139"/>
      <c r="J284" s="139"/>
      <c r="K284" s="139"/>
    </row>
    <row r="285" spans="1:11" ht="15.75" customHeight="1">
      <c r="A285" s="164"/>
      <c r="B285" s="166" t="s">
        <v>207</v>
      </c>
      <c r="C285" s="165"/>
      <c r="D285" s="18" t="s">
        <v>295</v>
      </c>
      <c r="E285" s="171">
        <f>E286</f>
        <v>45000</v>
      </c>
      <c r="F285" s="171">
        <f>F286</f>
        <v>0</v>
      </c>
      <c r="G285" s="171">
        <f>G286</f>
        <v>45000</v>
      </c>
      <c r="H285" s="157"/>
      <c r="I285" s="139"/>
      <c r="J285" s="139"/>
      <c r="K285" s="139"/>
    </row>
    <row r="286" spans="1:11" ht="15" customHeight="1">
      <c r="A286" s="161"/>
      <c r="B286" s="162"/>
      <c r="C286" s="155" t="s">
        <v>200</v>
      </c>
      <c r="D286" s="97" t="s">
        <v>208</v>
      </c>
      <c r="E286" s="168">
        <v>45000</v>
      </c>
      <c r="F286" s="101"/>
      <c r="G286" s="101">
        <f>E286+F286</f>
        <v>45000</v>
      </c>
      <c r="H286" s="199"/>
      <c r="I286" s="139"/>
      <c r="J286" s="139"/>
      <c r="K286" s="139"/>
    </row>
    <row r="287" spans="1:11" ht="15" customHeight="1">
      <c r="A287" s="161"/>
      <c r="B287" s="52">
        <v>85216</v>
      </c>
      <c r="C287" s="50"/>
      <c r="D287" s="276" t="s">
        <v>237</v>
      </c>
      <c r="E287" s="282">
        <f>E288</f>
        <v>65844</v>
      </c>
      <c r="F287" s="282">
        <f>F288</f>
        <v>0</v>
      </c>
      <c r="G287" s="282">
        <f>G288</f>
        <v>65844</v>
      </c>
      <c r="H287" s="199"/>
      <c r="I287" s="139"/>
      <c r="J287" s="139"/>
      <c r="K287" s="139"/>
    </row>
    <row r="288" spans="1:11" ht="15" customHeight="1">
      <c r="A288" s="161"/>
      <c r="B288" s="52"/>
      <c r="C288" s="155" t="s">
        <v>200</v>
      </c>
      <c r="D288" s="97" t="s">
        <v>208</v>
      </c>
      <c r="E288" s="168">
        <v>65844</v>
      </c>
      <c r="F288" s="168"/>
      <c r="G288" s="101">
        <f>E288+F288</f>
        <v>65844</v>
      </c>
      <c r="H288" s="170"/>
      <c r="I288" s="139"/>
      <c r="J288" s="139"/>
      <c r="K288" s="139"/>
    </row>
    <row r="289" spans="1:11" ht="15" customHeight="1">
      <c r="A289" s="164"/>
      <c r="B289" s="166" t="s">
        <v>209</v>
      </c>
      <c r="C289" s="165"/>
      <c r="D289" s="18" t="s">
        <v>90</v>
      </c>
      <c r="E289" s="171">
        <f>SUM(E290:E308)</f>
        <v>539700</v>
      </c>
      <c r="F289" s="171">
        <f>SUM(F290:F308)</f>
        <v>0</v>
      </c>
      <c r="G289" s="171">
        <f>SUM(G290:G308)</f>
        <v>539700</v>
      </c>
      <c r="H289" s="157"/>
      <c r="I289" s="139"/>
      <c r="J289" s="139"/>
      <c r="K289" s="139"/>
    </row>
    <row r="290" spans="1:11" ht="15" customHeight="1">
      <c r="A290" s="161"/>
      <c r="B290" s="162"/>
      <c r="C290" s="155" t="s">
        <v>171</v>
      </c>
      <c r="D290" s="97" t="s">
        <v>210</v>
      </c>
      <c r="E290" s="168">
        <v>10500</v>
      </c>
      <c r="F290" s="101"/>
      <c r="G290" s="101">
        <f aca="true" t="shared" si="14" ref="G290:G308">E290+F290</f>
        <v>10500</v>
      </c>
      <c r="H290" s="372"/>
      <c r="I290" s="139"/>
      <c r="J290" s="139"/>
      <c r="K290" s="139"/>
    </row>
    <row r="291" spans="1:11" ht="15" customHeight="1">
      <c r="A291" s="161"/>
      <c r="B291" s="162"/>
      <c r="C291" s="155" t="s">
        <v>134</v>
      </c>
      <c r="D291" s="97" t="s">
        <v>135</v>
      </c>
      <c r="E291" s="168">
        <v>363000</v>
      </c>
      <c r="F291" s="101"/>
      <c r="G291" s="101">
        <f t="shared" si="14"/>
        <v>363000</v>
      </c>
      <c r="H291" s="199"/>
      <c r="I291" s="139"/>
      <c r="J291" s="139"/>
      <c r="K291" s="139"/>
    </row>
    <row r="292" spans="1:11" ht="15" customHeight="1">
      <c r="A292" s="161"/>
      <c r="B292" s="162"/>
      <c r="C292" s="155" t="s">
        <v>147</v>
      </c>
      <c r="D292" s="97" t="s">
        <v>148</v>
      </c>
      <c r="E292" s="168">
        <v>28900</v>
      </c>
      <c r="F292" s="101"/>
      <c r="G292" s="101">
        <f t="shared" si="14"/>
        <v>28900</v>
      </c>
      <c r="H292" s="372"/>
      <c r="I292" s="139"/>
      <c r="J292" s="139"/>
      <c r="K292" s="139"/>
    </row>
    <row r="293" spans="1:11" ht="15" customHeight="1">
      <c r="A293" s="161"/>
      <c r="B293" s="162"/>
      <c r="C293" s="155" t="s">
        <v>136</v>
      </c>
      <c r="D293" s="97" t="s">
        <v>137</v>
      </c>
      <c r="E293" s="168">
        <v>62700</v>
      </c>
      <c r="F293" s="101"/>
      <c r="G293" s="101">
        <f t="shared" si="14"/>
        <v>62700</v>
      </c>
      <c r="H293" s="199"/>
      <c r="I293" s="139"/>
      <c r="J293" s="139"/>
      <c r="K293" s="139"/>
    </row>
    <row r="294" spans="1:11" ht="15" customHeight="1">
      <c r="A294" s="161"/>
      <c r="B294" s="162"/>
      <c r="C294" s="155" t="s">
        <v>138</v>
      </c>
      <c r="D294" s="97" t="s">
        <v>139</v>
      </c>
      <c r="E294" s="168">
        <v>9000</v>
      </c>
      <c r="F294" s="101"/>
      <c r="G294" s="101">
        <f t="shared" si="14"/>
        <v>9000</v>
      </c>
      <c r="H294" s="199"/>
      <c r="I294" s="139"/>
      <c r="J294" s="139"/>
      <c r="K294" s="139"/>
    </row>
    <row r="295" spans="1:11" ht="15" customHeight="1">
      <c r="A295" s="161"/>
      <c r="B295" s="162"/>
      <c r="C295" s="162">
        <v>4170</v>
      </c>
      <c r="D295" s="97" t="s">
        <v>149</v>
      </c>
      <c r="E295" s="168">
        <v>1000</v>
      </c>
      <c r="F295" s="101"/>
      <c r="G295" s="101">
        <f t="shared" si="14"/>
        <v>1000</v>
      </c>
      <c r="H295" s="199"/>
      <c r="I295" s="139"/>
      <c r="J295" s="139"/>
      <c r="K295" s="139"/>
    </row>
    <row r="296" spans="1:11" ht="15" customHeight="1">
      <c r="A296" s="161"/>
      <c r="B296" s="162"/>
      <c r="C296" s="155" t="s">
        <v>123</v>
      </c>
      <c r="D296" s="97" t="s">
        <v>124</v>
      </c>
      <c r="E296" s="168">
        <v>14000</v>
      </c>
      <c r="F296" s="101"/>
      <c r="G296" s="101">
        <f t="shared" si="14"/>
        <v>14000</v>
      </c>
      <c r="H296" s="271"/>
      <c r="I296" s="139"/>
      <c r="J296" s="139"/>
      <c r="K296" s="139"/>
    </row>
    <row r="297" spans="1:11" ht="15" customHeight="1">
      <c r="A297" s="161"/>
      <c r="B297" s="162"/>
      <c r="C297" s="155" t="s">
        <v>150</v>
      </c>
      <c r="D297" s="97" t="s">
        <v>151</v>
      </c>
      <c r="E297" s="168">
        <v>6900</v>
      </c>
      <c r="F297" s="101"/>
      <c r="G297" s="101">
        <f t="shared" si="14"/>
        <v>6900</v>
      </c>
      <c r="H297" s="372"/>
      <c r="I297" s="139"/>
      <c r="J297" s="139"/>
      <c r="K297" s="139"/>
    </row>
    <row r="298" spans="1:11" ht="15" customHeight="1">
      <c r="A298" s="161"/>
      <c r="B298" s="162"/>
      <c r="C298" s="155" t="s">
        <v>152</v>
      </c>
      <c r="D298" s="97" t="s">
        <v>153</v>
      </c>
      <c r="E298" s="168">
        <v>2000</v>
      </c>
      <c r="F298" s="101"/>
      <c r="G298" s="101">
        <f t="shared" si="14"/>
        <v>2000</v>
      </c>
      <c r="H298" s="199"/>
      <c r="I298" s="139"/>
      <c r="J298" s="139"/>
      <c r="K298" s="139"/>
    </row>
    <row r="299" spans="1:11" ht="15" customHeight="1">
      <c r="A299" s="161"/>
      <c r="B299" s="162"/>
      <c r="C299" s="162" t="s">
        <v>201</v>
      </c>
      <c r="D299" s="97" t="s">
        <v>202</v>
      </c>
      <c r="E299" s="168">
        <v>300</v>
      </c>
      <c r="F299" s="101"/>
      <c r="G299" s="101">
        <f t="shared" si="14"/>
        <v>300</v>
      </c>
      <c r="H299" s="199"/>
      <c r="I299" s="139"/>
      <c r="J299" s="139"/>
      <c r="K299" s="139"/>
    </row>
    <row r="300" spans="1:11" ht="15" customHeight="1">
      <c r="A300" s="161"/>
      <c r="B300" s="162"/>
      <c r="C300" s="155" t="s">
        <v>107</v>
      </c>
      <c r="D300" s="97" t="s">
        <v>108</v>
      </c>
      <c r="E300" s="168">
        <v>9000</v>
      </c>
      <c r="F300" s="101"/>
      <c r="G300" s="101">
        <f t="shared" si="14"/>
        <v>9000</v>
      </c>
      <c r="H300" s="271"/>
      <c r="I300" s="139"/>
      <c r="J300" s="139"/>
      <c r="K300" s="139"/>
    </row>
    <row r="301" spans="1:11" ht="15" customHeight="1">
      <c r="A301" s="161"/>
      <c r="B301" s="162"/>
      <c r="C301" s="198">
        <v>4350</v>
      </c>
      <c r="D301" s="97" t="s">
        <v>154</v>
      </c>
      <c r="E301" s="168">
        <v>2700</v>
      </c>
      <c r="F301" s="101"/>
      <c r="G301" s="101">
        <f t="shared" si="14"/>
        <v>2700</v>
      </c>
      <c r="H301" s="372"/>
      <c r="I301" s="139"/>
      <c r="J301" s="139"/>
      <c r="K301" s="139"/>
    </row>
    <row r="302" spans="1:11" ht="15" customHeight="1">
      <c r="A302" s="161"/>
      <c r="B302" s="162"/>
      <c r="C302" s="198">
        <v>4360</v>
      </c>
      <c r="D302" s="97" t="s">
        <v>155</v>
      </c>
      <c r="E302" s="168">
        <v>3600</v>
      </c>
      <c r="F302" s="101"/>
      <c r="G302" s="101">
        <f t="shared" si="14"/>
        <v>3600</v>
      </c>
      <c r="H302" s="199"/>
      <c r="I302" s="139"/>
      <c r="J302" s="139"/>
      <c r="K302" s="139"/>
    </row>
    <row r="303" spans="1:11" ht="15" customHeight="1">
      <c r="A303" s="161"/>
      <c r="B303" s="162"/>
      <c r="C303" s="198">
        <v>4370</v>
      </c>
      <c r="D303" s="97" t="s">
        <v>156</v>
      </c>
      <c r="E303" s="168">
        <v>3600</v>
      </c>
      <c r="F303" s="101"/>
      <c r="G303" s="101">
        <f t="shared" si="14"/>
        <v>3600</v>
      </c>
      <c r="H303" s="372"/>
      <c r="I303" s="139"/>
      <c r="J303" s="139"/>
      <c r="K303" s="139"/>
    </row>
    <row r="304" spans="1:11" ht="15" customHeight="1">
      <c r="A304" s="161"/>
      <c r="B304" s="162"/>
      <c r="C304" s="198">
        <v>4400</v>
      </c>
      <c r="D304" s="209" t="s">
        <v>203</v>
      </c>
      <c r="E304" s="168">
        <v>6000</v>
      </c>
      <c r="F304" s="101"/>
      <c r="G304" s="101">
        <f t="shared" si="14"/>
        <v>6000</v>
      </c>
      <c r="H304" s="372"/>
      <c r="I304" s="139"/>
      <c r="J304" s="139"/>
      <c r="K304" s="139"/>
    </row>
    <row r="305" spans="1:11" ht="15" customHeight="1">
      <c r="A305" s="161"/>
      <c r="B305" s="162"/>
      <c r="C305" s="155" t="s">
        <v>141</v>
      </c>
      <c r="D305" s="97" t="s">
        <v>142</v>
      </c>
      <c r="E305" s="168">
        <v>1000</v>
      </c>
      <c r="F305" s="101"/>
      <c r="G305" s="101">
        <f t="shared" si="14"/>
        <v>1000</v>
      </c>
      <c r="H305" s="157"/>
      <c r="I305" s="139"/>
      <c r="J305" s="139"/>
      <c r="K305" s="139"/>
    </row>
    <row r="306" spans="1:11" ht="15" customHeight="1">
      <c r="A306" s="161"/>
      <c r="B306" s="162"/>
      <c r="C306" s="155" t="s">
        <v>114</v>
      </c>
      <c r="D306" s="97" t="s">
        <v>115</v>
      </c>
      <c r="E306" s="168">
        <v>1500</v>
      </c>
      <c r="F306" s="101"/>
      <c r="G306" s="101">
        <f t="shared" si="14"/>
        <v>1500</v>
      </c>
      <c r="H306" s="372"/>
      <c r="I306" s="139"/>
      <c r="J306" s="139"/>
      <c r="K306" s="139"/>
    </row>
    <row r="307" spans="1:11" ht="15" customHeight="1">
      <c r="A307" s="161"/>
      <c r="B307" s="162"/>
      <c r="C307" s="155" t="s">
        <v>157</v>
      </c>
      <c r="D307" s="97" t="s">
        <v>158</v>
      </c>
      <c r="E307" s="168">
        <v>10000</v>
      </c>
      <c r="F307" s="101"/>
      <c r="G307" s="101">
        <f t="shared" si="14"/>
        <v>10000</v>
      </c>
      <c r="H307" s="372"/>
      <c r="I307" s="139"/>
      <c r="J307" s="139"/>
      <c r="K307" s="139"/>
    </row>
    <row r="308" spans="1:11" ht="15" customHeight="1">
      <c r="A308" s="161"/>
      <c r="B308" s="162"/>
      <c r="C308" s="198">
        <v>4700</v>
      </c>
      <c r="D308" s="97" t="s">
        <v>160</v>
      </c>
      <c r="E308" s="168">
        <v>4000</v>
      </c>
      <c r="F308" s="101"/>
      <c r="G308" s="101">
        <f t="shared" si="14"/>
        <v>4000</v>
      </c>
      <c r="H308" s="372"/>
      <c r="I308" s="139"/>
      <c r="J308" s="139"/>
      <c r="K308" s="139"/>
    </row>
    <row r="309" spans="1:11" ht="24.75" customHeight="1">
      <c r="A309" s="164"/>
      <c r="B309" s="166" t="s">
        <v>211</v>
      </c>
      <c r="C309" s="165"/>
      <c r="D309" s="18" t="s">
        <v>296</v>
      </c>
      <c r="E309" s="171">
        <f>SUM(E310:E311)</f>
        <v>10000</v>
      </c>
      <c r="F309" s="171">
        <f>SUM(F310:F311)</f>
        <v>0</v>
      </c>
      <c r="G309" s="171">
        <f>SUM(G310:G311)</f>
        <v>10000</v>
      </c>
      <c r="H309" s="157"/>
      <c r="I309" s="139"/>
      <c r="J309" s="139"/>
      <c r="K309" s="139"/>
    </row>
    <row r="310" spans="1:11" ht="15" customHeight="1">
      <c r="A310" s="161"/>
      <c r="B310" s="162"/>
      <c r="C310" s="155" t="s">
        <v>136</v>
      </c>
      <c r="D310" s="97" t="s">
        <v>137</v>
      </c>
      <c r="E310" s="168">
        <v>1500</v>
      </c>
      <c r="F310" s="101"/>
      <c r="G310" s="101">
        <f>E310+F310</f>
        <v>1500</v>
      </c>
      <c r="H310" s="157"/>
      <c r="I310" s="139"/>
      <c r="J310" s="139"/>
      <c r="K310" s="139"/>
    </row>
    <row r="311" spans="1:11" ht="15" customHeight="1">
      <c r="A311" s="161"/>
      <c r="B311" s="162"/>
      <c r="C311" s="162">
        <v>4170</v>
      </c>
      <c r="D311" s="97" t="s">
        <v>149</v>
      </c>
      <c r="E311" s="168">
        <v>8500</v>
      </c>
      <c r="F311" s="101"/>
      <c r="G311" s="101">
        <f>E311+F311</f>
        <v>8500</v>
      </c>
      <c r="H311" s="157"/>
      <c r="I311" s="139"/>
      <c r="J311" s="139"/>
      <c r="K311" s="139"/>
    </row>
    <row r="312" spans="1:11" ht="15" customHeight="1">
      <c r="A312" s="164"/>
      <c r="B312" s="166" t="s">
        <v>212</v>
      </c>
      <c r="C312" s="166"/>
      <c r="D312" s="18" t="s">
        <v>11</v>
      </c>
      <c r="E312" s="171">
        <f>E313+E314</f>
        <v>105000</v>
      </c>
      <c r="F312" s="171">
        <f>F313+F314</f>
        <v>0</v>
      </c>
      <c r="G312" s="171">
        <f>G313+G314</f>
        <v>105000</v>
      </c>
      <c r="H312" s="157"/>
      <c r="I312" s="139"/>
      <c r="J312" s="139"/>
      <c r="K312" s="139"/>
    </row>
    <row r="313" spans="1:11" ht="15" customHeight="1">
      <c r="A313" s="161"/>
      <c r="B313" s="162"/>
      <c r="C313" s="162" t="s">
        <v>200</v>
      </c>
      <c r="D313" s="97" t="s">
        <v>258</v>
      </c>
      <c r="E313" s="168">
        <v>95000</v>
      </c>
      <c r="F313" s="169"/>
      <c r="G313" s="101">
        <f>E313+F313</f>
        <v>95000</v>
      </c>
      <c r="H313" s="271"/>
      <c r="I313" s="139"/>
      <c r="J313" s="139"/>
      <c r="K313" s="139"/>
    </row>
    <row r="314" spans="1:11" ht="15" customHeight="1" thickBot="1">
      <c r="A314" s="177"/>
      <c r="B314" s="178"/>
      <c r="C314" s="155" t="s">
        <v>107</v>
      </c>
      <c r="D314" s="97" t="s">
        <v>108</v>
      </c>
      <c r="E314" s="179">
        <v>10000</v>
      </c>
      <c r="F314" s="210"/>
      <c r="G314" s="101">
        <f>E314+F314</f>
        <v>10000</v>
      </c>
      <c r="H314" s="494"/>
      <c r="I314" s="139"/>
      <c r="J314" s="139"/>
      <c r="K314" s="139"/>
    </row>
    <row r="315" spans="1:11" ht="27" customHeight="1" thickBot="1">
      <c r="A315" s="227" t="s">
        <v>213</v>
      </c>
      <c r="B315" s="228"/>
      <c r="C315" s="228"/>
      <c r="D315" s="106" t="s">
        <v>91</v>
      </c>
      <c r="E315" s="189">
        <f>E316</f>
        <v>364179.60000000003</v>
      </c>
      <c r="F315" s="189">
        <f>F316</f>
        <v>0</v>
      </c>
      <c r="G315" s="189">
        <f>G316</f>
        <v>364179.60000000003</v>
      </c>
      <c r="H315" s="148"/>
      <c r="I315" s="139"/>
      <c r="J315" s="139"/>
      <c r="K315" s="139"/>
    </row>
    <row r="316" spans="1:11" ht="15" customHeight="1">
      <c r="A316" s="190"/>
      <c r="B316" s="118" t="s">
        <v>214</v>
      </c>
      <c r="C316" s="118"/>
      <c r="D316" s="261" t="s">
        <v>11</v>
      </c>
      <c r="E316" s="182">
        <f>SUM(E317:E329)</f>
        <v>364179.60000000003</v>
      </c>
      <c r="F316" s="182">
        <f>SUM(F317:F329)</f>
        <v>0</v>
      </c>
      <c r="G316" s="182">
        <f>SUM(G317:G329)</f>
        <v>364179.60000000003</v>
      </c>
      <c r="H316" s="152"/>
      <c r="I316" s="139"/>
      <c r="J316" s="139"/>
      <c r="K316" s="139"/>
    </row>
    <row r="317" spans="1:11" ht="48">
      <c r="A317" s="190"/>
      <c r="B317" s="118"/>
      <c r="C317" s="162" t="s">
        <v>458</v>
      </c>
      <c r="D317" s="97" t="s">
        <v>460</v>
      </c>
      <c r="E317" s="203">
        <v>0</v>
      </c>
      <c r="F317" s="203">
        <v>5000</v>
      </c>
      <c r="G317" s="101">
        <f aca="true" t="shared" si="15" ref="G317:G329">E317+F317</f>
        <v>5000</v>
      </c>
      <c r="H317" s="372" t="s">
        <v>321</v>
      </c>
      <c r="I317" s="139"/>
      <c r="J317" s="139"/>
      <c r="K317" s="139"/>
    </row>
    <row r="318" spans="1:11" ht="33.75">
      <c r="A318" s="190"/>
      <c r="B318" s="118"/>
      <c r="C318" s="206" t="s">
        <v>195</v>
      </c>
      <c r="D318" s="688" t="s">
        <v>196</v>
      </c>
      <c r="E318" s="203">
        <v>5000</v>
      </c>
      <c r="F318" s="203">
        <v>-5000</v>
      </c>
      <c r="G318" s="101">
        <f t="shared" si="15"/>
        <v>0</v>
      </c>
      <c r="H318" s="372" t="s">
        <v>321</v>
      </c>
      <c r="I318" s="139"/>
      <c r="J318" s="139"/>
      <c r="K318" s="139"/>
    </row>
    <row r="319" spans="1:11" ht="15" customHeight="1">
      <c r="A319" s="161"/>
      <c r="B319" s="162"/>
      <c r="C319" s="231">
        <v>3029</v>
      </c>
      <c r="D319" s="97" t="s">
        <v>146</v>
      </c>
      <c r="E319" s="168">
        <v>3000</v>
      </c>
      <c r="F319" s="169"/>
      <c r="G319" s="169">
        <f t="shared" si="15"/>
        <v>3000</v>
      </c>
      <c r="H319" s="229" t="s">
        <v>215</v>
      </c>
      <c r="I319" s="139"/>
      <c r="J319" s="139"/>
      <c r="K319" s="139"/>
    </row>
    <row r="320" spans="1:11" ht="15" customHeight="1">
      <c r="A320" s="161"/>
      <c r="B320" s="162"/>
      <c r="C320" s="231">
        <v>4019</v>
      </c>
      <c r="D320" s="97" t="s">
        <v>135</v>
      </c>
      <c r="E320" s="168">
        <v>35407</v>
      </c>
      <c r="F320" s="169"/>
      <c r="G320" s="169">
        <f t="shared" si="15"/>
        <v>35407</v>
      </c>
      <c r="H320" s="229" t="s">
        <v>215</v>
      </c>
      <c r="I320" s="139"/>
      <c r="J320" s="139"/>
      <c r="K320" s="139"/>
    </row>
    <row r="321" spans="1:11" ht="15" customHeight="1">
      <c r="A321" s="161"/>
      <c r="B321" s="162"/>
      <c r="C321" s="231">
        <v>4117</v>
      </c>
      <c r="D321" s="97" t="s">
        <v>137</v>
      </c>
      <c r="E321" s="168">
        <v>11902.02</v>
      </c>
      <c r="F321" s="169"/>
      <c r="G321" s="169">
        <f t="shared" si="15"/>
        <v>11902.02</v>
      </c>
      <c r="H321" s="229" t="s">
        <v>215</v>
      </c>
      <c r="I321" s="139"/>
      <c r="J321" s="139"/>
      <c r="K321" s="139"/>
    </row>
    <row r="322" spans="1:11" ht="15" customHeight="1">
      <c r="A322" s="161"/>
      <c r="B322" s="162"/>
      <c r="C322" s="231">
        <v>4119</v>
      </c>
      <c r="D322" s="97" t="s">
        <v>137</v>
      </c>
      <c r="E322" s="168">
        <v>5502</v>
      </c>
      <c r="F322" s="169"/>
      <c r="G322" s="169">
        <f t="shared" si="15"/>
        <v>5502</v>
      </c>
      <c r="H322" s="229" t="s">
        <v>215</v>
      </c>
      <c r="I322" s="139"/>
      <c r="J322" s="139"/>
      <c r="K322" s="139"/>
    </row>
    <row r="323" spans="1:11" ht="15" customHeight="1">
      <c r="A323" s="161"/>
      <c r="B323" s="162"/>
      <c r="C323" s="231">
        <v>4127</v>
      </c>
      <c r="D323" s="97" t="s">
        <v>139</v>
      </c>
      <c r="E323" s="168">
        <v>1900.91</v>
      </c>
      <c r="F323" s="169"/>
      <c r="G323" s="169">
        <f t="shared" si="15"/>
        <v>1900.91</v>
      </c>
      <c r="H323" s="229" t="s">
        <v>215</v>
      </c>
      <c r="I323" s="139"/>
      <c r="J323" s="139"/>
      <c r="K323" s="139"/>
    </row>
    <row r="324" spans="1:11" ht="15" customHeight="1">
      <c r="A324" s="161"/>
      <c r="B324" s="162"/>
      <c r="C324" s="231">
        <v>4129</v>
      </c>
      <c r="D324" s="97" t="s">
        <v>139</v>
      </c>
      <c r="E324" s="168">
        <v>796.84</v>
      </c>
      <c r="F324" s="169"/>
      <c r="G324" s="169">
        <f t="shared" si="15"/>
        <v>796.84</v>
      </c>
      <c r="H324" s="229" t="s">
        <v>215</v>
      </c>
      <c r="I324" s="139"/>
      <c r="J324" s="139"/>
      <c r="K324" s="139"/>
    </row>
    <row r="325" spans="1:11" ht="15" customHeight="1">
      <c r="A325" s="161"/>
      <c r="B325" s="162"/>
      <c r="C325" s="231">
        <v>4177</v>
      </c>
      <c r="D325" s="97" t="s">
        <v>149</v>
      </c>
      <c r="E325" s="168">
        <v>195988.19</v>
      </c>
      <c r="F325" s="169"/>
      <c r="G325" s="169">
        <f t="shared" si="15"/>
        <v>195988.19</v>
      </c>
      <c r="H325" s="229" t="s">
        <v>215</v>
      </c>
      <c r="I325" s="139"/>
      <c r="J325" s="139"/>
      <c r="K325" s="139"/>
    </row>
    <row r="326" spans="1:11" ht="15" customHeight="1">
      <c r="A326" s="161"/>
      <c r="B326" s="162"/>
      <c r="C326" s="224" t="s">
        <v>311</v>
      </c>
      <c r="D326" s="97" t="s">
        <v>182</v>
      </c>
      <c r="E326" s="168">
        <v>4900</v>
      </c>
      <c r="F326" s="169"/>
      <c r="G326" s="169">
        <f t="shared" si="15"/>
        <v>4900</v>
      </c>
      <c r="H326" s="229" t="s">
        <v>215</v>
      </c>
      <c r="I326" s="139"/>
      <c r="J326" s="139"/>
      <c r="K326" s="139"/>
    </row>
    <row r="327" spans="1:11" ht="15" customHeight="1">
      <c r="A327" s="161"/>
      <c r="B327" s="162"/>
      <c r="C327" s="231">
        <v>4269</v>
      </c>
      <c r="D327" s="97" t="s">
        <v>151</v>
      </c>
      <c r="E327" s="168">
        <v>1940.2</v>
      </c>
      <c r="F327" s="169"/>
      <c r="G327" s="169">
        <f t="shared" si="15"/>
        <v>1940.2</v>
      </c>
      <c r="H327" s="229" t="s">
        <v>215</v>
      </c>
      <c r="I327" s="139"/>
      <c r="J327" s="139"/>
      <c r="K327" s="139"/>
    </row>
    <row r="328" spans="1:11" ht="15" customHeight="1">
      <c r="A328" s="161"/>
      <c r="B328" s="162"/>
      <c r="C328" s="231">
        <v>4307</v>
      </c>
      <c r="D328" s="97" t="s">
        <v>108</v>
      </c>
      <c r="E328" s="168">
        <v>83559.45</v>
      </c>
      <c r="F328" s="169"/>
      <c r="G328" s="196">
        <f t="shared" si="15"/>
        <v>83559.45</v>
      </c>
      <c r="H328" s="229" t="s">
        <v>215</v>
      </c>
      <c r="I328" s="139"/>
      <c r="J328" s="139"/>
      <c r="K328" s="139"/>
    </row>
    <row r="329" spans="1:11" ht="15" customHeight="1" thickBot="1">
      <c r="A329" s="161"/>
      <c r="B329" s="162"/>
      <c r="C329" s="231">
        <v>4309</v>
      </c>
      <c r="D329" s="97" t="s">
        <v>108</v>
      </c>
      <c r="E329" s="168">
        <v>14282.99</v>
      </c>
      <c r="F329" s="169"/>
      <c r="G329" s="169">
        <f t="shared" si="15"/>
        <v>14282.99</v>
      </c>
      <c r="H329" s="229" t="s">
        <v>215</v>
      </c>
      <c r="I329" s="139"/>
      <c r="J329" s="139"/>
      <c r="K329" s="139"/>
    </row>
    <row r="330" spans="1:11" ht="15.75" customHeight="1" thickBot="1">
      <c r="A330" s="112" t="s">
        <v>95</v>
      </c>
      <c r="B330" s="113"/>
      <c r="C330" s="113"/>
      <c r="D330" s="114" t="s">
        <v>96</v>
      </c>
      <c r="E330" s="232">
        <f>E331+E339</f>
        <v>111500</v>
      </c>
      <c r="F330" s="232">
        <f>F331+F339</f>
        <v>0</v>
      </c>
      <c r="G330" s="232">
        <f>G331+G339</f>
        <v>111500</v>
      </c>
      <c r="H330" s="148"/>
      <c r="I330" s="139"/>
      <c r="J330" s="139"/>
      <c r="K330" s="139"/>
    </row>
    <row r="331" spans="1:11" ht="16.5" customHeight="1">
      <c r="A331" s="158"/>
      <c r="B331" s="118" t="s">
        <v>216</v>
      </c>
      <c r="C331" s="119"/>
      <c r="D331" s="109" t="s">
        <v>297</v>
      </c>
      <c r="E331" s="182">
        <f>SUM(E332:E338)</f>
        <v>111500</v>
      </c>
      <c r="F331" s="182">
        <f>SUM(F332:F338)</f>
        <v>0</v>
      </c>
      <c r="G331" s="182">
        <f>SUM(G332:G338)</f>
        <v>111500</v>
      </c>
      <c r="H331" s="152"/>
      <c r="I331" s="139"/>
      <c r="J331" s="139"/>
      <c r="K331" s="139"/>
    </row>
    <row r="332" spans="1:11" ht="15" customHeight="1">
      <c r="A332" s="161"/>
      <c r="B332" s="162"/>
      <c r="C332" s="155" t="s">
        <v>171</v>
      </c>
      <c r="D332" s="97" t="s">
        <v>146</v>
      </c>
      <c r="E332" s="168">
        <v>7400</v>
      </c>
      <c r="F332" s="101"/>
      <c r="G332" s="101">
        <f aca="true" t="shared" si="16" ref="G332:G341">E332+F332</f>
        <v>7400</v>
      </c>
      <c r="H332" s="372"/>
      <c r="I332" s="139"/>
      <c r="J332" s="139"/>
      <c r="K332" s="139"/>
    </row>
    <row r="333" spans="1:11" ht="15" customHeight="1">
      <c r="A333" s="161"/>
      <c r="B333" s="162"/>
      <c r="C333" s="155" t="s">
        <v>134</v>
      </c>
      <c r="D333" s="97" t="s">
        <v>135</v>
      </c>
      <c r="E333" s="168">
        <v>76200</v>
      </c>
      <c r="F333" s="101"/>
      <c r="G333" s="101">
        <f t="shared" si="16"/>
        <v>76200</v>
      </c>
      <c r="H333" s="372"/>
      <c r="I333" s="139"/>
      <c r="J333" s="139"/>
      <c r="K333" s="139"/>
    </row>
    <row r="334" spans="1:11" ht="15" customHeight="1">
      <c r="A334" s="161"/>
      <c r="B334" s="162"/>
      <c r="C334" s="155" t="s">
        <v>147</v>
      </c>
      <c r="D334" s="97" t="s">
        <v>148</v>
      </c>
      <c r="E334" s="168">
        <v>6100</v>
      </c>
      <c r="F334" s="101"/>
      <c r="G334" s="101">
        <f t="shared" si="16"/>
        <v>6100</v>
      </c>
      <c r="H334" s="372"/>
      <c r="I334" s="139"/>
      <c r="J334" s="139"/>
      <c r="K334" s="139"/>
    </row>
    <row r="335" spans="1:11" ht="15" customHeight="1">
      <c r="A335" s="161"/>
      <c r="B335" s="162"/>
      <c r="C335" s="155" t="s">
        <v>136</v>
      </c>
      <c r="D335" s="97" t="s">
        <v>137</v>
      </c>
      <c r="E335" s="168">
        <v>13800</v>
      </c>
      <c r="F335" s="101"/>
      <c r="G335" s="101">
        <f t="shared" si="16"/>
        <v>13800</v>
      </c>
      <c r="H335" s="372"/>
      <c r="I335" s="139"/>
      <c r="J335" s="139"/>
      <c r="K335" s="139"/>
    </row>
    <row r="336" spans="1:11" ht="15" customHeight="1">
      <c r="A336" s="161"/>
      <c r="B336" s="162"/>
      <c r="C336" s="155" t="s">
        <v>138</v>
      </c>
      <c r="D336" s="97" t="s">
        <v>139</v>
      </c>
      <c r="E336" s="168">
        <v>2200</v>
      </c>
      <c r="F336" s="101"/>
      <c r="G336" s="101">
        <f t="shared" si="16"/>
        <v>2200</v>
      </c>
      <c r="H336" s="372"/>
      <c r="I336" s="139"/>
      <c r="J336" s="139"/>
      <c r="K336" s="139"/>
    </row>
    <row r="337" spans="1:11" ht="15" customHeight="1">
      <c r="A337" s="161"/>
      <c r="B337" s="162"/>
      <c r="C337" s="162" t="s">
        <v>201</v>
      </c>
      <c r="D337" s="97" t="s">
        <v>202</v>
      </c>
      <c r="E337" s="168">
        <v>300</v>
      </c>
      <c r="F337" s="101"/>
      <c r="G337" s="101">
        <f t="shared" si="16"/>
        <v>300</v>
      </c>
      <c r="H337" s="372"/>
      <c r="I337" s="139"/>
      <c r="J337" s="139"/>
      <c r="K337" s="139"/>
    </row>
    <row r="338" spans="1:11" ht="15" customHeight="1">
      <c r="A338" s="161"/>
      <c r="B338" s="162"/>
      <c r="C338" s="155" t="s">
        <v>157</v>
      </c>
      <c r="D338" s="97" t="s">
        <v>158</v>
      </c>
      <c r="E338" s="168">
        <v>5500</v>
      </c>
      <c r="F338" s="101"/>
      <c r="G338" s="101">
        <f t="shared" si="16"/>
        <v>5500</v>
      </c>
      <c r="H338" s="372"/>
      <c r="I338" s="139"/>
      <c r="J338" s="139"/>
      <c r="K338" s="139"/>
    </row>
    <row r="339" spans="1:11" ht="15" customHeight="1">
      <c r="A339" s="161"/>
      <c r="B339" s="487" t="s">
        <v>265</v>
      </c>
      <c r="C339" s="50"/>
      <c r="D339" s="18" t="s">
        <v>266</v>
      </c>
      <c r="E339" s="323">
        <f>E340+E341</f>
        <v>0</v>
      </c>
      <c r="F339" s="323">
        <f>F340+F341</f>
        <v>0</v>
      </c>
      <c r="G339" s="323">
        <f>G340+G341</f>
        <v>0</v>
      </c>
      <c r="H339" s="199"/>
      <c r="I339" s="139"/>
      <c r="J339" s="139"/>
      <c r="K339" s="139"/>
    </row>
    <row r="340" spans="1:11" ht="15" customHeight="1">
      <c r="A340" s="161"/>
      <c r="B340" s="162"/>
      <c r="C340" s="320" t="s">
        <v>308</v>
      </c>
      <c r="D340" s="321" t="s">
        <v>309</v>
      </c>
      <c r="E340" s="168">
        <v>0</v>
      </c>
      <c r="F340" s="176"/>
      <c r="G340" s="101">
        <f t="shared" si="16"/>
        <v>0</v>
      </c>
      <c r="H340" s="372"/>
      <c r="I340" s="139"/>
      <c r="J340" s="139"/>
      <c r="K340" s="139"/>
    </row>
    <row r="341" spans="1:11" ht="15" customHeight="1" thickBot="1">
      <c r="A341" s="177"/>
      <c r="B341" s="178"/>
      <c r="C341" s="354" t="s">
        <v>317</v>
      </c>
      <c r="D341" s="358" t="s">
        <v>319</v>
      </c>
      <c r="E341" s="179">
        <v>0</v>
      </c>
      <c r="F341" s="180"/>
      <c r="G341" s="180">
        <f t="shared" si="16"/>
        <v>0</v>
      </c>
      <c r="H341" s="319"/>
      <c r="I341" s="139"/>
      <c r="J341" s="139"/>
      <c r="K341" s="139"/>
    </row>
    <row r="342" spans="1:11" ht="27" customHeight="1" thickBot="1">
      <c r="A342" s="112" t="s">
        <v>217</v>
      </c>
      <c r="B342" s="113"/>
      <c r="C342" s="113"/>
      <c r="D342" s="233" t="s">
        <v>97</v>
      </c>
      <c r="E342" s="232">
        <f>E343+E346+E350+E353+E355+E359</f>
        <v>361000</v>
      </c>
      <c r="F342" s="232">
        <f>F343+F346+F350+F353+F355+F359</f>
        <v>15000</v>
      </c>
      <c r="G342" s="232">
        <f>G343+G346+G350+G353+G355+G359</f>
        <v>376000</v>
      </c>
      <c r="H342" s="148"/>
      <c r="I342" s="139"/>
      <c r="J342" s="139"/>
      <c r="K342" s="139"/>
    </row>
    <row r="343" spans="1:11" ht="15" customHeight="1">
      <c r="A343" s="234"/>
      <c r="B343" s="118" t="s">
        <v>219</v>
      </c>
      <c r="C343" s="119"/>
      <c r="D343" s="109" t="s">
        <v>298</v>
      </c>
      <c r="E343" s="322">
        <f>E344+E345</f>
        <v>10000</v>
      </c>
      <c r="F343" s="322">
        <f>F344+F345</f>
        <v>0</v>
      </c>
      <c r="G343" s="322">
        <f>G344+G345</f>
        <v>10000</v>
      </c>
      <c r="H343" s="157"/>
      <c r="I343" s="139"/>
      <c r="J343" s="139"/>
      <c r="K343" s="139"/>
    </row>
    <row r="344" spans="1:11" ht="15" customHeight="1">
      <c r="A344" s="234"/>
      <c r="B344" s="118"/>
      <c r="C344" s="155" t="s">
        <v>123</v>
      </c>
      <c r="D344" s="97" t="s">
        <v>124</v>
      </c>
      <c r="E344" s="492">
        <v>5000</v>
      </c>
      <c r="F344" s="235"/>
      <c r="G344" s="101">
        <f>E344+F344</f>
        <v>5000</v>
      </c>
      <c r="H344" s="157"/>
      <c r="I344" s="139"/>
      <c r="J344" s="139"/>
      <c r="K344" s="139"/>
    </row>
    <row r="345" spans="1:11" ht="15" customHeight="1">
      <c r="A345" s="153"/>
      <c r="B345" s="154"/>
      <c r="C345" s="155" t="s">
        <v>107</v>
      </c>
      <c r="D345" s="97" t="s">
        <v>108</v>
      </c>
      <c r="E345" s="223">
        <v>5000</v>
      </c>
      <c r="F345" s="169"/>
      <c r="G345" s="101">
        <f>E345+F345</f>
        <v>5000</v>
      </c>
      <c r="H345" s="199"/>
      <c r="I345" s="139"/>
      <c r="J345" s="139"/>
      <c r="K345" s="139"/>
    </row>
    <row r="346" spans="1:11" ht="15" customHeight="1">
      <c r="A346" s="164"/>
      <c r="B346" s="166" t="s">
        <v>220</v>
      </c>
      <c r="C346" s="165"/>
      <c r="D346" s="18" t="s">
        <v>299</v>
      </c>
      <c r="E346" s="282">
        <f>E347+E348+E349</f>
        <v>51000</v>
      </c>
      <c r="F346" s="282">
        <f>F347+F348+F349</f>
        <v>15000</v>
      </c>
      <c r="G346" s="282">
        <f>G347+G348+G349</f>
        <v>66000</v>
      </c>
      <c r="H346" s="157"/>
      <c r="I346" s="139"/>
      <c r="J346" s="139"/>
      <c r="K346" s="139"/>
    </row>
    <row r="347" spans="1:11" ht="15" customHeight="1">
      <c r="A347" s="164"/>
      <c r="B347" s="236"/>
      <c r="C347" s="213">
        <v>2650</v>
      </c>
      <c r="D347" s="97" t="s">
        <v>218</v>
      </c>
      <c r="E347" s="186">
        <v>46000</v>
      </c>
      <c r="F347" s="169"/>
      <c r="G347" s="101">
        <f>E347+F347</f>
        <v>46000</v>
      </c>
      <c r="H347" s="157"/>
      <c r="I347" s="139"/>
      <c r="J347" s="139"/>
      <c r="K347" s="139"/>
    </row>
    <row r="348" spans="1:11" ht="15" customHeight="1">
      <c r="A348" s="164"/>
      <c r="B348" s="214"/>
      <c r="C348" s="155" t="s">
        <v>123</v>
      </c>
      <c r="D348" s="97" t="s">
        <v>124</v>
      </c>
      <c r="E348" s="186">
        <v>5000</v>
      </c>
      <c r="F348" s="169"/>
      <c r="G348" s="101">
        <f>E348+F348</f>
        <v>5000</v>
      </c>
      <c r="H348" s="199"/>
      <c r="I348" s="139"/>
      <c r="J348" s="139"/>
      <c r="K348" s="139"/>
    </row>
    <row r="349" spans="1:11" ht="15" customHeight="1">
      <c r="A349" s="164"/>
      <c r="B349" s="214"/>
      <c r="C349" s="155" t="s">
        <v>107</v>
      </c>
      <c r="D349" s="97" t="s">
        <v>108</v>
      </c>
      <c r="E349" s="186">
        <v>0</v>
      </c>
      <c r="F349" s="230">
        <v>15000</v>
      </c>
      <c r="G349" s="101">
        <f>E349+F349</f>
        <v>15000</v>
      </c>
      <c r="H349" s="372" t="s">
        <v>321</v>
      </c>
      <c r="I349" s="139"/>
      <c r="J349" s="139"/>
      <c r="K349" s="139"/>
    </row>
    <row r="350" spans="1:11" ht="15" customHeight="1">
      <c r="A350" s="164"/>
      <c r="B350" s="166" t="s">
        <v>221</v>
      </c>
      <c r="C350" s="165"/>
      <c r="D350" s="18" t="s">
        <v>300</v>
      </c>
      <c r="E350" s="171">
        <f>E351+E352</f>
        <v>25000</v>
      </c>
      <c r="F350" s="171">
        <f>F351+F352</f>
        <v>0</v>
      </c>
      <c r="G350" s="171">
        <f>G351+G352</f>
        <v>25000</v>
      </c>
      <c r="H350" s="157"/>
      <c r="I350" s="139"/>
      <c r="J350" s="139"/>
      <c r="K350" s="139"/>
    </row>
    <row r="351" spans="1:11" ht="15" customHeight="1">
      <c r="A351" s="161"/>
      <c r="B351" s="162"/>
      <c r="C351" s="155" t="s">
        <v>123</v>
      </c>
      <c r="D351" s="97" t="s">
        <v>124</v>
      </c>
      <c r="E351" s="168">
        <v>5000</v>
      </c>
      <c r="F351" s="101"/>
      <c r="G351" s="101">
        <f>E351+F351</f>
        <v>5000</v>
      </c>
      <c r="H351" s="199"/>
      <c r="I351" s="139"/>
      <c r="J351" s="139"/>
      <c r="K351" s="139"/>
    </row>
    <row r="352" spans="1:11" ht="15" customHeight="1">
      <c r="A352" s="161"/>
      <c r="B352" s="162"/>
      <c r="C352" s="155" t="s">
        <v>107</v>
      </c>
      <c r="D352" s="97" t="s">
        <v>108</v>
      </c>
      <c r="E352" s="168">
        <v>20000</v>
      </c>
      <c r="F352" s="101"/>
      <c r="G352" s="101">
        <f>E352+F352</f>
        <v>20000</v>
      </c>
      <c r="H352" s="199"/>
      <c r="I352" s="139"/>
      <c r="J352" s="139"/>
      <c r="K352" s="139"/>
    </row>
    <row r="353" spans="1:11" ht="15" customHeight="1">
      <c r="A353" s="161"/>
      <c r="B353" s="166" t="s">
        <v>222</v>
      </c>
      <c r="C353" s="155"/>
      <c r="D353" s="18" t="s">
        <v>301</v>
      </c>
      <c r="E353" s="171">
        <f>E354</f>
        <v>10000</v>
      </c>
      <c r="F353" s="171">
        <f>F354</f>
        <v>0</v>
      </c>
      <c r="G353" s="171">
        <f>G354</f>
        <v>10000</v>
      </c>
      <c r="H353" s="157"/>
      <c r="I353" s="139"/>
      <c r="J353" s="139"/>
      <c r="K353" s="139"/>
    </row>
    <row r="354" spans="1:11" ht="15" customHeight="1">
      <c r="A354" s="161"/>
      <c r="B354" s="162"/>
      <c r="C354" s="155" t="s">
        <v>107</v>
      </c>
      <c r="D354" s="97" t="s">
        <v>108</v>
      </c>
      <c r="E354" s="168">
        <v>10000</v>
      </c>
      <c r="F354" s="101"/>
      <c r="G354" s="101">
        <f>E354+F354</f>
        <v>10000</v>
      </c>
      <c r="H354" s="157"/>
      <c r="I354" s="139"/>
      <c r="J354" s="139"/>
      <c r="K354" s="139"/>
    </row>
    <row r="355" spans="1:11" ht="14.25">
      <c r="A355" s="164"/>
      <c r="B355" s="166" t="s">
        <v>223</v>
      </c>
      <c r="C355" s="165"/>
      <c r="D355" s="18" t="s">
        <v>302</v>
      </c>
      <c r="E355" s="171">
        <f>E356+E357+E358</f>
        <v>230000</v>
      </c>
      <c r="F355" s="171">
        <f>F356+F357+F358</f>
        <v>0</v>
      </c>
      <c r="G355" s="171">
        <f>G356+G357+G358</f>
        <v>230000</v>
      </c>
      <c r="H355" s="157"/>
      <c r="I355" s="139"/>
      <c r="J355" s="139"/>
      <c r="K355" s="139"/>
    </row>
    <row r="356" spans="1:11" ht="15" customHeight="1">
      <c r="A356" s="161"/>
      <c r="B356" s="162"/>
      <c r="C356" s="155" t="s">
        <v>150</v>
      </c>
      <c r="D356" s="97" t="s">
        <v>151</v>
      </c>
      <c r="E356" s="168">
        <v>160000</v>
      </c>
      <c r="F356" s="101"/>
      <c r="G356" s="101">
        <f>E356+F356</f>
        <v>160000</v>
      </c>
      <c r="H356" s="199"/>
      <c r="I356" s="139"/>
      <c r="J356" s="139"/>
      <c r="K356" s="139"/>
    </row>
    <row r="357" spans="1:11" ht="15" customHeight="1">
      <c r="A357" s="161"/>
      <c r="B357" s="162"/>
      <c r="C357" s="155" t="s">
        <v>152</v>
      </c>
      <c r="D357" s="97" t="s">
        <v>153</v>
      </c>
      <c r="E357" s="168">
        <v>70000</v>
      </c>
      <c r="F357" s="101"/>
      <c r="G357" s="101">
        <f>E357+F357</f>
        <v>70000</v>
      </c>
      <c r="H357" s="199"/>
      <c r="I357" s="139"/>
      <c r="J357" s="139"/>
      <c r="K357" s="139"/>
    </row>
    <row r="358" spans="1:12" ht="17.25" customHeight="1">
      <c r="A358" s="161"/>
      <c r="B358" s="162"/>
      <c r="C358" s="155" t="s">
        <v>110</v>
      </c>
      <c r="D358" s="97" t="s">
        <v>111</v>
      </c>
      <c r="E358" s="168">
        <v>0</v>
      </c>
      <c r="F358" s="176"/>
      <c r="G358" s="101">
        <f>E358+F358</f>
        <v>0</v>
      </c>
      <c r="H358" s="237"/>
      <c r="I358" s="139"/>
      <c r="J358" s="139"/>
      <c r="K358" s="139"/>
      <c r="L358" s="238"/>
    </row>
    <row r="359" spans="1:11" ht="15" customHeight="1">
      <c r="A359" s="161"/>
      <c r="B359" s="239" t="s">
        <v>224</v>
      </c>
      <c r="C359" s="240"/>
      <c r="D359" s="18" t="s">
        <v>11</v>
      </c>
      <c r="E359" s="192">
        <f>E360+E361</f>
        <v>35000</v>
      </c>
      <c r="F359" s="192">
        <f>F360+F361</f>
        <v>0</v>
      </c>
      <c r="G359" s="192">
        <f>G360+G361</f>
        <v>35000</v>
      </c>
      <c r="H359" s="157"/>
      <c r="I359" s="139"/>
      <c r="J359" s="139"/>
      <c r="K359" s="139"/>
    </row>
    <row r="360" spans="1:11" ht="13.5" customHeight="1">
      <c r="A360" s="161"/>
      <c r="B360" s="162"/>
      <c r="C360" s="155" t="s">
        <v>123</v>
      </c>
      <c r="D360" s="97" t="s">
        <v>124</v>
      </c>
      <c r="E360" s="168">
        <v>35000</v>
      </c>
      <c r="F360" s="101"/>
      <c r="G360" s="101">
        <f>E360+F360</f>
        <v>35000</v>
      </c>
      <c r="H360" s="372"/>
      <c r="I360" s="139"/>
      <c r="J360" s="139"/>
      <c r="K360" s="139"/>
    </row>
    <row r="361" spans="1:11" ht="13.5" customHeight="1" thickBot="1">
      <c r="A361" s="172"/>
      <c r="B361" s="183"/>
      <c r="C361" s="187" t="s">
        <v>107</v>
      </c>
      <c r="D361" s="59" t="s">
        <v>108</v>
      </c>
      <c r="E361" s="173">
        <v>0</v>
      </c>
      <c r="F361" s="687"/>
      <c r="G361" s="687">
        <f>E361+F361</f>
        <v>0</v>
      </c>
      <c r="H361" s="175"/>
      <c r="I361" s="139"/>
      <c r="J361" s="139"/>
      <c r="K361" s="139"/>
    </row>
    <row r="362" spans="1:11" ht="26.25" customHeight="1" thickBot="1">
      <c r="A362" s="112" t="s">
        <v>225</v>
      </c>
      <c r="B362" s="113"/>
      <c r="C362" s="241"/>
      <c r="D362" s="114" t="s">
        <v>226</v>
      </c>
      <c r="E362" s="232">
        <f>E363+E366+E368+E370+E372</f>
        <v>1618787</v>
      </c>
      <c r="F362" s="232">
        <f>F363+F366+F368+F370+F372</f>
        <v>101000</v>
      </c>
      <c r="G362" s="232">
        <f>G363+G366+G368+G370+G372</f>
        <v>1719787</v>
      </c>
      <c r="H362" s="148"/>
      <c r="I362" s="139"/>
      <c r="J362" s="139"/>
      <c r="K362" s="139"/>
    </row>
    <row r="363" spans="1:11" ht="15" customHeight="1">
      <c r="A363" s="351"/>
      <c r="B363" s="217" t="s">
        <v>227</v>
      </c>
      <c r="C363" s="218"/>
      <c r="D363" s="219" t="s">
        <v>303</v>
      </c>
      <c r="E363" s="352">
        <f>E364+E365</f>
        <v>20000</v>
      </c>
      <c r="F363" s="352">
        <f>F364+F365</f>
        <v>0</v>
      </c>
      <c r="G363" s="352">
        <f>G364+G365</f>
        <v>20000</v>
      </c>
      <c r="H363" s="222"/>
      <c r="I363" s="139"/>
      <c r="J363" s="139"/>
      <c r="K363" s="139"/>
    </row>
    <row r="364" spans="1:11" ht="47.25" customHeight="1">
      <c r="A364" s="158"/>
      <c r="B364" s="118"/>
      <c r="C364" s="162" t="s">
        <v>458</v>
      </c>
      <c r="D364" s="97" t="s">
        <v>460</v>
      </c>
      <c r="E364" s="203">
        <v>0</v>
      </c>
      <c r="F364" s="203">
        <v>20000</v>
      </c>
      <c r="G364" s="101">
        <f>E364+F364</f>
        <v>20000</v>
      </c>
      <c r="H364" s="372" t="s">
        <v>321</v>
      </c>
      <c r="I364" s="139"/>
      <c r="J364" s="139"/>
      <c r="K364" s="139"/>
    </row>
    <row r="365" spans="1:11" ht="35.25" customHeight="1">
      <c r="A365" s="164"/>
      <c r="B365" s="166"/>
      <c r="C365" s="224" t="s">
        <v>195</v>
      </c>
      <c r="D365" s="685" t="s">
        <v>196</v>
      </c>
      <c r="E365" s="168">
        <v>20000</v>
      </c>
      <c r="F365" s="168">
        <v>-20000</v>
      </c>
      <c r="G365" s="101">
        <f>E365+F365</f>
        <v>0</v>
      </c>
      <c r="H365" s="372" t="s">
        <v>321</v>
      </c>
      <c r="I365" s="139"/>
      <c r="J365" s="139"/>
      <c r="K365" s="139"/>
    </row>
    <row r="366" spans="1:11" ht="15" customHeight="1">
      <c r="A366" s="164"/>
      <c r="B366" s="166" t="s">
        <v>228</v>
      </c>
      <c r="C366" s="242"/>
      <c r="D366" s="18" t="s">
        <v>304</v>
      </c>
      <c r="E366" s="171">
        <f>SUM(E367:E367)</f>
        <v>514000</v>
      </c>
      <c r="F366" s="171">
        <f>SUM(F367:F367)</f>
        <v>125000</v>
      </c>
      <c r="G366" s="171">
        <f>SUM(G367:G367)</f>
        <v>639000</v>
      </c>
      <c r="H366" s="157"/>
      <c r="I366" s="139"/>
      <c r="J366" s="139"/>
      <c r="K366" s="139"/>
    </row>
    <row r="367" spans="1:11" ht="24" customHeight="1">
      <c r="A367" s="161"/>
      <c r="B367" s="162"/>
      <c r="C367" s="224">
        <v>2480</v>
      </c>
      <c r="D367" s="97" t="s">
        <v>229</v>
      </c>
      <c r="E367" s="168">
        <v>514000</v>
      </c>
      <c r="F367" s="101">
        <v>125000</v>
      </c>
      <c r="G367" s="101">
        <f>E367+F367</f>
        <v>639000</v>
      </c>
      <c r="H367" s="372" t="s">
        <v>321</v>
      </c>
      <c r="I367" s="139"/>
      <c r="J367" s="139"/>
      <c r="K367" s="139"/>
    </row>
    <row r="368" spans="1:11" ht="15" customHeight="1">
      <c r="A368" s="164"/>
      <c r="B368" s="166" t="s">
        <v>230</v>
      </c>
      <c r="C368" s="242"/>
      <c r="D368" s="18" t="s">
        <v>305</v>
      </c>
      <c r="E368" s="171">
        <f>E369</f>
        <v>254000</v>
      </c>
      <c r="F368" s="171">
        <f>F369</f>
        <v>0</v>
      </c>
      <c r="G368" s="171">
        <f>G369</f>
        <v>254000</v>
      </c>
      <c r="H368" s="157"/>
      <c r="I368" s="139"/>
      <c r="J368" s="139"/>
      <c r="K368" s="139"/>
    </row>
    <row r="369" spans="1:11" ht="24" customHeight="1">
      <c r="A369" s="161"/>
      <c r="B369" s="162"/>
      <c r="C369" s="224">
        <v>2480</v>
      </c>
      <c r="D369" s="97" t="s">
        <v>229</v>
      </c>
      <c r="E369" s="168">
        <v>254000</v>
      </c>
      <c r="F369" s="101"/>
      <c r="G369" s="101">
        <f>E369+F369</f>
        <v>254000</v>
      </c>
      <c r="H369" s="157"/>
      <c r="I369" s="139"/>
      <c r="J369" s="139"/>
      <c r="K369" s="139"/>
    </row>
    <row r="370" spans="1:11" ht="15" customHeight="1">
      <c r="A370" s="164"/>
      <c r="B370" s="166" t="s">
        <v>231</v>
      </c>
      <c r="C370" s="166"/>
      <c r="D370" s="18" t="s">
        <v>306</v>
      </c>
      <c r="E370" s="171">
        <f>E371</f>
        <v>1200</v>
      </c>
      <c r="F370" s="171">
        <f>F371</f>
        <v>0</v>
      </c>
      <c r="G370" s="171">
        <f>G371</f>
        <v>1200</v>
      </c>
      <c r="H370" s="157"/>
      <c r="I370" s="139"/>
      <c r="J370" s="139"/>
      <c r="K370" s="139"/>
    </row>
    <row r="371" spans="1:11" ht="15" customHeight="1">
      <c r="A371" s="164"/>
      <c r="B371" s="214"/>
      <c r="C371" s="155" t="s">
        <v>150</v>
      </c>
      <c r="D371" s="97" t="s">
        <v>151</v>
      </c>
      <c r="E371" s="186">
        <v>1200</v>
      </c>
      <c r="F371" s="101"/>
      <c r="G371" s="101">
        <f>E371+F371</f>
        <v>1200</v>
      </c>
      <c r="H371" s="157"/>
      <c r="I371" s="139"/>
      <c r="J371" s="139"/>
      <c r="K371" s="139"/>
    </row>
    <row r="372" spans="1:11" ht="15" customHeight="1">
      <c r="A372" s="164"/>
      <c r="B372" s="166" t="s">
        <v>232</v>
      </c>
      <c r="C372" s="165"/>
      <c r="D372" s="18" t="s">
        <v>11</v>
      </c>
      <c r="E372" s="171">
        <f>SUM(E373:E378)</f>
        <v>829587</v>
      </c>
      <c r="F372" s="171">
        <f>SUM(F373:F378)</f>
        <v>-24000</v>
      </c>
      <c r="G372" s="171">
        <f>SUM(G373:G378)</f>
        <v>805587</v>
      </c>
      <c r="H372" s="157"/>
      <c r="I372" s="139"/>
      <c r="J372" s="139"/>
      <c r="K372" s="139"/>
    </row>
    <row r="373" spans="1:11" ht="23.25" customHeight="1">
      <c r="A373" s="161"/>
      <c r="B373" s="162"/>
      <c r="C373" s="155" t="s">
        <v>123</v>
      </c>
      <c r="D373" s="97" t="s">
        <v>350</v>
      </c>
      <c r="E373" s="168">
        <v>190691</v>
      </c>
      <c r="F373" s="101"/>
      <c r="G373" s="101">
        <f aca="true" t="shared" si="17" ref="G373:G378">E373+F373</f>
        <v>190691</v>
      </c>
      <c r="H373" s="199"/>
      <c r="I373" s="139"/>
      <c r="J373" s="139"/>
      <c r="K373" s="139"/>
    </row>
    <row r="374" spans="1:11" ht="15" customHeight="1">
      <c r="A374" s="161"/>
      <c r="B374" s="162"/>
      <c r="C374" s="155" t="s">
        <v>150</v>
      </c>
      <c r="D374" s="97" t="s">
        <v>151</v>
      </c>
      <c r="E374" s="168">
        <v>50000</v>
      </c>
      <c r="F374" s="169"/>
      <c r="G374" s="101">
        <f t="shared" si="17"/>
        <v>50000</v>
      </c>
      <c r="H374" s="199"/>
      <c r="I374" s="139"/>
      <c r="J374" s="139"/>
      <c r="K374" s="139"/>
    </row>
    <row r="375" spans="1:11" ht="15" customHeight="1">
      <c r="A375" s="161"/>
      <c r="B375" s="162"/>
      <c r="C375" s="155" t="s">
        <v>152</v>
      </c>
      <c r="D375" s="97" t="s">
        <v>153</v>
      </c>
      <c r="E375" s="168">
        <v>25000</v>
      </c>
      <c r="F375" s="101"/>
      <c r="G375" s="101">
        <f t="shared" si="17"/>
        <v>25000</v>
      </c>
      <c r="H375" s="372"/>
      <c r="I375" s="139"/>
      <c r="J375" s="139"/>
      <c r="K375" s="139"/>
    </row>
    <row r="376" spans="1:11" ht="22.5" customHeight="1">
      <c r="A376" s="161"/>
      <c r="B376" s="162"/>
      <c r="C376" s="155" t="s">
        <v>107</v>
      </c>
      <c r="D376" s="97" t="s">
        <v>351</v>
      </c>
      <c r="E376" s="168">
        <v>32000</v>
      </c>
      <c r="F376" s="101">
        <v>0.54</v>
      </c>
      <c r="G376" s="101">
        <f t="shared" si="17"/>
        <v>32000.54</v>
      </c>
      <c r="H376" s="372" t="s">
        <v>321</v>
      </c>
      <c r="I376" s="139"/>
      <c r="J376" s="139"/>
      <c r="K376" s="139"/>
    </row>
    <row r="377" spans="1:11" ht="15.75" customHeight="1">
      <c r="A377" s="161"/>
      <c r="B377" s="162"/>
      <c r="C377" s="198">
        <v>4370</v>
      </c>
      <c r="D377" s="97" t="s">
        <v>156</v>
      </c>
      <c r="E377" s="168">
        <v>1000</v>
      </c>
      <c r="F377" s="101"/>
      <c r="G377" s="101">
        <f t="shared" si="17"/>
        <v>1000</v>
      </c>
      <c r="H377" s="157"/>
      <c r="I377" s="139"/>
      <c r="J377" s="139"/>
      <c r="K377" s="139"/>
    </row>
    <row r="378" spans="1:11" ht="24" customHeight="1" thickBot="1">
      <c r="A378" s="172"/>
      <c r="B378" s="183"/>
      <c r="C378" s="187" t="s">
        <v>110</v>
      </c>
      <c r="D378" s="59" t="s">
        <v>352</v>
      </c>
      <c r="E378" s="173">
        <v>530896</v>
      </c>
      <c r="F378" s="196">
        <v>-24000.54</v>
      </c>
      <c r="G378" s="174">
        <f t="shared" si="17"/>
        <v>506895.46</v>
      </c>
      <c r="H378" s="372" t="s">
        <v>321</v>
      </c>
      <c r="I378" s="139"/>
      <c r="J378" s="139"/>
      <c r="K378" s="139"/>
    </row>
    <row r="379" spans="1:11" ht="15.75" customHeight="1" thickBot="1">
      <c r="A379" s="115" t="s">
        <v>101</v>
      </c>
      <c r="B379" s="116"/>
      <c r="C379" s="116"/>
      <c r="D379" s="117" t="s">
        <v>436</v>
      </c>
      <c r="E379" s="181">
        <f>E380+E382</f>
        <v>236000</v>
      </c>
      <c r="F379" s="181">
        <f>F380+F382</f>
        <v>-125000</v>
      </c>
      <c r="G379" s="181">
        <f>G380+G382</f>
        <v>111000</v>
      </c>
      <c r="H379" s="148"/>
      <c r="I379" s="139"/>
      <c r="J379" s="139"/>
      <c r="K379" s="139"/>
    </row>
    <row r="380" spans="1:11" ht="15" customHeight="1">
      <c r="A380" s="158"/>
      <c r="B380" s="118" t="s">
        <v>102</v>
      </c>
      <c r="C380" s="119"/>
      <c r="D380" s="109" t="s">
        <v>307</v>
      </c>
      <c r="E380" s="182">
        <f>E381</f>
        <v>125000</v>
      </c>
      <c r="F380" s="182">
        <f>F381</f>
        <v>-125000</v>
      </c>
      <c r="G380" s="182">
        <f>G381</f>
        <v>0</v>
      </c>
      <c r="H380" s="152"/>
      <c r="I380" s="139"/>
      <c r="J380" s="139"/>
      <c r="K380" s="139"/>
    </row>
    <row r="381" spans="1:11" ht="22.5" customHeight="1">
      <c r="A381" s="161"/>
      <c r="B381" s="162"/>
      <c r="C381" s="224">
        <v>2480</v>
      </c>
      <c r="D381" s="97" t="s">
        <v>229</v>
      </c>
      <c r="E381" s="168">
        <v>125000</v>
      </c>
      <c r="F381" s="101">
        <v>-125000</v>
      </c>
      <c r="G381" s="101">
        <f>E381+F381</f>
        <v>0</v>
      </c>
      <c r="H381" s="372" t="s">
        <v>321</v>
      </c>
      <c r="I381" s="139"/>
      <c r="J381" s="139"/>
      <c r="K381" s="139"/>
    </row>
    <row r="382" spans="1:11" ht="14.25" customHeight="1">
      <c r="A382" s="161"/>
      <c r="B382" s="166" t="s">
        <v>233</v>
      </c>
      <c r="C382" s="242"/>
      <c r="D382" s="18" t="s">
        <v>437</v>
      </c>
      <c r="E382" s="171">
        <f>E383+E384</f>
        <v>111000</v>
      </c>
      <c r="F382" s="171">
        <f>F383+F384</f>
        <v>0</v>
      </c>
      <c r="G382" s="171">
        <f>G383+G384</f>
        <v>111000</v>
      </c>
      <c r="H382" s="157"/>
      <c r="I382" s="139"/>
      <c r="J382" s="139"/>
      <c r="K382" s="139"/>
    </row>
    <row r="383" spans="1:11" ht="48">
      <c r="A383" s="161"/>
      <c r="B383" s="166"/>
      <c r="C383" s="162" t="s">
        <v>458</v>
      </c>
      <c r="D383" s="97" t="s">
        <v>460</v>
      </c>
      <c r="E383" s="168">
        <v>0</v>
      </c>
      <c r="F383" s="168">
        <v>111000</v>
      </c>
      <c r="G383" s="101">
        <f>E383+F383</f>
        <v>111000</v>
      </c>
      <c r="H383" s="372" t="s">
        <v>321</v>
      </c>
      <c r="I383" s="139"/>
      <c r="J383" s="139"/>
      <c r="K383" s="139"/>
    </row>
    <row r="384" spans="1:11" ht="33.75">
      <c r="A384" s="161"/>
      <c r="B384" s="166"/>
      <c r="C384" s="206" t="s">
        <v>195</v>
      </c>
      <c r="D384" s="688" t="s">
        <v>196</v>
      </c>
      <c r="E384" s="168">
        <v>111000</v>
      </c>
      <c r="F384" s="168">
        <v>-111000</v>
      </c>
      <c r="G384" s="101">
        <f>E384+F384</f>
        <v>0</v>
      </c>
      <c r="H384" s="372" t="s">
        <v>321</v>
      </c>
      <c r="I384" s="139"/>
      <c r="J384" s="139"/>
      <c r="K384" s="139"/>
    </row>
    <row r="385" spans="1:11" s="250" customFormat="1" ht="4.5" customHeight="1" thickBot="1">
      <c r="A385" s="243"/>
      <c r="B385" s="244"/>
      <c r="C385" s="244"/>
      <c r="D385" s="245"/>
      <c r="E385" s="246"/>
      <c r="F385" s="247"/>
      <c r="G385" s="247"/>
      <c r="H385" s="248"/>
      <c r="I385" s="249"/>
      <c r="J385" s="249"/>
      <c r="K385" s="249"/>
    </row>
    <row r="386" spans="1:11" ht="17.25" customHeight="1" thickBot="1">
      <c r="A386" s="251"/>
      <c r="B386" s="252"/>
      <c r="C386" s="253"/>
      <c r="D386" s="254" t="s">
        <v>234</v>
      </c>
      <c r="E386" s="255">
        <f>E10+E23+E33+E39+E42+E89+E98+E110+E114+E117+E233+E256+E315+E330+E342+E362+E379</f>
        <v>26009243.6</v>
      </c>
      <c r="F386" s="478">
        <f>F10+F23+F33+F39+F42+F89+F98+F110+F114+F117+F233+F256+F315+F330+F342+F362+F379</f>
        <v>0</v>
      </c>
      <c r="G386" s="255">
        <f>G10+G23+G33+G39+G42+G89+G98+G110+G114+G117+G233+G256+G315+G330+G342+G362+G379</f>
        <v>26009243.6</v>
      </c>
      <c r="H386" s="148"/>
      <c r="I386" s="139"/>
      <c r="J386" s="139"/>
      <c r="K386" s="139"/>
    </row>
    <row r="387" spans="1:11" ht="26.25" customHeight="1">
      <c r="A387" s="256"/>
      <c r="B387" s="256"/>
      <c r="C387" s="257"/>
      <c r="D387" s="258"/>
      <c r="E387" s="259"/>
      <c r="F387" s="139"/>
      <c r="G387" s="139"/>
      <c r="H387" s="139"/>
      <c r="I387" s="139"/>
      <c r="J387" s="139"/>
      <c r="K387" s="139"/>
    </row>
    <row r="388" spans="1:11" ht="26.25" customHeight="1">
      <c r="A388" s="256"/>
      <c r="B388" s="256"/>
      <c r="C388" s="257"/>
      <c r="D388" s="258"/>
      <c r="E388" s="259"/>
      <c r="F388" s="139"/>
      <c r="G388" s="139"/>
      <c r="H388" s="139"/>
      <c r="I388" s="139"/>
      <c r="J388" s="139"/>
      <c r="K388" s="139"/>
    </row>
    <row r="389" spans="1:11" ht="26.25" customHeight="1">
      <c r="A389" s="256"/>
      <c r="B389" s="256"/>
      <c r="C389" s="257"/>
      <c r="D389" s="258"/>
      <c r="E389" s="259"/>
      <c r="F389" s="260"/>
      <c r="G389" s="139"/>
      <c r="H389" s="139"/>
      <c r="I389" s="139"/>
      <c r="J389" s="139"/>
      <c r="K389" s="139"/>
    </row>
    <row r="390" spans="1:11" ht="26.25" customHeight="1">
      <c r="A390" s="256"/>
      <c r="B390" s="256"/>
      <c r="C390" s="257"/>
      <c r="D390" s="258"/>
      <c r="E390" s="259"/>
      <c r="F390" s="139"/>
      <c r="G390" s="139"/>
      <c r="H390" s="139"/>
      <c r="I390" s="139"/>
      <c r="J390" s="139"/>
      <c r="K390" s="139"/>
    </row>
    <row r="391" spans="1:11" ht="26.25" customHeight="1">
      <c r="A391" s="256"/>
      <c r="B391" s="256"/>
      <c r="C391" s="257"/>
      <c r="D391" s="258"/>
      <c r="E391" s="259"/>
      <c r="F391" s="139"/>
      <c r="G391" s="139"/>
      <c r="H391" s="139"/>
      <c r="I391" s="139"/>
      <c r="J391" s="139"/>
      <c r="K391" s="139"/>
    </row>
    <row r="392" spans="1:11" ht="14.25">
      <c r="A392" s="256"/>
      <c r="B392" s="256"/>
      <c r="C392" s="257"/>
      <c r="D392" s="258"/>
      <c r="E392" s="259"/>
      <c r="F392" s="139"/>
      <c r="G392" s="139"/>
      <c r="H392" s="139"/>
      <c r="I392" s="139"/>
      <c r="J392" s="139"/>
      <c r="K392" s="139"/>
    </row>
    <row r="393" spans="1:11" ht="27" customHeight="1">
      <c r="A393" s="256"/>
      <c r="B393" s="256"/>
      <c r="C393" s="257"/>
      <c r="D393" s="258"/>
      <c r="E393" s="259"/>
      <c r="F393" s="139"/>
      <c r="G393" s="139"/>
      <c r="H393" s="139"/>
      <c r="I393" s="139"/>
      <c r="J393" s="139"/>
      <c r="K393" s="139"/>
    </row>
    <row r="394" spans="1:11" ht="25.5" customHeight="1">
      <c r="A394" s="256"/>
      <c r="B394" s="256"/>
      <c r="C394" s="257"/>
      <c r="D394" s="258"/>
      <c r="E394" s="259"/>
      <c r="F394" s="139"/>
      <c r="G394" s="139"/>
      <c r="H394" s="139"/>
      <c r="I394" s="139"/>
      <c r="J394" s="139"/>
      <c r="K394" s="139"/>
    </row>
    <row r="395" spans="1:11" ht="14.25">
      <c r="A395" s="256"/>
      <c r="B395" s="256"/>
      <c r="C395" s="257"/>
      <c r="D395" s="258"/>
      <c r="E395" s="259"/>
      <c r="F395" s="139"/>
      <c r="G395" s="139"/>
      <c r="H395" s="139"/>
      <c r="I395" s="139"/>
      <c r="J395" s="139"/>
      <c r="K395" s="139"/>
    </row>
    <row r="396" spans="1:11" ht="14.25">
      <c r="A396" s="139"/>
      <c r="B396" s="139"/>
      <c r="C396" s="139"/>
      <c r="D396" s="139"/>
      <c r="E396" s="139"/>
      <c r="F396" s="139"/>
      <c r="G396" s="139"/>
      <c r="H396" s="139"/>
      <c r="I396" s="139"/>
      <c r="J396" s="139"/>
      <c r="K396" s="139"/>
    </row>
    <row r="397" spans="1:11" ht="14.25">
      <c r="A397" s="139"/>
      <c r="B397" s="139"/>
      <c r="C397" s="139"/>
      <c r="D397" s="139"/>
      <c r="E397" s="139"/>
      <c r="F397" s="139"/>
      <c r="G397" s="139"/>
      <c r="H397" s="139"/>
      <c r="I397" s="139"/>
      <c r="J397" s="139"/>
      <c r="K397" s="139"/>
    </row>
    <row r="398" spans="1:11" ht="14.25">
      <c r="A398" s="139"/>
      <c r="B398" s="139"/>
      <c r="C398" s="139"/>
      <c r="D398" s="139"/>
      <c r="E398" s="139"/>
      <c r="F398" s="139"/>
      <c r="G398" s="139"/>
      <c r="H398" s="139"/>
      <c r="I398" s="139"/>
      <c r="J398" s="139"/>
      <c r="K398" s="139"/>
    </row>
    <row r="399" spans="1:11" ht="14.25">
      <c r="A399" s="139"/>
      <c r="B399" s="139"/>
      <c r="C399" s="139"/>
      <c r="D399" s="139"/>
      <c r="E399" s="139"/>
      <c r="F399" s="139"/>
      <c r="G399" s="139"/>
      <c r="H399" s="139"/>
      <c r="I399" s="139"/>
      <c r="J399" s="139"/>
      <c r="K399" s="139"/>
    </row>
    <row r="400" spans="1:11" ht="14.25">
      <c r="A400" s="139"/>
      <c r="B400" s="139"/>
      <c r="C400" s="139"/>
      <c r="D400" s="139"/>
      <c r="E400" s="139"/>
      <c r="F400" s="139"/>
      <c r="G400" s="139"/>
      <c r="H400" s="139"/>
      <c r="I400" s="139"/>
      <c r="J400" s="139"/>
      <c r="K400" s="139"/>
    </row>
    <row r="401" spans="1:11" ht="14.25">
      <c r="A401" s="139"/>
      <c r="B401" s="139"/>
      <c r="C401" s="139"/>
      <c r="D401" s="139"/>
      <c r="E401" s="139"/>
      <c r="F401" s="139"/>
      <c r="G401" s="139"/>
      <c r="H401" s="139"/>
      <c r="I401" s="139"/>
      <c r="J401" s="139"/>
      <c r="K401" s="139"/>
    </row>
    <row r="402" spans="1:11" ht="14.25">
      <c r="A402" s="139"/>
      <c r="B402" s="139"/>
      <c r="C402" s="139"/>
      <c r="D402" s="139"/>
      <c r="E402" s="139"/>
      <c r="F402" s="139"/>
      <c r="G402" s="139"/>
      <c r="H402" s="139"/>
      <c r="I402" s="139"/>
      <c r="J402" s="139"/>
      <c r="K402" s="139"/>
    </row>
    <row r="403" spans="1:11" ht="14.25">
      <c r="A403" s="139"/>
      <c r="B403" s="139"/>
      <c r="C403" s="139"/>
      <c r="D403" s="139"/>
      <c r="E403" s="139"/>
      <c r="F403" s="139"/>
      <c r="G403" s="139"/>
      <c r="H403" s="139"/>
      <c r="I403" s="139"/>
      <c r="J403" s="139"/>
      <c r="K403" s="139"/>
    </row>
    <row r="404" spans="1:11" ht="14.25">
      <c r="A404" s="139"/>
      <c r="B404" s="139"/>
      <c r="C404" s="139"/>
      <c r="D404" s="139"/>
      <c r="E404" s="139"/>
      <c r="F404" s="139"/>
      <c r="G404" s="139"/>
      <c r="H404" s="139"/>
      <c r="I404" s="139"/>
      <c r="J404" s="139"/>
      <c r="K404" s="139"/>
    </row>
    <row r="405" spans="1:11" ht="14.25">
      <c r="A405" s="139"/>
      <c r="B405" s="139"/>
      <c r="C405" s="139"/>
      <c r="D405" s="139"/>
      <c r="E405" s="139"/>
      <c r="F405" s="139"/>
      <c r="G405" s="139"/>
      <c r="H405" s="139"/>
      <c r="I405" s="139"/>
      <c r="J405" s="139"/>
      <c r="K405" s="139"/>
    </row>
    <row r="406" spans="1:11" ht="14.25">
      <c r="A406" s="139"/>
      <c r="B406" s="139"/>
      <c r="C406" s="139"/>
      <c r="D406" s="139"/>
      <c r="E406" s="139"/>
      <c r="F406" s="139"/>
      <c r="G406" s="139"/>
      <c r="H406" s="139"/>
      <c r="I406" s="139"/>
      <c r="J406" s="139"/>
      <c r="K406" s="139"/>
    </row>
    <row r="407" spans="1:11" ht="14.25">
      <c r="A407" s="139"/>
      <c r="B407" s="139"/>
      <c r="C407" s="139"/>
      <c r="D407" s="139"/>
      <c r="E407" s="139"/>
      <c r="F407" s="139"/>
      <c r="G407" s="139"/>
      <c r="H407" s="139"/>
      <c r="I407" s="139"/>
      <c r="J407" s="139"/>
      <c r="K407" s="139"/>
    </row>
    <row r="408" spans="1:11" ht="14.25">
      <c r="A408" s="139"/>
      <c r="B408" s="139"/>
      <c r="C408" s="139"/>
      <c r="D408" s="139"/>
      <c r="E408" s="139"/>
      <c r="F408" s="139"/>
      <c r="G408" s="139"/>
      <c r="H408" s="139"/>
      <c r="I408" s="139"/>
      <c r="J408" s="139"/>
      <c r="K408" s="139"/>
    </row>
    <row r="409" spans="1:11" ht="14.25">
      <c r="A409" s="139"/>
      <c r="B409" s="139"/>
      <c r="C409" s="139"/>
      <c r="D409" s="139"/>
      <c r="E409" s="139"/>
      <c r="F409" s="139"/>
      <c r="G409" s="139"/>
      <c r="H409" s="139"/>
      <c r="I409" s="139"/>
      <c r="J409" s="139"/>
      <c r="K409" s="139"/>
    </row>
    <row r="410" spans="1:11" ht="14.25">
      <c r="A410" s="139"/>
      <c r="B410" s="139"/>
      <c r="C410" s="139"/>
      <c r="D410" s="139"/>
      <c r="E410" s="139"/>
      <c r="F410" s="139"/>
      <c r="G410" s="139"/>
      <c r="H410" s="139"/>
      <c r="I410" s="139"/>
      <c r="J410" s="139"/>
      <c r="K410" s="139"/>
    </row>
    <row r="411" spans="1:11" ht="14.25">
      <c r="A411" s="139"/>
      <c r="B411" s="139"/>
      <c r="C411" s="139"/>
      <c r="D411" s="139"/>
      <c r="E411" s="139"/>
      <c r="F411" s="139"/>
      <c r="G411" s="139"/>
      <c r="H411" s="139"/>
      <c r="I411" s="139"/>
      <c r="J411" s="139"/>
      <c r="K411" s="139"/>
    </row>
    <row r="412" spans="1:11" ht="14.25">
      <c r="A412" s="139"/>
      <c r="B412" s="139"/>
      <c r="C412" s="139"/>
      <c r="D412" s="139"/>
      <c r="E412" s="139"/>
      <c r="F412" s="139"/>
      <c r="G412" s="139"/>
      <c r="H412" s="139"/>
      <c r="I412" s="139"/>
      <c r="J412" s="139"/>
      <c r="K412" s="139"/>
    </row>
    <row r="413" spans="1:11" ht="14.25">
      <c r="A413" s="139"/>
      <c r="B413" s="139"/>
      <c r="C413" s="139"/>
      <c r="D413" s="139"/>
      <c r="E413" s="139"/>
      <c r="F413" s="139"/>
      <c r="G413" s="139"/>
      <c r="H413" s="139"/>
      <c r="I413" s="139"/>
      <c r="J413" s="139"/>
      <c r="K413" s="139"/>
    </row>
    <row r="414" spans="1:9" ht="14.25">
      <c r="A414" s="139"/>
      <c r="B414" s="139"/>
      <c r="C414" s="139"/>
      <c r="D414" s="139"/>
      <c r="E414" s="139"/>
      <c r="F414" s="139"/>
      <c r="G414" s="139"/>
      <c r="H414" s="139"/>
      <c r="I414" s="139"/>
    </row>
    <row r="415" spans="1:9" ht="14.25">
      <c r="A415" s="139"/>
      <c r="B415" s="139"/>
      <c r="C415" s="139"/>
      <c r="D415" s="139"/>
      <c r="E415" s="139"/>
      <c r="F415" s="139"/>
      <c r="G415" s="139"/>
      <c r="H415" s="139"/>
      <c r="I415" s="139"/>
    </row>
    <row r="416" spans="1:9" ht="14.25">
      <c r="A416" s="139"/>
      <c r="B416" s="139"/>
      <c r="C416" s="139"/>
      <c r="D416" s="139"/>
      <c r="E416" s="139"/>
      <c r="F416" s="139"/>
      <c r="G416" s="139"/>
      <c r="H416" s="139"/>
      <c r="I416" s="139"/>
    </row>
    <row r="417" spans="1:9" ht="14.25">
      <c r="A417" s="139"/>
      <c r="B417" s="139"/>
      <c r="C417" s="139"/>
      <c r="D417" s="139"/>
      <c r="E417" s="139"/>
      <c r="F417" s="139"/>
      <c r="G417" s="139"/>
      <c r="H417" s="139"/>
      <c r="I417" s="139"/>
    </row>
    <row r="418" spans="1:9" ht="14.25">
      <c r="A418" s="139"/>
      <c r="B418" s="139"/>
      <c r="C418" s="139"/>
      <c r="D418" s="139"/>
      <c r="E418" s="139"/>
      <c r="F418" s="139"/>
      <c r="G418" s="139"/>
      <c r="H418" s="139"/>
      <c r="I418" s="139"/>
    </row>
    <row r="419" spans="1:9" ht="14.25">
      <c r="A419" s="139"/>
      <c r="B419" s="139"/>
      <c r="C419" s="139"/>
      <c r="D419" s="139"/>
      <c r="E419" s="139"/>
      <c r="F419" s="139"/>
      <c r="G419" s="139"/>
      <c r="H419" s="139"/>
      <c r="I419" s="139"/>
    </row>
    <row r="420" spans="1:9" ht="14.25">
      <c r="A420" s="139"/>
      <c r="B420" s="139"/>
      <c r="C420" s="139"/>
      <c r="D420" s="139"/>
      <c r="E420" s="139"/>
      <c r="F420" s="139"/>
      <c r="G420" s="139"/>
      <c r="H420" s="139"/>
      <c r="I420" s="139"/>
    </row>
    <row r="421" spans="1:9" ht="14.25">
      <c r="A421" s="139"/>
      <c r="B421" s="139"/>
      <c r="C421" s="139"/>
      <c r="D421" s="139"/>
      <c r="E421" s="139"/>
      <c r="F421" s="139"/>
      <c r="G421" s="139"/>
      <c r="H421" s="139"/>
      <c r="I421" s="139"/>
    </row>
    <row r="422" spans="1:9" ht="14.25">
      <c r="A422" s="139"/>
      <c r="B422" s="139"/>
      <c r="C422" s="139"/>
      <c r="D422" s="139"/>
      <c r="E422" s="139"/>
      <c r="F422" s="139"/>
      <c r="G422" s="139"/>
      <c r="H422" s="139"/>
      <c r="I422" s="139"/>
    </row>
    <row r="423" spans="1:9" ht="14.25">
      <c r="A423" s="139"/>
      <c r="B423" s="139"/>
      <c r="C423" s="139"/>
      <c r="D423" s="139"/>
      <c r="E423" s="139"/>
      <c r="F423" s="139"/>
      <c r="G423" s="139"/>
      <c r="H423" s="139"/>
      <c r="I423" s="139"/>
    </row>
    <row r="424" spans="1:9" ht="14.25">
      <c r="A424" s="139"/>
      <c r="B424" s="139"/>
      <c r="C424" s="139"/>
      <c r="D424" s="139"/>
      <c r="E424" s="139"/>
      <c r="F424" s="139"/>
      <c r="G424" s="139"/>
      <c r="H424" s="139"/>
      <c r="I424" s="139"/>
    </row>
    <row r="425" spans="1:9" ht="14.25">
      <c r="A425" s="139"/>
      <c r="B425" s="139"/>
      <c r="C425" s="139"/>
      <c r="D425" s="139"/>
      <c r="E425" s="139"/>
      <c r="F425" s="139"/>
      <c r="G425" s="139"/>
      <c r="H425" s="139"/>
      <c r="I425" s="139"/>
    </row>
    <row r="426" spans="1:9" ht="14.25">
      <c r="A426" s="139"/>
      <c r="B426" s="139"/>
      <c r="C426" s="139"/>
      <c r="D426" s="139"/>
      <c r="E426" s="139"/>
      <c r="F426" s="139"/>
      <c r="G426" s="139"/>
      <c r="H426" s="139"/>
      <c r="I426" s="139"/>
    </row>
    <row r="427" spans="1:9" ht="14.25">
      <c r="A427" s="139"/>
      <c r="B427" s="139"/>
      <c r="C427" s="139"/>
      <c r="D427" s="139"/>
      <c r="E427" s="139"/>
      <c r="F427" s="139"/>
      <c r="G427" s="139"/>
      <c r="H427" s="139"/>
      <c r="I427" s="139"/>
    </row>
    <row r="428" spans="1:9" ht="14.25">
      <c r="A428" s="139"/>
      <c r="B428" s="139"/>
      <c r="C428" s="139"/>
      <c r="D428" s="139"/>
      <c r="E428" s="139"/>
      <c r="F428" s="139"/>
      <c r="G428" s="139"/>
      <c r="H428" s="139"/>
      <c r="I428" s="139"/>
    </row>
    <row r="429" spans="1:9" ht="14.25">
      <c r="A429" s="139"/>
      <c r="B429" s="139"/>
      <c r="C429" s="139"/>
      <c r="D429" s="139"/>
      <c r="E429" s="139"/>
      <c r="F429" s="139"/>
      <c r="G429" s="139"/>
      <c r="H429" s="139"/>
      <c r="I429" s="139"/>
    </row>
    <row r="430" spans="1:9" ht="14.25">
      <c r="A430" s="139"/>
      <c r="B430" s="139"/>
      <c r="C430" s="139"/>
      <c r="D430" s="139"/>
      <c r="E430" s="139"/>
      <c r="F430" s="139"/>
      <c r="G430" s="139"/>
      <c r="H430" s="139"/>
      <c r="I430" s="139"/>
    </row>
    <row r="431" spans="1:9" ht="14.25">
      <c r="A431" s="139"/>
      <c r="B431" s="139"/>
      <c r="C431" s="139"/>
      <c r="D431" s="139"/>
      <c r="E431" s="139"/>
      <c r="F431" s="139"/>
      <c r="G431" s="139"/>
      <c r="H431" s="139"/>
      <c r="I431" s="139"/>
    </row>
    <row r="432" spans="1:9" ht="14.25">
      <c r="A432" s="139"/>
      <c r="B432" s="139"/>
      <c r="C432" s="139"/>
      <c r="D432" s="139"/>
      <c r="E432" s="139"/>
      <c r="F432" s="139"/>
      <c r="G432" s="139"/>
      <c r="H432" s="139"/>
      <c r="I432" s="139"/>
    </row>
    <row r="433" spans="1:9" ht="14.25">
      <c r="A433" s="139"/>
      <c r="B433" s="139"/>
      <c r="C433" s="139"/>
      <c r="D433" s="139"/>
      <c r="E433" s="139"/>
      <c r="F433" s="139"/>
      <c r="G433" s="139"/>
      <c r="H433" s="139"/>
      <c r="I433" s="139"/>
    </row>
    <row r="434" spans="1:9" ht="14.25">
      <c r="A434" s="139"/>
      <c r="B434" s="139"/>
      <c r="C434" s="139"/>
      <c r="D434" s="139"/>
      <c r="E434" s="139"/>
      <c r="F434" s="139"/>
      <c r="G434" s="139"/>
      <c r="H434" s="139"/>
      <c r="I434" s="139"/>
    </row>
    <row r="435" spans="1:9" ht="14.25">
      <c r="A435" s="139"/>
      <c r="B435" s="139"/>
      <c r="C435" s="139"/>
      <c r="D435" s="139"/>
      <c r="E435" s="139"/>
      <c r="F435" s="139"/>
      <c r="G435" s="139"/>
      <c r="H435" s="139"/>
      <c r="I435" s="139"/>
    </row>
    <row r="436" spans="1:9" ht="14.25">
      <c r="A436" s="139"/>
      <c r="B436" s="139"/>
      <c r="C436" s="139"/>
      <c r="D436" s="139"/>
      <c r="E436" s="139"/>
      <c r="F436" s="139"/>
      <c r="G436" s="139"/>
      <c r="H436" s="139"/>
      <c r="I436" s="139"/>
    </row>
    <row r="437" spans="1:9" ht="14.25">
      <c r="A437" s="139"/>
      <c r="B437" s="139"/>
      <c r="C437" s="139"/>
      <c r="D437" s="139"/>
      <c r="E437" s="139"/>
      <c r="F437" s="139"/>
      <c r="G437" s="139"/>
      <c r="H437" s="139"/>
      <c r="I437" s="139"/>
    </row>
    <row r="438" spans="1:9" ht="14.25">
      <c r="A438" s="139"/>
      <c r="B438" s="139"/>
      <c r="C438" s="139"/>
      <c r="D438" s="139"/>
      <c r="E438" s="139"/>
      <c r="F438" s="139"/>
      <c r="G438" s="139"/>
      <c r="H438" s="139"/>
      <c r="I438" s="139"/>
    </row>
    <row r="439" spans="1:9" ht="14.25">
      <c r="A439" s="139"/>
      <c r="B439" s="139"/>
      <c r="C439" s="139"/>
      <c r="D439" s="139"/>
      <c r="E439" s="139"/>
      <c r="F439" s="139"/>
      <c r="G439" s="139"/>
      <c r="H439" s="139"/>
      <c r="I439" s="139"/>
    </row>
    <row r="440" spans="1:9" ht="14.25">
      <c r="A440" s="139"/>
      <c r="B440" s="139"/>
      <c r="C440" s="139"/>
      <c r="D440" s="139"/>
      <c r="E440" s="139"/>
      <c r="F440" s="139"/>
      <c r="G440" s="139"/>
      <c r="H440" s="139"/>
      <c r="I440" s="139"/>
    </row>
    <row r="441" spans="1:9" ht="14.25">
      <c r="A441" s="139"/>
      <c r="B441" s="139"/>
      <c r="C441" s="139"/>
      <c r="D441" s="139"/>
      <c r="E441" s="139"/>
      <c r="F441" s="139"/>
      <c r="G441" s="139"/>
      <c r="H441" s="139"/>
      <c r="I441" s="139"/>
    </row>
    <row r="442" spans="1:9" ht="14.25">
      <c r="A442" s="139"/>
      <c r="B442" s="139"/>
      <c r="C442" s="139"/>
      <c r="D442" s="139"/>
      <c r="E442" s="139"/>
      <c r="F442" s="139"/>
      <c r="G442" s="139"/>
      <c r="H442" s="139"/>
      <c r="I442" s="139"/>
    </row>
    <row r="443" spans="1:9" ht="14.25">
      <c r="A443" s="139"/>
      <c r="B443" s="139"/>
      <c r="C443" s="139"/>
      <c r="D443" s="139"/>
      <c r="E443" s="139"/>
      <c r="F443" s="139"/>
      <c r="G443" s="139"/>
      <c r="H443" s="139"/>
      <c r="I443" s="139"/>
    </row>
    <row r="444" spans="1:9" ht="14.25">
      <c r="A444" s="139"/>
      <c r="B444" s="139"/>
      <c r="C444" s="139"/>
      <c r="D444" s="139"/>
      <c r="E444" s="139"/>
      <c r="F444" s="139"/>
      <c r="G444" s="139"/>
      <c r="H444" s="139"/>
      <c r="I444" s="139"/>
    </row>
    <row r="445" spans="1:9" ht="14.25">
      <c r="A445" s="139"/>
      <c r="B445" s="139"/>
      <c r="C445" s="139"/>
      <c r="D445" s="139"/>
      <c r="E445" s="139"/>
      <c r="F445" s="139"/>
      <c r="G445" s="139"/>
      <c r="H445" s="139"/>
      <c r="I445" s="139"/>
    </row>
    <row r="446" spans="1:9" ht="14.25">
      <c r="A446" s="139"/>
      <c r="B446" s="139"/>
      <c r="C446" s="139"/>
      <c r="D446" s="139"/>
      <c r="E446" s="139"/>
      <c r="F446" s="139"/>
      <c r="G446" s="139"/>
      <c r="H446" s="139"/>
      <c r="I446" s="139"/>
    </row>
    <row r="447" spans="1:9" ht="14.25">
      <c r="A447" s="139"/>
      <c r="B447" s="139"/>
      <c r="C447" s="139"/>
      <c r="D447" s="139"/>
      <c r="E447" s="139"/>
      <c r="F447" s="139"/>
      <c r="G447" s="139"/>
      <c r="H447" s="139"/>
      <c r="I447" s="139"/>
    </row>
    <row r="448" spans="1:9" ht="14.25">
      <c r="A448" s="139"/>
      <c r="B448" s="139"/>
      <c r="C448" s="139"/>
      <c r="D448" s="139"/>
      <c r="E448" s="139"/>
      <c r="F448" s="139"/>
      <c r="G448" s="139"/>
      <c r="H448" s="139"/>
      <c r="I448" s="139"/>
    </row>
    <row r="449" spans="1:9" ht="14.25">
      <c r="A449" s="139"/>
      <c r="B449" s="139"/>
      <c r="C449" s="139"/>
      <c r="D449" s="139"/>
      <c r="E449" s="139"/>
      <c r="F449" s="139"/>
      <c r="G449" s="139"/>
      <c r="H449" s="139"/>
      <c r="I449" s="139"/>
    </row>
  </sheetData>
  <sheetProtection/>
  <mergeCells count="1">
    <mergeCell ref="D6:E6"/>
  </mergeCells>
  <printOptions/>
  <pageMargins left="0.11811023622047245" right="0" top="0.7480314960629921" bottom="0.15748031496062992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75"/>
  <sheetViews>
    <sheetView tabSelected="1" zoomScalePageLayoutView="0" workbookViewId="0" topLeftCell="A1">
      <selection activeCell="H2" sqref="H2"/>
    </sheetView>
  </sheetViews>
  <sheetFormatPr defaultColWidth="8.796875" defaultRowHeight="14.25"/>
  <cols>
    <col min="1" max="1" width="3.5" style="129" customWidth="1"/>
    <col min="2" max="2" width="4.59765625" style="129" bestFit="1" customWidth="1"/>
    <col min="3" max="3" width="6.5" style="129" customWidth="1"/>
    <col min="4" max="4" width="4.19921875" style="129" customWidth="1"/>
    <col min="5" max="5" width="52.59765625" style="129" customWidth="1"/>
    <col min="6" max="8" width="16.19921875" style="129" customWidth="1"/>
    <col min="9" max="9" width="0.40625" style="129" customWidth="1"/>
    <col min="10" max="16384" width="9" style="129" customWidth="1"/>
  </cols>
  <sheetData>
    <row r="1" spans="6:27" ht="14.25">
      <c r="F1" t="s">
        <v>340</v>
      </c>
      <c r="H1" s="496"/>
      <c r="I1" s="497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</row>
    <row r="2" spans="2:27" ht="14.25">
      <c r="B2" s="133"/>
      <c r="C2" s="133"/>
      <c r="F2" t="s">
        <v>475</v>
      </c>
      <c r="H2" s="496"/>
      <c r="I2" s="497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</row>
    <row r="3" spans="2:27" ht="14.25">
      <c r="B3" s="133"/>
      <c r="F3" t="s">
        <v>391</v>
      </c>
      <c r="H3" s="496"/>
      <c r="I3" s="497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</row>
    <row r="4" spans="5:27" ht="11.25" customHeight="1">
      <c r="E4" s="3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</row>
    <row r="5" spans="3:27" ht="33" customHeight="1">
      <c r="C5" s="706" t="s">
        <v>445</v>
      </c>
      <c r="D5" s="706"/>
      <c r="E5" s="706"/>
      <c r="F5" s="706"/>
      <c r="G5" s="706"/>
      <c r="H5" s="498"/>
      <c r="I5" s="499"/>
      <c r="J5" s="499"/>
      <c r="K5" s="499"/>
      <c r="L5" s="49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</row>
    <row r="6" spans="3:27" ht="17.25" customHeight="1" thickBot="1">
      <c r="C6" s="707" t="s">
        <v>368</v>
      </c>
      <c r="D6" s="707"/>
      <c r="E6" s="707"/>
      <c r="F6" s="498"/>
      <c r="G6" s="498"/>
      <c r="H6" s="498"/>
      <c r="I6" s="499"/>
      <c r="J6" s="499"/>
      <c r="K6" s="499"/>
      <c r="L6" s="49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</row>
    <row r="7" spans="2:27" ht="26.25" customHeight="1" thickBot="1">
      <c r="B7" s="500" t="s">
        <v>2</v>
      </c>
      <c r="C7" s="501" t="s">
        <v>3</v>
      </c>
      <c r="D7" s="136" t="s">
        <v>4</v>
      </c>
      <c r="E7" s="137" t="s">
        <v>369</v>
      </c>
      <c r="F7" s="502" t="s">
        <v>342</v>
      </c>
      <c r="G7" s="137" t="s">
        <v>6</v>
      </c>
      <c r="H7" s="503" t="s">
        <v>236</v>
      </c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</row>
    <row r="8" spans="2:27" ht="16.5" customHeight="1" thickBot="1">
      <c r="B8" s="504" t="s">
        <v>8</v>
      </c>
      <c r="C8" s="505"/>
      <c r="D8" s="505"/>
      <c r="E8" s="506" t="s">
        <v>9</v>
      </c>
      <c r="F8" s="507">
        <f aca="true" t="shared" si="0" ref="F8:H9">F9</f>
        <v>0</v>
      </c>
      <c r="G8" s="507">
        <f t="shared" si="0"/>
        <v>0</v>
      </c>
      <c r="H8" s="508">
        <f t="shared" si="0"/>
        <v>0</v>
      </c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</row>
    <row r="9" spans="2:27" ht="9.75" customHeight="1">
      <c r="B9" s="328"/>
      <c r="C9" s="601" t="s">
        <v>312</v>
      </c>
      <c r="D9" s="602"/>
      <c r="E9" s="603" t="s">
        <v>370</v>
      </c>
      <c r="F9" s="604">
        <f t="shared" si="0"/>
        <v>0</v>
      </c>
      <c r="G9" s="604">
        <f t="shared" si="0"/>
        <v>0</v>
      </c>
      <c r="H9" s="605">
        <f t="shared" si="0"/>
        <v>0</v>
      </c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</row>
    <row r="10" spans="2:27" ht="18.75" customHeight="1" thickBot="1">
      <c r="B10" s="325"/>
      <c r="C10" s="606"/>
      <c r="D10" s="607">
        <v>2010</v>
      </c>
      <c r="E10" s="617" t="s">
        <v>313</v>
      </c>
      <c r="F10" s="608">
        <v>0</v>
      </c>
      <c r="G10" s="609"/>
      <c r="H10" s="610">
        <f>F10+G10</f>
        <v>0</v>
      </c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</row>
    <row r="11" spans="2:27" ht="16.5" customHeight="1" thickBot="1">
      <c r="B11" s="512" t="s">
        <v>132</v>
      </c>
      <c r="C11" s="513"/>
      <c r="D11" s="514"/>
      <c r="E11" s="515" t="s">
        <v>25</v>
      </c>
      <c r="F11" s="255">
        <f>F12+F14</f>
        <v>66200</v>
      </c>
      <c r="G11" s="255">
        <f>G12+G14</f>
        <v>0</v>
      </c>
      <c r="H11" s="516">
        <f>H12+H14</f>
        <v>66200</v>
      </c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</row>
    <row r="12" spans="2:27" ht="15.75" customHeight="1">
      <c r="B12" s="517"/>
      <c r="C12" s="518" t="s">
        <v>133</v>
      </c>
      <c r="D12" s="518"/>
      <c r="E12" s="519" t="s">
        <v>371</v>
      </c>
      <c r="F12" s="520">
        <f>F13</f>
        <v>66200</v>
      </c>
      <c r="G12" s="520">
        <f>G13</f>
        <v>0</v>
      </c>
      <c r="H12" s="521">
        <f>H13</f>
        <v>66200</v>
      </c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</row>
    <row r="13" spans="2:27" ht="24" customHeight="1">
      <c r="B13" s="522"/>
      <c r="C13" s="522"/>
      <c r="D13" s="523" t="s">
        <v>372</v>
      </c>
      <c r="E13" s="524" t="s">
        <v>373</v>
      </c>
      <c r="F13" s="525">
        <v>66200</v>
      </c>
      <c r="G13" s="526"/>
      <c r="H13" s="511">
        <f>F13+G13</f>
        <v>66200</v>
      </c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</row>
    <row r="14" spans="2:27" ht="11.25" customHeight="1">
      <c r="B14" s="527"/>
      <c r="C14" s="611" t="s">
        <v>374</v>
      </c>
      <c r="D14" s="611"/>
      <c r="E14" s="612" t="s">
        <v>375</v>
      </c>
      <c r="F14" s="613">
        <f>F15</f>
        <v>0</v>
      </c>
      <c r="G14" s="613">
        <f>G15</f>
        <v>0</v>
      </c>
      <c r="H14" s="614">
        <f>H15</f>
        <v>0</v>
      </c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</row>
    <row r="15" spans="2:27" ht="18.75" customHeight="1" thickBot="1">
      <c r="B15" s="532"/>
      <c r="C15" s="615"/>
      <c r="D15" s="523" t="s">
        <v>372</v>
      </c>
      <c r="E15" s="617" t="s">
        <v>313</v>
      </c>
      <c r="F15" s="616">
        <v>0</v>
      </c>
      <c r="G15" s="616"/>
      <c r="H15" s="610">
        <f>F15+G15</f>
        <v>0</v>
      </c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</row>
    <row r="16" spans="2:27" ht="30" customHeight="1" thickBot="1">
      <c r="B16" s="513" t="s">
        <v>163</v>
      </c>
      <c r="C16" s="514"/>
      <c r="D16" s="514"/>
      <c r="E16" s="533" t="s">
        <v>35</v>
      </c>
      <c r="F16" s="255">
        <f>F17+F19</f>
        <v>12295</v>
      </c>
      <c r="G16" s="255">
        <f>G17+G19</f>
        <v>0</v>
      </c>
      <c r="H16" s="534">
        <f>H17+H19</f>
        <v>12295</v>
      </c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</row>
    <row r="17" spans="2:27" ht="15.75" customHeight="1">
      <c r="B17" s="517"/>
      <c r="C17" s="518" t="s">
        <v>164</v>
      </c>
      <c r="D17" s="518"/>
      <c r="E17" s="519" t="s">
        <v>376</v>
      </c>
      <c r="F17" s="520">
        <f>F18</f>
        <v>1370</v>
      </c>
      <c r="G17" s="520">
        <f>G18</f>
        <v>0</v>
      </c>
      <c r="H17" s="521">
        <f>H18</f>
        <v>1370</v>
      </c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</row>
    <row r="18" spans="2:27" ht="24" customHeight="1">
      <c r="B18" s="522"/>
      <c r="C18" s="527"/>
      <c r="D18" s="523" t="s">
        <v>372</v>
      </c>
      <c r="E18" s="524" t="s">
        <v>373</v>
      </c>
      <c r="F18" s="525">
        <v>1370</v>
      </c>
      <c r="G18" s="526"/>
      <c r="H18" s="511">
        <f>F18+G18</f>
        <v>1370</v>
      </c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</row>
    <row r="19" spans="2:27" ht="15.75" customHeight="1">
      <c r="B19" s="527"/>
      <c r="C19" s="535">
        <v>75108</v>
      </c>
      <c r="D19" s="50"/>
      <c r="E19" s="529" t="s">
        <v>390</v>
      </c>
      <c r="F19" s="531">
        <f>F20</f>
        <v>10925</v>
      </c>
      <c r="G19" s="531">
        <f>G20</f>
        <v>0</v>
      </c>
      <c r="H19" s="531">
        <f>H20</f>
        <v>10925</v>
      </c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</row>
    <row r="20" spans="2:27" ht="24" customHeight="1" thickBot="1">
      <c r="B20" s="527"/>
      <c r="C20" s="527"/>
      <c r="D20" s="536" t="s">
        <v>372</v>
      </c>
      <c r="E20" s="537" t="s">
        <v>373</v>
      </c>
      <c r="F20" s="538">
        <v>10925</v>
      </c>
      <c r="G20" s="538"/>
      <c r="H20" s="539">
        <f>F20+G20</f>
        <v>10925</v>
      </c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</row>
    <row r="21" spans="2:27" ht="16.5" thickBot="1">
      <c r="B21" s="513" t="s">
        <v>198</v>
      </c>
      <c r="C21" s="514"/>
      <c r="D21" s="514"/>
      <c r="E21" s="515" t="s">
        <v>85</v>
      </c>
      <c r="F21" s="255">
        <f>F22+F24</f>
        <v>2202023</v>
      </c>
      <c r="G21" s="255">
        <f>G22+G24</f>
        <v>0</v>
      </c>
      <c r="H21" s="534">
        <f>H22+H24</f>
        <v>2202023</v>
      </c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</row>
    <row r="22" spans="2:27" ht="25.5" customHeight="1">
      <c r="B22" s="517"/>
      <c r="C22" s="518" t="s">
        <v>199</v>
      </c>
      <c r="D22" s="518"/>
      <c r="E22" s="519" t="s">
        <v>377</v>
      </c>
      <c r="F22" s="520">
        <f>F23</f>
        <v>2199093</v>
      </c>
      <c r="G22" s="520">
        <f>G23</f>
        <v>0</v>
      </c>
      <c r="H22" s="521">
        <f>H23</f>
        <v>2199093</v>
      </c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</row>
    <row r="23" spans="2:27" ht="24" customHeight="1">
      <c r="B23" s="527"/>
      <c r="C23" s="527"/>
      <c r="D23" s="536" t="s">
        <v>372</v>
      </c>
      <c r="E23" s="537" t="s">
        <v>373</v>
      </c>
      <c r="F23" s="538">
        <v>2199093</v>
      </c>
      <c r="G23" s="539"/>
      <c r="H23" s="539">
        <f>F23+G23</f>
        <v>2199093</v>
      </c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</row>
    <row r="24" spans="2:27" ht="37.5" customHeight="1">
      <c r="B24" s="540"/>
      <c r="C24" s="528" t="s">
        <v>204</v>
      </c>
      <c r="D24" s="528"/>
      <c r="E24" s="529" t="s">
        <v>378</v>
      </c>
      <c r="F24" s="530">
        <f>F25</f>
        <v>2930</v>
      </c>
      <c r="G24" s="530">
        <f>G25</f>
        <v>0</v>
      </c>
      <c r="H24" s="531">
        <f>H25</f>
        <v>2930</v>
      </c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</row>
    <row r="25" spans="2:27" ht="24" customHeight="1">
      <c r="B25" s="527"/>
      <c r="C25" s="527"/>
      <c r="D25" s="536" t="s">
        <v>372</v>
      </c>
      <c r="E25" s="537" t="s">
        <v>373</v>
      </c>
      <c r="F25" s="538">
        <v>2930</v>
      </c>
      <c r="G25" s="539"/>
      <c r="H25" s="539">
        <f>F25+G25</f>
        <v>2930</v>
      </c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</row>
    <row r="26" spans="2:27" ht="7.5" customHeight="1" thickBot="1">
      <c r="B26" s="541"/>
      <c r="C26" s="541"/>
      <c r="D26" s="541"/>
      <c r="E26" s="23"/>
      <c r="F26" s="542"/>
      <c r="G26" s="543"/>
      <c r="H26" s="543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</row>
    <row r="27" spans="2:27" ht="16.5" thickBot="1">
      <c r="B27" s="544"/>
      <c r="C27" s="544"/>
      <c r="D27" s="544"/>
      <c r="E27" s="545" t="s">
        <v>379</v>
      </c>
      <c r="F27" s="546">
        <f>F8+F11+F16+F21</f>
        <v>2280518</v>
      </c>
      <c r="G27" s="546">
        <f>G8+G11+G16+G21</f>
        <v>0</v>
      </c>
      <c r="H27" s="546">
        <f>H8+H11+H16+H21</f>
        <v>2280518</v>
      </c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</row>
    <row r="28" spans="2:27" ht="15.75">
      <c r="B28" s="544"/>
      <c r="C28" s="544"/>
      <c r="D28" s="544"/>
      <c r="E28" s="547"/>
      <c r="F28" s="548"/>
      <c r="G28" s="549"/>
      <c r="H28" s="54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</row>
    <row r="29" spans="2:27" ht="15.75">
      <c r="B29" s="544"/>
      <c r="C29" s="544"/>
      <c r="D29" s="544"/>
      <c r="E29" s="547"/>
      <c r="F29" s="548"/>
      <c r="G29" s="549"/>
      <c r="H29" s="54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</row>
    <row r="30" spans="2:27" ht="11.25" customHeight="1">
      <c r="B30" s="544"/>
      <c r="C30" s="544"/>
      <c r="D30" s="544"/>
      <c r="E30" s="547"/>
      <c r="F30" s="548"/>
      <c r="G30" s="549"/>
      <c r="H30" s="54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</row>
    <row r="31" spans="2:27" ht="18.75" customHeight="1" thickBot="1">
      <c r="B31" s="541"/>
      <c r="C31" s="707" t="s">
        <v>380</v>
      </c>
      <c r="D31" s="707"/>
      <c r="E31" s="707"/>
      <c r="F31" s="542"/>
      <c r="G31" s="139"/>
      <c r="H31" s="550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</row>
    <row r="32" spans="2:27" ht="24" customHeight="1" thickBot="1">
      <c r="B32" s="551" t="s">
        <v>2</v>
      </c>
      <c r="C32" s="552" t="s">
        <v>3</v>
      </c>
      <c r="D32" s="553" t="s">
        <v>4</v>
      </c>
      <c r="E32" s="554" t="s">
        <v>369</v>
      </c>
      <c r="F32" s="555" t="s">
        <v>342</v>
      </c>
      <c r="G32" s="554" t="s">
        <v>6</v>
      </c>
      <c r="H32" s="556" t="s">
        <v>236</v>
      </c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</row>
    <row r="33" spans="2:27" ht="14.25" customHeight="1" thickBot="1">
      <c r="B33" s="513" t="s">
        <v>8</v>
      </c>
      <c r="C33" s="116"/>
      <c r="D33" s="116"/>
      <c r="E33" s="557" t="s">
        <v>9</v>
      </c>
      <c r="F33" s="507">
        <f>F34</f>
        <v>0</v>
      </c>
      <c r="G33" s="507">
        <f>G34</f>
        <v>0</v>
      </c>
      <c r="H33" s="558">
        <f>H34</f>
        <v>0</v>
      </c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</row>
    <row r="34" spans="2:27" ht="14.25" customHeight="1">
      <c r="B34" s="559"/>
      <c r="C34" s="509" t="s">
        <v>312</v>
      </c>
      <c r="D34" s="535"/>
      <c r="E34" s="560" t="s">
        <v>370</v>
      </c>
      <c r="F34" s="510">
        <f>F35+F36+F37</f>
        <v>0</v>
      </c>
      <c r="G34" s="510">
        <f>G35+G36+G37</f>
        <v>0</v>
      </c>
      <c r="H34" s="561">
        <f>H35+H36+H37</f>
        <v>0</v>
      </c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</row>
    <row r="35" spans="2:27" ht="14.25" customHeight="1">
      <c r="B35" s="562"/>
      <c r="C35" s="162"/>
      <c r="D35" s="162">
        <v>4170</v>
      </c>
      <c r="E35" s="97" t="s">
        <v>149</v>
      </c>
      <c r="F35" s="563">
        <v>0</v>
      </c>
      <c r="G35" s="563"/>
      <c r="H35" s="539">
        <f>F35+G35</f>
        <v>0</v>
      </c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</row>
    <row r="36" spans="2:27" ht="14.25" customHeight="1">
      <c r="B36" s="564"/>
      <c r="C36" s="162"/>
      <c r="D36" s="155" t="s">
        <v>107</v>
      </c>
      <c r="E36" s="97" t="s">
        <v>108</v>
      </c>
      <c r="F36" s="565">
        <v>0</v>
      </c>
      <c r="G36" s="565"/>
      <c r="H36" s="539">
        <f>F36+G36</f>
        <v>0</v>
      </c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</row>
    <row r="37" spans="2:27" ht="14.25" customHeight="1" thickBot="1">
      <c r="B37" s="562"/>
      <c r="C37" s="178"/>
      <c r="D37" s="336" t="s">
        <v>114</v>
      </c>
      <c r="E37" s="202" t="s">
        <v>115</v>
      </c>
      <c r="F37" s="563">
        <v>0</v>
      </c>
      <c r="G37" s="563"/>
      <c r="H37" s="539">
        <f>F37+G37</f>
        <v>0</v>
      </c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</row>
    <row r="38" spans="2:27" ht="16.5" thickBot="1">
      <c r="B38" s="513" t="s">
        <v>132</v>
      </c>
      <c r="C38" s="514"/>
      <c r="D38" s="514"/>
      <c r="E38" s="515" t="s">
        <v>25</v>
      </c>
      <c r="F38" s="255">
        <f>F39+F43</f>
        <v>66200</v>
      </c>
      <c r="G38" s="255">
        <f>G39+G43</f>
        <v>0</v>
      </c>
      <c r="H38" s="255">
        <f>H39+H43</f>
        <v>66200</v>
      </c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</row>
    <row r="39" spans="2:27" ht="14.25">
      <c r="B39" s="517"/>
      <c r="C39" s="518" t="s">
        <v>133</v>
      </c>
      <c r="D39" s="518"/>
      <c r="E39" s="566" t="s">
        <v>371</v>
      </c>
      <c r="F39" s="520">
        <f>SUM(F40:F42)</f>
        <v>66200</v>
      </c>
      <c r="G39" s="520">
        <f>SUM(G40:G42)</f>
        <v>0</v>
      </c>
      <c r="H39" s="521">
        <f>SUM(H40:H42)</f>
        <v>66200</v>
      </c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</row>
    <row r="40" spans="2:27" ht="13.5" customHeight="1">
      <c r="B40" s="567"/>
      <c r="C40" s="567"/>
      <c r="D40" s="567">
        <v>4010</v>
      </c>
      <c r="E40" s="97" t="s">
        <v>381</v>
      </c>
      <c r="F40" s="538">
        <v>55200</v>
      </c>
      <c r="G40" s="568"/>
      <c r="H40" s="539">
        <f>F40+G40</f>
        <v>55200</v>
      </c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</row>
    <row r="41" spans="2:27" ht="13.5" customHeight="1">
      <c r="B41" s="567"/>
      <c r="C41" s="567"/>
      <c r="D41" s="567">
        <v>4110</v>
      </c>
      <c r="E41" s="97" t="s">
        <v>382</v>
      </c>
      <c r="F41" s="538">
        <v>9600</v>
      </c>
      <c r="G41" s="568"/>
      <c r="H41" s="511">
        <f>F41+G41</f>
        <v>9600</v>
      </c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</row>
    <row r="42" spans="2:27" ht="13.5" customHeight="1">
      <c r="B42" s="569"/>
      <c r="C42" s="569"/>
      <c r="D42" s="569">
        <v>4120</v>
      </c>
      <c r="E42" s="59" t="s">
        <v>383</v>
      </c>
      <c r="F42" s="525">
        <v>1400</v>
      </c>
      <c r="G42" s="570"/>
      <c r="H42" s="511">
        <f>F42+G42</f>
        <v>1400</v>
      </c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</row>
    <row r="43" spans="2:27" ht="13.5" customHeight="1">
      <c r="B43" s="567"/>
      <c r="C43" s="528" t="s">
        <v>374</v>
      </c>
      <c r="D43" s="528"/>
      <c r="E43" s="571" t="s">
        <v>375</v>
      </c>
      <c r="F43" s="531">
        <f>SUM(F44:F48)</f>
        <v>0</v>
      </c>
      <c r="G43" s="531">
        <f>SUM(G44:G48)</f>
        <v>0</v>
      </c>
      <c r="H43" s="531">
        <f>SUM(H44:H48)</f>
        <v>0</v>
      </c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</row>
    <row r="44" spans="2:27" ht="13.5" customHeight="1">
      <c r="B44" s="567"/>
      <c r="C44" s="567"/>
      <c r="D44" s="162">
        <v>3020</v>
      </c>
      <c r="E44" s="97" t="s">
        <v>146</v>
      </c>
      <c r="F44" s="572">
        <v>0</v>
      </c>
      <c r="G44" s="230"/>
      <c r="H44" s="511">
        <f>F44+G44</f>
        <v>0</v>
      </c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</row>
    <row r="45" spans="2:27" ht="13.5" customHeight="1">
      <c r="B45" s="569"/>
      <c r="C45" s="569"/>
      <c r="D45" s="155" t="s">
        <v>136</v>
      </c>
      <c r="E45" s="97" t="s">
        <v>137</v>
      </c>
      <c r="F45" s="573">
        <v>0</v>
      </c>
      <c r="G45" s="230"/>
      <c r="H45" s="511">
        <f>F45+G45</f>
        <v>0</v>
      </c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</row>
    <row r="46" spans="2:27" ht="13.5" customHeight="1">
      <c r="B46" s="569"/>
      <c r="C46" s="569"/>
      <c r="D46" s="155" t="s">
        <v>138</v>
      </c>
      <c r="E46" s="97" t="s">
        <v>139</v>
      </c>
      <c r="F46" s="573">
        <v>0</v>
      </c>
      <c r="G46" s="230"/>
      <c r="H46" s="511">
        <f>F46+G46</f>
        <v>0</v>
      </c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</row>
    <row r="47" spans="2:27" ht="13.5" customHeight="1">
      <c r="B47" s="569"/>
      <c r="C47" s="569"/>
      <c r="D47" s="162">
        <v>4170</v>
      </c>
      <c r="E47" s="97" t="s">
        <v>149</v>
      </c>
      <c r="F47" s="573">
        <v>0</v>
      </c>
      <c r="G47" s="230"/>
      <c r="H47" s="511">
        <f>F47+G47</f>
        <v>0</v>
      </c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</row>
    <row r="48" spans="2:27" ht="13.5" customHeight="1" thickBot="1">
      <c r="B48" s="569"/>
      <c r="C48" s="569"/>
      <c r="D48" s="155" t="s">
        <v>141</v>
      </c>
      <c r="E48" s="97" t="s">
        <v>142</v>
      </c>
      <c r="F48" s="573">
        <v>0</v>
      </c>
      <c r="G48" s="176"/>
      <c r="H48" s="511">
        <f>F48+G48</f>
        <v>0</v>
      </c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</row>
    <row r="49" spans="2:27" ht="30.75" customHeight="1" thickBot="1">
      <c r="B49" s="513" t="s">
        <v>163</v>
      </c>
      <c r="C49" s="514"/>
      <c r="D49" s="514"/>
      <c r="E49" s="533" t="s">
        <v>35</v>
      </c>
      <c r="F49" s="255">
        <f>F50+F52</f>
        <v>12295</v>
      </c>
      <c r="G49" s="255">
        <f>G50+G52</f>
        <v>0</v>
      </c>
      <c r="H49" s="255">
        <f>H50+H52</f>
        <v>12295</v>
      </c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</row>
    <row r="50" spans="2:27" ht="15.75" customHeight="1">
      <c r="B50" s="517"/>
      <c r="C50" s="518" t="s">
        <v>164</v>
      </c>
      <c r="D50" s="518"/>
      <c r="E50" s="519" t="s">
        <v>376</v>
      </c>
      <c r="F50" s="520">
        <f>SUM(F51:F51)</f>
        <v>1370</v>
      </c>
      <c r="G50" s="520">
        <f>SUM(G51:G51)</f>
        <v>0</v>
      </c>
      <c r="H50" s="521">
        <f>SUM(H51:H51)</f>
        <v>1370</v>
      </c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</row>
    <row r="51" spans="2:27" ht="15.75" customHeight="1">
      <c r="B51" s="567"/>
      <c r="C51" s="567"/>
      <c r="D51" s="567">
        <v>4300</v>
      </c>
      <c r="E51" s="97" t="s">
        <v>108</v>
      </c>
      <c r="F51" s="538">
        <v>1370</v>
      </c>
      <c r="G51" s="568"/>
      <c r="H51" s="539">
        <f>F51+G51</f>
        <v>1370</v>
      </c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</row>
    <row r="52" spans="2:27" ht="15.75" customHeight="1">
      <c r="B52" s="567"/>
      <c r="C52" s="535">
        <v>75108</v>
      </c>
      <c r="D52" s="50"/>
      <c r="E52" s="529" t="s">
        <v>390</v>
      </c>
      <c r="F52" s="531">
        <f>F53+F54+F55+F56+F57</f>
        <v>10925</v>
      </c>
      <c r="G52" s="531">
        <f>G53+G54+G55+G56+G57</f>
        <v>0</v>
      </c>
      <c r="H52" s="531">
        <f>H53+H54+H55+H56+H57</f>
        <v>10925</v>
      </c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</row>
    <row r="53" spans="2:27" ht="15.75" customHeight="1">
      <c r="B53" s="567"/>
      <c r="C53" s="535"/>
      <c r="D53" s="155" t="s">
        <v>127</v>
      </c>
      <c r="E53" s="97" t="s">
        <v>128</v>
      </c>
      <c r="F53" s="572">
        <v>6120</v>
      </c>
      <c r="G53" s="572"/>
      <c r="H53" s="539">
        <f>F53+G53</f>
        <v>6120</v>
      </c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</row>
    <row r="54" spans="2:27" ht="15.75" customHeight="1">
      <c r="B54" s="567"/>
      <c r="C54" s="567"/>
      <c r="D54" s="162">
        <v>4170</v>
      </c>
      <c r="E54" s="97" t="s">
        <v>149</v>
      </c>
      <c r="F54" s="574">
        <v>3705</v>
      </c>
      <c r="G54" s="574">
        <v>-4</v>
      </c>
      <c r="H54" s="539">
        <f>F54+G54</f>
        <v>3701</v>
      </c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</row>
    <row r="55" spans="2:27" ht="15.75" customHeight="1">
      <c r="B55" s="567"/>
      <c r="C55" s="567"/>
      <c r="D55" s="155" t="s">
        <v>123</v>
      </c>
      <c r="E55" s="97" t="s">
        <v>124</v>
      </c>
      <c r="F55" s="574">
        <v>400</v>
      </c>
      <c r="G55" s="574">
        <v>65</v>
      </c>
      <c r="H55" s="539">
        <f>F55+G55</f>
        <v>465</v>
      </c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</row>
    <row r="56" spans="2:27" ht="15.75" customHeight="1">
      <c r="B56" s="567"/>
      <c r="C56" s="567"/>
      <c r="D56" s="155" t="s">
        <v>107</v>
      </c>
      <c r="E56" s="97" t="s">
        <v>108</v>
      </c>
      <c r="F56" s="574">
        <v>500</v>
      </c>
      <c r="G56" s="574">
        <v>-8</v>
      </c>
      <c r="H56" s="539">
        <f>F56+G56</f>
        <v>492</v>
      </c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</row>
    <row r="57" spans="2:27" ht="15.75" customHeight="1" thickBot="1">
      <c r="B57" s="569"/>
      <c r="C57" s="567"/>
      <c r="D57" s="187" t="s">
        <v>141</v>
      </c>
      <c r="E57" s="59" t="s">
        <v>142</v>
      </c>
      <c r="F57" s="575">
        <v>200</v>
      </c>
      <c r="G57" s="575">
        <v>-53</v>
      </c>
      <c r="H57" s="511">
        <f>F57+G57</f>
        <v>147</v>
      </c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</row>
    <row r="58" spans="2:27" ht="16.5" thickBot="1">
      <c r="B58" s="513" t="s">
        <v>198</v>
      </c>
      <c r="C58" s="514"/>
      <c r="D58" s="514"/>
      <c r="E58" s="515" t="s">
        <v>85</v>
      </c>
      <c r="F58" s="255">
        <f>F59+F77</f>
        <v>2202023</v>
      </c>
      <c r="G58" s="255">
        <f>G59+G77</f>
        <v>0</v>
      </c>
      <c r="H58" s="534">
        <f>H59+H77</f>
        <v>2202023</v>
      </c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</row>
    <row r="59" spans="2:27" ht="30.75" customHeight="1">
      <c r="B59" s="517"/>
      <c r="C59" s="518" t="s">
        <v>199</v>
      </c>
      <c r="D59" s="518"/>
      <c r="E59" s="566" t="s">
        <v>377</v>
      </c>
      <c r="F59" s="520">
        <f>SUM(F60:F76)</f>
        <v>2199093</v>
      </c>
      <c r="G59" s="520">
        <f>SUM(G60:G76)</f>
        <v>0</v>
      </c>
      <c r="H59" s="521">
        <f>SUM(H60:H76)</f>
        <v>2199093</v>
      </c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</row>
    <row r="60" spans="2:27" ht="13.5" customHeight="1">
      <c r="B60" s="540"/>
      <c r="C60" s="576"/>
      <c r="D60" s="577" t="s">
        <v>171</v>
      </c>
      <c r="E60" s="97" t="s">
        <v>146</v>
      </c>
      <c r="F60" s="578">
        <v>1120</v>
      </c>
      <c r="G60" s="101"/>
      <c r="H60" s="511">
        <f aca="true" t="shared" si="1" ref="H60:H76">F60+G60</f>
        <v>1120</v>
      </c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</row>
    <row r="61" spans="2:27" ht="13.5" customHeight="1">
      <c r="B61" s="567"/>
      <c r="C61" s="567"/>
      <c r="D61" s="567">
        <v>3110</v>
      </c>
      <c r="E61" s="97" t="s">
        <v>384</v>
      </c>
      <c r="F61" s="163">
        <v>2105141</v>
      </c>
      <c r="G61" s="101"/>
      <c r="H61" s="511">
        <f t="shared" si="1"/>
        <v>2105141</v>
      </c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</row>
    <row r="62" spans="2:27" ht="13.5" customHeight="1">
      <c r="B62" s="567"/>
      <c r="C62" s="567"/>
      <c r="D62" s="567">
        <v>4010</v>
      </c>
      <c r="E62" s="97" t="s">
        <v>381</v>
      </c>
      <c r="F62" s="163">
        <v>42600</v>
      </c>
      <c r="G62" s="101"/>
      <c r="H62" s="511">
        <f t="shared" si="1"/>
        <v>42600</v>
      </c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</row>
    <row r="63" spans="2:27" ht="13.5" customHeight="1">
      <c r="B63" s="567"/>
      <c r="C63" s="567"/>
      <c r="D63" s="567">
        <v>4040</v>
      </c>
      <c r="E63" s="97" t="s">
        <v>148</v>
      </c>
      <c r="F63" s="163">
        <v>4100</v>
      </c>
      <c r="G63" s="101"/>
      <c r="H63" s="539">
        <f t="shared" si="1"/>
        <v>4100</v>
      </c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</row>
    <row r="64" spans="2:27" ht="13.5" customHeight="1">
      <c r="B64" s="567"/>
      <c r="C64" s="567"/>
      <c r="D64" s="567">
        <v>4110</v>
      </c>
      <c r="E64" s="97" t="s">
        <v>382</v>
      </c>
      <c r="F64" s="163">
        <v>30000</v>
      </c>
      <c r="G64" s="101"/>
      <c r="H64" s="539">
        <f t="shared" si="1"/>
        <v>30000</v>
      </c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</row>
    <row r="65" spans="2:27" ht="13.5" customHeight="1">
      <c r="B65" s="567"/>
      <c r="C65" s="567"/>
      <c r="D65" s="567">
        <v>4120</v>
      </c>
      <c r="E65" s="97" t="s">
        <v>383</v>
      </c>
      <c r="F65" s="163">
        <v>1200</v>
      </c>
      <c r="G65" s="101"/>
      <c r="H65" s="539">
        <f t="shared" si="1"/>
        <v>1200</v>
      </c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</row>
    <row r="66" spans="2:27" ht="13.5" customHeight="1">
      <c r="B66" s="567"/>
      <c r="C66" s="567"/>
      <c r="D66" s="567">
        <v>4170</v>
      </c>
      <c r="E66" s="97" t="s">
        <v>149</v>
      </c>
      <c r="F66" s="163">
        <v>1000</v>
      </c>
      <c r="G66" s="101"/>
      <c r="H66" s="511">
        <f t="shared" si="1"/>
        <v>1000</v>
      </c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</row>
    <row r="67" spans="2:27" ht="13.5" customHeight="1">
      <c r="B67" s="567"/>
      <c r="C67" s="567"/>
      <c r="D67" s="567">
        <v>4210</v>
      </c>
      <c r="E67" s="97" t="s">
        <v>124</v>
      </c>
      <c r="F67" s="163">
        <v>3000</v>
      </c>
      <c r="G67" s="101"/>
      <c r="H67" s="511">
        <f t="shared" si="1"/>
        <v>3000</v>
      </c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</row>
    <row r="68" spans="2:27" ht="13.5" customHeight="1">
      <c r="B68" s="567"/>
      <c r="C68" s="567"/>
      <c r="D68" s="567">
        <v>4260</v>
      </c>
      <c r="E68" s="97" t="s">
        <v>151</v>
      </c>
      <c r="F68" s="163">
        <v>600</v>
      </c>
      <c r="G68" s="101"/>
      <c r="H68" s="511">
        <f t="shared" si="1"/>
        <v>600</v>
      </c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</row>
    <row r="69" spans="2:27" ht="13.5" customHeight="1">
      <c r="B69" s="567"/>
      <c r="C69" s="567"/>
      <c r="D69" s="567">
        <v>4270</v>
      </c>
      <c r="E69" s="97" t="s">
        <v>153</v>
      </c>
      <c r="F69" s="168">
        <v>300</v>
      </c>
      <c r="G69" s="169"/>
      <c r="H69" s="579">
        <f t="shared" si="1"/>
        <v>300</v>
      </c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</row>
    <row r="70" spans="2:27" ht="13.5" customHeight="1">
      <c r="B70" s="567"/>
      <c r="C70" s="567"/>
      <c r="D70" s="567">
        <v>4280</v>
      </c>
      <c r="E70" s="97" t="s">
        <v>202</v>
      </c>
      <c r="F70" s="163">
        <v>100</v>
      </c>
      <c r="G70" s="101"/>
      <c r="H70" s="511">
        <f t="shared" si="1"/>
        <v>100</v>
      </c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</row>
    <row r="71" spans="2:27" ht="13.5" customHeight="1">
      <c r="B71" s="567"/>
      <c r="C71" s="567"/>
      <c r="D71" s="567">
        <v>4300</v>
      </c>
      <c r="E71" s="97" t="s">
        <v>108</v>
      </c>
      <c r="F71" s="163">
        <v>5000</v>
      </c>
      <c r="G71" s="101"/>
      <c r="H71" s="511">
        <f t="shared" si="1"/>
        <v>5000</v>
      </c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</row>
    <row r="72" spans="2:27" ht="13.5" customHeight="1">
      <c r="B72" s="567"/>
      <c r="C72" s="567"/>
      <c r="D72" s="567">
        <v>4400</v>
      </c>
      <c r="E72" s="209" t="s">
        <v>203</v>
      </c>
      <c r="F72" s="163">
        <v>832</v>
      </c>
      <c r="G72" s="101"/>
      <c r="H72" s="539">
        <f t="shared" si="1"/>
        <v>832</v>
      </c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</row>
    <row r="73" spans="2:27" ht="13.5" customHeight="1">
      <c r="B73" s="567"/>
      <c r="C73" s="567"/>
      <c r="D73" s="567">
        <v>4410</v>
      </c>
      <c r="E73" s="97" t="s">
        <v>142</v>
      </c>
      <c r="F73" s="163">
        <v>500</v>
      </c>
      <c r="G73" s="101"/>
      <c r="H73" s="511">
        <f t="shared" si="1"/>
        <v>500</v>
      </c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</row>
    <row r="74" spans="2:27" ht="13.5" customHeight="1">
      <c r="B74" s="567"/>
      <c r="C74" s="567"/>
      <c r="D74" s="567">
        <v>4430</v>
      </c>
      <c r="E74" s="97" t="s">
        <v>115</v>
      </c>
      <c r="F74" s="163">
        <v>400</v>
      </c>
      <c r="G74" s="101"/>
      <c r="H74" s="539">
        <f t="shared" si="1"/>
        <v>400</v>
      </c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</row>
    <row r="75" spans="2:27" ht="13.5" customHeight="1">
      <c r="B75" s="567"/>
      <c r="C75" s="567"/>
      <c r="D75" s="567">
        <v>4440</v>
      </c>
      <c r="E75" s="97" t="s">
        <v>385</v>
      </c>
      <c r="F75" s="163">
        <v>1200</v>
      </c>
      <c r="G75" s="101"/>
      <c r="H75" s="539">
        <f t="shared" si="1"/>
        <v>1200</v>
      </c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</row>
    <row r="76" spans="2:27" ht="13.5" customHeight="1">
      <c r="B76" s="580"/>
      <c r="C76" s="580"/>
      <c r="D76" s="580">
        <v>4700</v>
      </c>
      <c r="E76" s="202" t="s">
        <v>160</v>
      </c>
      <c r="F76" s="581">
        <v>2000</v>
      </c>
      <c r="G76" s="204"/>
      <c r="H76" s="582">
        <f t="shared" si="1"/>
        <v>2000</v>
      </c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</row>
    <row r="77" spans="2:27" ht="42" customHeight="1">
      <c r="B77" s="540"/>
      <c r="C77" s="528" t="s">
        <v>204</v>
      </c>
      <c r="D77" s="528"/>
      <c r="E77" s="571" t="s">
        <v>378</v>
      </c>
      <c r="F77" s="530">
        <f>F78</f>
        <v>2930</v>
      </c>
      <c r="G77" s="530">
        <f>G78</f>
        <v>0</v>
      </c>
      <c r="H77" s="531">
        <f>H78</f>
        <v>2930</v>
      </c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</row>
    <row r="78" spans="2:27" ht="14.25" customHeight="1">
      <c r="B78" s="567"/>
      <c r="C78" s="567"/>
      <c r="D78" s="567">
        <v>4130</v>
      </c>
      <c r="E78" s="97" t="s">
        <v>386</v>
      </c>
      <c r="F78" s="538">
        <v>2930</v>
      </c>
      <c r="G78" s="101"/>
      <c r="H78" s="539">
        <f>F78+G78</f>
        <v>2930</v>
      </c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</row>
    <row r="79" spans="2:27" ht="7.5" customHeight="1" thickBot="1">
      <c r="B79" s="583"/>
      <c r="C79" s="583"/>
      <c r="D79" s="583"/>
      <c r="E79" s="23"/>
      <c r="F79" s="542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</row>
    <row r="80" spans="2:27" ht="16.5" thickBot="1">
      <c r="B80" s="584"/>
      <c r="C80" s="584"/>
      <c r="D80" s="585"/>
      <c r="E80" s="586" t="s">
        <v>379</v>
      </c>
      <c r="F80" s="587">
        <f>F33+F38+F49+F58</f>
        <v>2280518</v>
      </c>
      <c r="G80" s="587">
        <f>G33+G38+G49+G58</f>
        <v>0</v>
      </c>
      <c r="H80" s="587">
        <f>H33+H38+H49+H58</f>
        <v>2280518</v>
      </c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</row>
    <row r="81" spans="2:27" ht="15.75">
      <c r="B81" s="584"/>
      <c r="C81" s="584"/>
      <c r="D81" s="585"/>
      <c r="E81" s="547"/>
      <c r="F81" s="588"/>
      <c r="G81" s="588"/>
      <c r="H81" s="588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</row>
    <row r="82" spans="2:27" ht="15.75">
      <c r="B82" s="584"/>
      <c r="C82" s="584"/>
      <c r="D82" s="585"/>
      <c r="E82" s="547"/>
      <c r="F82" s="588"/>
      <c r="G82" s="588"/>
      <c r="H82" s="588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</row>
    <row r="83" spans="2:27" ht="15.75">
      <c r="B83" s="584"/>
      <c r="C83" s="584"/>
      <c r="D83" s="585"/>
      <c r="E83" s="547"/>
      <c r="F83" s="588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</row>
    <row r="84" spans="2:27" ht="14.25">
      <c r="B84" s="139"/>
      <c r="C84" s="139"/>
      <c r="D84" s="139"/>
      <c r="E84" s="139"/>
      <c r="F84" s="139"/>
      <c r="G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</row>
    <row r="85" spans="9:27" ht="14.25"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</row>
    <row r="86" spans="9:27" ht="14.25"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</row>
    <row r="87" spans="9:27" ht="14.25"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</row>
    <row r="88" spans="9:27" ht="14.25"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</row>
    <row r="89" spans="9:27" ht="14.25"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</row>
    <row r="90" spans="9:27" ht="14.25"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</row>
    <row r="91" spans="9:27" ht="14.25"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</row>
    <row r="92" spans="9:27" ht="14.25"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</row>
    <row r="93" spans="9:27" ht="14.25"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</row>
    <row r="94" spans="9:27" ht="14.25"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</row>
    <row r="95" spans="9:27" ht="14.25"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</row>
    <row r="96" spans="9:27" ht="14.25"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</row>
    <row r="97" spans="9:27" ht="14.25"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</row>
    <row r="98" spans="9:27" ht="14.25"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</row>
    <row r="99" spans="1:8" ht="14.25">
      <c r="A99" s="139"/>
      <c r="B99" s="139"/>
      <c r="C99" s="139"/>
      <c r="D99" s="139"/>
      <c r="E99" s="139"/>
      <c r="F99" s="139"/>
      <c r="G99" s="139"/>
      <c r="H99" s="139"/>
    </row>
    <row r="100" spans="1:8" ht="14.25">
      <c r="A100" s="139"/>
      <c r="B100" s="139"/>
      <c r="C100" s="139"/>
      <c r="D100" s="139"/>
      <c r="E100" s="139"/>
      <c r="F100" s="139"/>
      <c r="G100" s="139"/>
      <c r="H100" s="139"/>
    </row>
    <row r="101" spans="1:8" ht="14.25">
      <c r="A101" s="139"/>
      <c r="B101" s="139"/>
      <c r="C101" s="139"/>
      <c r="D101" s="139"/>
      <c r="E101" s="139"/>
      <c r="F101" s="139"/>
      <c r="G101" s="139"/>
      <c r="H101" s="139"/>
    </row>
    <row r="102" spans="1:8" ht="14.25">
      <c r="A102" s="139"/>
      <c r="B102" s="139"/>
      <c r="C102" s="139"/>
      <c r="D102" s="139"/>
      <c r="E102" s="139"/>
      <c r="F102" s="139"/>
      <c r="G102" s="139"/>
      <c r="H102" s="139"/>
    </row>
    <row r="103" spans="1:8" ht="14.25">
      <c r="A103" s="139"/>
      <c r="B103" s="139"/>
      <c r="C103" s="139"/>
      <c r="D103" s="139"/>
      <c r="E103" s="139"/>
      <c r="F103" s="139"/>
      <c r="G103" s="139"/>
      <c r="H103" s="139"/>
    </row>
    <row r="104" spans="1:8" ht="14.25">
      <c r="A104" s="139"/>
      <c r="B104" s="139"/>
      <c r="C104" s="139"/>
      <c r="D104" s="139"/>
      <c r="E104" s="139"/>
      <c r="F104" s="139"/>
      <c r="G104" s="139"/>
      <c r="H104" s="139"/>
    </row>
    <row r="105" spans="1:8" ht="14.25">
      <c r="A105" s="139"/>
      <c r="B105" s="139"/>
      <c r="C105" s="139"/>
      <c r="D105" s="139"/>
      <c r="E105" s="139"/>
      <c r="F105" s="139"/>
      <c r="G105" s="139"/>
      <c r="H105" s="139"/>
    </row>
    <row r="106" spans="1:8" ht="14.25">
      <c r="A106" s="139"/>
      <c r="B106" s="139"/>
      <c r="C106" s="139"/>
      <c r="D106" s="139"/>
      <c r="E106" s="139"/>
      <c r="F106" s="139"/>
      <c r="G106" s="139"/>
      <c r="H106" s="139"/>
    </row>
    <row r="107" spans="1:8" ht="14.25">
      <c r="A107" s="139"/>
      <c r="B107" s="139"/>
      <c r="C107" s="139"/>
      <c r="D107" s="139"/>
      <c r="E107" s="139"/>
      <c r="F107" s="139"/>
      <c r="G107" s="139"/>
      <c r="H107" s="139"/>
    </row>
    <row r="108" spans="1:8" ht="14.25">
      <c r="A108" s="139"/>
      <c r="B108" s="139"/>
      <c r="C108" s="139"/>
      <c r="D108" s="139"/>
      <c r="E108" s="139"/>
      <c r="F108" s="139"/>
      <c r="G108" s="139"/>
      <c r="H108" s="139"/>
    </row>
    <row r="109" spans="1:8" ht="14.25">
      <c r="A109" s="139"/>
      <c r="B109" s="139"/>
      <c r="C109" s="139"/>
      <c r="D109" s="139"/>
      <c r="E109" s="139"/>
      <c r="F109" s="139"/>
      <c r="G109" s="139"/>
      <c r="H109" s="139"/>
    </row>
    <row r="110" spans="1:8" ht="14.25">
      <c r="A110" s="139"/>
      <c r="B110" s="139"/>
      <c r="C110" s="139"/>
      <c r="D110" s="139"/>
      <c r="E110" s="139"/>
      <c r="F110" s="139"/>
      <c r="G110" s="139"/>
      <c r="H110" s="139"/>
    </row>
    <row r="111" spans="1:8" ht="14.25">
      <c r="A111" s="139"/>
      <c r="B111" s="139"/>
      <c r="C111" s="139"/>
      <c r="D111" s="139"/>
      <c r="E111" s="139"/>
      <c r="F111" s="139"/>
      <c r="G111" s="139"/>
      <c r="H111" s="139"/>
    </row>
    <row r="112" spans="1:8" ht="14.25">
      <c r="A112" s="139"/>
      <c r="B112" s="139"/>
      <c r="C112" s="139"/>
      <c r="D112" s="139"/>
      <c r="E112" s="139"/>
      <c r="F112" s="139"/>
      <c r="G112" s="139"/>
      <c r="H112" s="139"/>
    </row>
    <row r="113" spans="1:8" ht="14.25">
      <c r="A113" s="139"/>
      <c r="B113" s="139"/>
      <c r="C113" s="139"/>
      <c r="D113" s="139"/>
      <c r="E113" s="139"/>
      <c r="F113" s="139"/>
      <c r="G113" s="139"/>
      <c r="H113" s="139"/>
    </row>
    <row r="114" spans="1:8" ht="14.25">
      <c r="A114" s="139"/>
      <c r="B114" s="139"/>
      <c r="C114" s="139"/>
      <c r="D114" s="139"/>
      <c r="E114" s="139"/>
      <c r="F114" s="139"/>
      <c r="G114" s="139"/>
      <c r="H114" s="139"/>
    </row>
    <row r="115" spans="1:8" ht="14.25">
      <c r="A115" s="139"/>
      <c r="B115" s="139"/>
      <c r="C115" s="139"/>
      <c r="D115" s="139"/>
      <c r="E115" s="139"/>
      <c r="F115" s="139"/>
      <c r="G115" s="139"/>
      <c r="H115" s="139"/>
    </row>
    <row r="116" spans="1:8" ht="14.25">
      <c r="A116" s="139"/>
      <c r="B116" s="139"/>
      <c r="C116" s="139"/>
      <c r="D116" s="139"/>
      <c r="E116" s="139"/>
      <c r="F116" s="139"/>
      <c r="G116" s="139"/>
      <c r="H116" s="139"/>
    </row>
    <row r="117" spans="1:8" ht="14.25">
      <c r="A117" s="139"/>
      <c r="B117" s="139"/>
      <c r="C117" s="139"/>
      <c r="D117" s="139"/>
      <c r="E117" s="139"/>
      <c r="F117" s="139"/>
      <c r="G117" s="139"/>
      <c r="H117" s="139"/>
    </row>
    <row r="118" spans="1:8" ht="14.25">
      <c r="A118" s="139"/>
      <c r="B118" s="139"/>
      <c r="C118" s="139"/>
      <c r="D118" s="139"/>
      <c r="E118" s="139"/>
      <c r="F118" s="139"/>
      <c r="G118" s="139"/>
      <c r="H118" s="139"/>
    </row>
    <row r="119" spans="1:8" ht="14.25">
      <c r="A119" s="139"/>
      <c r="B119" s="139"/>
      <c r="C119" s="139"/>
      <c r="D119" s="139"/>
      <c r="E119" s="139"/>
      <c r="F119" s="139"/>
      <c r="G119" s="139"/>
      <c r="H119" s="139"/>
    </row>
    <row r="120" spans="1:8" ht="14.25">
      <c r="A120" s="139"/>
      <c r="B120" s="139"/>
      <c r="C120" s="139"/>
      <c r="D120" s="139"/>
      <c r="E120" s="139"/>
      <c r="F120" s="139"/>
      <c r="G120" s="139"/>
      <c r="H120" s="139"/>
    </row>
    <row r="121" spans="1:8" ht="14.25">
      <c r="A121" s="139"/>
      <c r="B121" s="139"/>
      <c r="C121" s="139"/>
      <c r="D121" s="139"/>
      <c r="E121" s="139"/>
      <c r="F121" s="139"/>
      <c r="G121" s="139"/>
      <c r="H121" s="139"/>
    </row>
    <row r="122" spans="1:8" ht="14.25">
      <c r="A122" s="139"/>
      <c r="B122" s="139"/>
      <c r="C122" s="139"/>
      <c r="D122" s="139"/>
      <c r="E122" s="139"/>
      <c r="F122" s="139"/>
      <c r="G122" s="139"/>
      <c r="H122" s="139"/>
    </row>
    <row r="123" spans="1:8" ht="14.25">
      <c r="A123" s="139"/>
      <c r="B123" s="139"/>
      <c r="C123" s="139"/>
      <c r="D123" s="139"/>
      <c r="E123" s="139"/>
      <c r="F123" s="139"/>
      <c r="G123" s="139"/>
      <c r="H123" s="139"/>
    </row>
    <row r="124" spans="1:8" ht="14.25">
      <c r="A124" s="139"/>
      <c r="B124" s="139"/>
      <c r="C124" s="139"/>
      <c r="D124" s="139"/>
      <c r="E124" s="139"/>
      <c r="F124" s="139"/>
      <c r="G124" s="139"/>
      <c r="H124" s="139"/>
    </row>
    <row r="125" spans="1:8" ht="14.25">
      <c r="A125" s="139"/>
      <c r="B125" s="139"/>
      <c r="C125" s="139"/>
      <c r="D125" s="139"/>
      <c r="E125" s="139"/>
      <c r="F125" s="139"/>
      <c r="G125" s="139"/>
      <c r="H125" s="139"/>
    </row>
    <row r="126" spans="1:8" ht="14.25">
      <c r="A126" s="139"/>
      <c r="B126" s="139"/>
      <c r="C126" s="139"/>
      <c r="D126" s="139"/>
      <c r="E126" s="139"/>
      <c r="F126" s="139"/>
      <c r="G126" s="139"/>
      <c r="H126" s="139"/>
    </row>
    <row r="127" spans="1:8" ht="14.25">
      <c r="A127" s="139"/>
      <c r="B127" s="139"/>
      <c r="C127" s="139"/>
      <c r="D127" s="139"/>
      <c r="E127" s="139"/>
      <c r="F127" s="139"/>
      <c r="G127" s="139"/>
      <c r="H127" s="139"/>
    </row>
    <row r="128" spans="1:8" ht="14.25">
      <c r="A128" s="139"/>
      <c r="B128" s="139"/>
      <c r="C128" s="139"/>
      <c r="D128" s="139"/>
      <c r="E128" s="139"/>
      <c r="F128" s="139"/>
      <c r="G128" s="139"/>
      <c r="H128" s="139"/>
    </row>
    <row r="129" spans="1:8" ht="14.25">
      <c r="A129" s="139"/>
      <c r="B129" s="139"/>
      <c r="C129" s="139"/>
      <c r="D129" s="139"/>
      <c r="E129" s="139"/>
      <c r="F129" s="139"/>
      <c r="G129" s="139"/>
      <c r="H129" s="139"/>
    </row>
    <row r="130" spans="1:8" ht="14.25">
      <c r="A130" s="139"/>
      <c r="B130" s="139"/>
      <c r="C130" s="139"/>
      <c r="D130" s="139"/>
      <c r="E130" s="139"/>
      <c r="F130" s="139"/>
      <c r="G130" s="139"/>
      <c r="H130" s="139"/>
    </row>
    <row r="131" spans="1:8" ht="14.25">
      <c r="A131" s="139"/>
      <c r="B131" s="139"/>
      <c r="C131" s="139"/>
      <c r="D131" s="139"/>
      <c r="E131" s="139"/>
      <c r="F131" s="139"/>
      <c r="G131" s="139"/>
      <c r="H131" s="139"/>
    </row>
    <row r="132" spans="1:8" ht="14.25">
      <c r="A132" s="139"/>
      <c r="B132" s="139"/>
      <c r="C132" s="139"/>
      <c r="D132" s="139"/>
      <c r="E132" s="139"/>
      <c r="F132" s="139"/>
      <c r="G132" s="139"/>
      <c r="H132" s="139"/>
    </row>
    <row r="133" spans="1:8" ht="14.25">
      <c r="A133" s="139"/>
      <c r="B133" s="139"/>
      <c r="C133" s="139"/>
      <c r="D133" s="139"/>
      <c r="E133" s="139"/>
      <c r="F133" s="139"/>
      <c r="G133" s="139"/>
      <c r="H133" s="139"/>
    </row>
    <row r="134" spans="1:8" ht="14.25">
      <c r="A134" s="139"/>
      <c r="B134" s="139"/>
      <c r="C134" s="139"/>
      <c r="D134" s="139"/>
      <c r="E134" s="139"/>
      <c r="F134" s="139"/>
      <c r="G134" s="139"/>
      <c r="H134" s="139"/>
    </row>
    <row r="135" spans="1:8" ht="14.25">
      <c r="A135" s="139"/>
      <c r="B135" s="139"/>
      <c r="C135" s="139"/>
      <c r="D135" s="139"/>
      <c r="E135" s="139"/>
      <c r="F135" s="139"/>
      <c r="G135" s="139"/>
      <c r="H135" s="139"/>
    </row>
    <row r="136" spans="1:8" ht="14.25">
      <c r="A136" s="139"/>
      <c r="B136" s="139"/>
      <c r="C136" s="139"/>
      <c r="D136" s="139"/>
      <c r="E136" s="139"/>
      <c r="F136" s="139"/>
      <c r="G136" s="139"/>
      <c r="H136" s="139"/>
    </row>
    <row r="137" spans="1:8" ht="14.25">
      <c r="A137" s="139"/>
      <c r="B137" s="139"/>
      <c r="C137" s="139"/>
      <c r="D137" s="139"/>
      <c r="E137" s="139"/>
      <c r="F137" s="139"/>
      <c r="G137" s="139"/>
      <c r="H137" s="139"/>
    </row>
    <row r="138" spans="1:8" ht="14.25">
      <c r="A138" s="139"/>
      <c r="B138" s="139"/>
      <c r="C138" s="139"/>
      <c r="D138" s="139"/>
      <c r="E138" s="139"/>
      <c r="F138" s="139"/>
      <c r="G138" s="139"/>
      <c r="H138" s="139"/>
    </row>
    <row r="139" spans="1:8" ht="14.25">
      <c r="A139" s="139"/>
      <c r="B139" s="139"/>
      <c r="C139" s="139"/>
      <c r="D139" s="139"/>
      <c r="E139" s="139"/>
      <c r="F139" s="139"/>
      <c r="G139" s="139"/>
      <c r="H139" s="139"/>
    </row>
    <row r="140" spans="1:8" ht="14.25">
      <c r="A140" s="139"/>
      <c r="B140" s="139"/>
      <c r="C140" s="139"/>
      <c r="D140" s="139"/>
      <c r="E140" s="139"/>
      <c r="F140" s="139"/>
      <c r="G140" s="139"/>
      <c r="H140" s="139"/>
    </row>
    <row r="141" spans="1:8" ht="14.25">
      <c r="A141" s="139"/>
      <c r="B141" s="139"/>
      <c r="C141" s="139"/>
      <c r="D141" s="139"/>
      <c r="E141" s="139"/>
      <c r="F141" s="139"/>
      <c r="G141" s="139"/>
      <c r="H141" s="139"/>
    </row>
    <row r="142" spans="1:8" ht="14.25">
      <c r="A142" s="139"/>
      <c r="B142" s="139"/>
      <c r="C142" s="139"/>
      <c r="D142" s="139"/>
      <c r="E142" s="139"/>
      <c r="F142" s="139"/>
      <c r="G142" s="139"/>
      <c r="H142" s="139"/>
    </row>
    <row r="143" spans="1:8" ht="14.25">
      <c r="A143" s="139"/>
      <c r="B143" s="139"/>
      <c r="C143" s="139"/>
      <c r="D143" s="139"/>
      <c r="E143" s="139"/>
      <c r="F143" s="139"/>
      <c r="G143" s="139"/>
      <c r="H143" s="139"/>
    </row>
    <row r="144" spans="1:8" ht="14.25">
      <c r="A144" s="139"/>
      <c r="B144" s="139"/>
      <c r="C144" s="139"/>
      <c r="D144" s="139"/>
      <c r="E144" s="139"/>
      <c r="F144" s="139"/>
      <c r="G144" s="139"/>
      <c r="H144" s="139"/>
    </row>
    <row r="145" spans="1:8" ht="14.25">
      <c r="A145" s="139"/>
      <c r="B145" s="139"/>
      <c r="C145" s="139"/>
      <c r="D145" s="139"/>
      <c r="E145" s="139"/>
      <c r="F145" s="139"/>
      <c r="G145" s="139"/>
      <c r="H145" s="139"/>
    </row>
    <row r="146" spans="1:8" ht="14.25">
      <c r="A146" s="139"/>
      <c r="B146" s="139"/>
      <c r="C146" s="139"/>
      <c r="D146" s="139"/>
      <c r="E146" s="139"/>
      <c r="F146" s="139"/>
      <c r="G146" s="139"/>
      <c r="H146" s="139"/>
    </row>
    <row r="147" spans="1:8" ht="14.25">
      <c r="A147" s="139"/>
      <c r="B147" s="139"/>
      <c r="C147" s="139"/>
      <c r="D147" s="139"/>
      <c r="E147" s="139"/>
      <c r="F147" s="139"/>
      <c r="G147" s="139"/>
      <c r="H147" s="139"/>
    </row>
    <row r="148" spans="1:8" ht="14.25">
      <c r="A148" s="139"/>
      <c r="B148" s="139"/>
      <c r="C148" s="139"/>
      <c r="D148" s="139"/>
      <c r="E148" s="139"/>
      <c r="F148" s="139"/>
      <c r="G148" s="139"/>
      <c r="H148" s="139"/>
    </row>
    <row r="149" spans="1:8" ht="14.25">
      <c r="A149" s="139"/>
      <c r="B149" s="139"/>
      <c r="C149" s="139"/>
      <c r="D149" s="139"/>
      <c r="E149" s="139"/>
      <c r="F149" s="139"/>
      <c r="G149" s="139"/>
      <c r="H149" s="139"/>
    </row>
    <row r="150" spans="1:8" ht="14.25">
      <c r="A150" s="139"/>
      <c r="B150" s="139"/>
      <c r="C150" s="139"/>
      <c r="D150" s="139"/>
      <c r="E150" s="139"/>
      <c r="F150" s="139"/>
      <c r="G150" s="139"/>
      <c r="H150" s="139"/>
    </row>
    <row r="151" spans="1:8" ht="14.25">
      <c r="A151" s="139"/>
      <c r="B151" s="139"/>
      <c r="C151" s="139"/>
      <c r="D151" s="139"/>
      <c r="E151" s="139"/>
      <c r="F151" s="139"/>
      <c r="G151" s="139"/>
      <c r="H151" s="139"/>
    </row>
    <row r="152" spans="1:8" ht="14.25">
      <c r="A152" s="139"/>
      <c r="B152" s="139"/>
      <c r="C152" s="139"/>
      <c r="D152" s="139"/>
      <c r="E152" s="139"/>
      <c r="F152" s="139"/>
      <c r="G152" s="139"/>
      <c r="H152" s="139"/>
    </row>
    <row r="153" spans="1:8" ht="14.25">
      <c r="A153" s="139"/>
      <c r="B153" s="139"/>
      <c r="C153" s="139"/>
      <c r="D153" s="139"/>
      <c r="E153" s="139"/>
      <c r="F153" s="139"/>
      <c r="G153" s="139"/>
      <c r="H153" s="139"/>
    </row>
    <row r="154" spans="1:8" ht="14.25">
      <c r="A154" s="139"/>
      <c r="B154" s="139"/>
      <c r="C154" s="139"/>
      <c r="D154" s="139"/>
      <c r="E154" s="139"/>
      <c r="F154" s="139"/>
      <c r="G154" s="139"/>
      <c r="H154" s="139"/>
    </row>
    <row r="155" spans="1:8" ht="14.25">
      <c r="A155" s="139"/>
      <c r="B155" s="139"/>
      <c r="C155" s="139"/>
      <c r="D155" s="139"/>
      <c r="E155" s="139"/>
      <c r="F155" s="139"/>
      <c r="G155" s="139"/>
      <c r="H155" s="139"/>
    </row>
    <row r="156" spans="1:8" ht="14.25">
      <c r="A156" s="139"/>
      <c r="B156" s="139"/>
      <c r="C156" s="139"/>
      <c r="D156" s="139"/>
      <c r="E156" s="139"/>
      <c r="F156" s="139"/>
      <c r="G156" s="139"/>
      <c r="H156" s="139"/>
    </row>
    <row r="157" spans="1:8" ht="14.25">
      <c r="A157" s="139"/>
      <c r="B157" s="139"/>
      <c r="C157" s="139"/>
      <c r="D157" s="139"/>
      <c r="E157" s="139"/>
      <c r="F157" s="139"/>
      <c r="G157" s="139"/>
      <c r="H157" s="139"/>
    </row>
    <row r="158" spans="1:8" ht="14.25">
      <c r="A158" s="139"/>
      <c r="B158" s="139"/>
      <c r="C158" s="139"/>
      <c r="D158" s="139"/>
      <c r="E158" s="139"/>
      <c r="F158" s="139"/>
      <c r="G158" s="139"/>
      <c r="H158" s="139"/>
    </row>
    <row r="159" spans="1:8" ht="14.25">
      <c r="A159" s="139"/>
      <c r="B159" s="139"/>
      <c r="C159" s="139"/>
      <c r="D159" s="139"/>
      <c r="E159" s="139"/>
      <c r="F159" s="139"/>
      <c r="G159" s="139"/>
      <c r="H159" s="139"/>
    </row>
    <row r="160" spans="1:8" ht="14.25">
      <c r="A160" s="139"/>
      <c r="B160" s="139"/>
      <c r="C160" s="139"/>
      <c r="D160" s="139"/>
      <c r="E160" s="139"/>
      <c r="F160" s="139"/>
      <c r="G160" s="139"/>
      <c r="H160" s="139"/>
    </row>
    <row r="161" spans="1:8" ht="14.25">
      <c r="A161" s="139"/>
      <c r="B161" s="139"/>
      <c r="C161" s="139"/>
      <c r="D161" s="139"/>
      <c r="E161" s="139"/>
      <c r="F161" s="139"/>
      <c r="G161" s="139"/>
      <c r="H161" s="139"/>
    </row>
    <row r="162" spans="1:8" ht="14.25">
      <c r="A162" s="139"/>
      <c r="B162" s="139"/>
      <c r="C162" s="139"/>
      <c r="D162" s="139"/>
      <c r="E162" s="139"/>
      <c r="F162" s="139"/>
      <c r="G162" s="139"/>
      <c r="H162" s="139"/>
    </row>
    <row r="163" spans="1:8" ht="14.25">
      <c r="A163" s="139"/>
      <c r="B163" s="139"/>
      <c r="C163" s="139"/>
      <c r="D163" s="139"/>
      <c r="E163" s="139"/>
      <c r="F163" s="139"/>
      <c r="G163" s="139"/>
      <c r="H163" s="139"/>
    </row>
    <row r="164" spans="1:8" ht="14.25">
      <c r="A164" s="139"/>
      <c r="B164" s="139"/>
      <c r="C164" s="139"/>
      <c r="D164" s="139"/>
      <c r="E164" s="139"/>
      <c r="F164" s="139"/>
      <c r="G164" s="139"/>
      <c r="H164" s="139"/>
    </row>
    <row r="165" spans="1:8" ht="14.25">
      <c r="A165" s="139"/>
      <c r="B165" s="139"/>
      <c r="C165" s="139"/>
      <c r="D165" s="139"/>
      <c r="E165" s="139"/>
      <c r="F165" s="139"/>
      <c r="G165" s="139"/>
      <c r="H165" s="139"/>
    </row>
    <row r="166" spans="1:8" ht="14.25">
      <c r="A166" s="139"/>
      <c r="B166" s="139"/>
      <c r="C166" s="139"/>
      <c r="D166" s="139"/>
      <c r="E166" s="139"/>
      <c r="F166" s="139"/>
      <c r="G166" s="139"/>
      <c r="H166" s="139"/>
    </row>
    <row r="167" spans="1:8" ht="14.25">
      <c r="A167" s="139"/>
      <c r="B167" s="139"/>
      <c r="C167" s="139"/>
      <c r="D167" s="139"/>
      <c r="E167" s="139"/>
      <c r="F167" s="139"/>
      <c r="G167" s="139"/>
      <c r="H167" s="139"/>
    </row>
    <row r="168" spans="1:8" ht="14.25">
      <c r="A168" s="139"/>
      <c r="B168" s="139"/>
      <c r="C168" s="139"/>
      <c r="D168" s="139"/>
      <c r="E168" s="139"/>
      <c r="F168" s="139"/>
      <c r="G168" s="139"/>
      <c r="H168" s="139"/>
    </row>
    <row r="169" spans="1:8" ht="14.25">
      <c r="A169" s="139"/>
      <c r="B169" s="139"/>
      <c r="C169" s="139"/>
      <c r="D169" s="139"/>
      <c r="E169" s="139"/>
      <c r="F169" s="139"/>
      <c r="G169" s="139"/>
      <c r="H169" s="139"/>
    </row>
    <row r="170" spans="1:8" ht="14.25">
      <c r="A170" s="139"/>
      <c r="B170" s="139"/>
      <c r="C170" s="139"/>
      <c r="D170" s="139"/>
      <c r="E170" s="139"/>
      <c r="F170" s="139"/>
      <c r="G170" s="139"/>
      <c r="H170" s="139"/>
    </row>
    <row r="171" spans="1:8" ht="14.25">
      <c r="A171" s="139"/>
      <c r="B171" s="139"/>
      <c r="C171" s="139"/>
      <c r="D171" s="139"/>
      <c r="E171" s="139"/>
      <c r="F171" s="139"/>
      <c r="G171" s="139"/>
      <c r="H171" s="139"/>
    </row>
    <row r="172" spans="1:8" ht="14.25">
      <c r="A172" s="139"/>
      <c r="B172" s="139"/>
      <c r="C172" s="139"/>
      <c r="D172" s="139"/>
      <c r="E172" s="139"/>
      <c r="F172" s="139"/>
      <c r="G172" s="139"/>
      <c r="H172" s="139"/>
    </row>
    <row r="173" spans="1:8" ht="14.25">
      <c r="A173" s="139"/>
      <c r="B173" s="139"/>
      <c r="C173" s="139"/>
      <c r="D173" s="139"/>
      <c r="E173" s="139"/>
      <c r="F173" s="139"/>
      <c r="G173" s="139"/>
      <c r="H173" s="139"/>
    </row>
    <row r="174" spans="1:8" ht="14.25">
      <c r="A174" s="139"/>
      <c r="B174" s="139"/>
      <c r="C174" s="139"/>
      <c r="D174" s="139"/>
      <c r="E174" s="139"/>
      <c r="F174" s="139"/>
      <c r="G174" s="139"/>
      <c r="H174" s="139"/>
    </row>
    <row r="175" spans="1:8" ht="14.25">
      <c r="A175" s="139"/>
      <c r="B175" s="139"/>
      <c r="C175" s="139"/>
      <c r="D175" s="139"/>
      <c r="E175" s="139"/>
      <c r="F175" s="139"/>
      <c r="G175" s="139"/>
      <c r="H175" s="139"/>
    </row>
    <row r="176" spans="1:8" ht="14.25">
      <c r="A176" s="139"/>
      <c r="B176" s="139"/>
      <c r="C176" s="139"/>
      <c r="D176" s="139"/>
      <c r="E176" s="139"/>
      <c r="F176" s="139"/>
      <c r="G176" s="139"/>
      <c r="H176" s="139"/>
    </row>
    <row r="177" spans="1:8" ht="14.25">
      <c r="A177" s="139"/>
      <c r="B177" s="139"/>
      <c r="C177" s="139"/>
      <c r="D177" s="139"/>
      <c r="E177" s="139"/>
      <c r="F177" s="139"/>
      <c r="G177" s="139"/>
      <c r="H177" s="139"/>
    </row>
    <row r="178" spans="1:8" ht="14.25">
      <c r="A178" s="139"/>
      <c r="B178" s="139"/>
      <c r="C178" s="139"/>
      <c r="D178" s="139"/>
      <c r="E178" s="139"/>
      <c r="F178" s="139"/>
      <c r="G178" s="139"/>
      <c r="H178" s="139"/>
    </row>
    <row r="179" spans="1:8" ht="14.25">
      <c r="A179" s="139"/>
      <c r="B179" s="139"/>
      <c r="C179" s="139"/>
      <c r="D179" s="139"/>
      <c r="E179" s="139"/>
      <c r="F179" s="139"/>
      <c r="G179" s="139"/>
      <c r="H179" s="139"/>
    </row>
    <row r="180" spans="1:8" ht="14.25">
      <c r="A180" s="139"/>
      <c r="B180" s="139"/>
      <c r="C180" s="139"/>
      <c r="D180" s="139"/>
      <c r="E180" s="139"/>
      <c r="F180" s="139"/>
      <c r="G180" s="139"/>
      <c r="H180" s="139"/>
    </row>
    <row r="181" spans="1:8" ht="14.25">
      <c r="A181" s="139"/>
      <c r="B181" s="139"/>
      <c r="C181" s="139"/>
      <c r="D181" s="139"/>
      <c r="E181" s="139"/>
      <c r="F181" s="139"/>
      <c r="G181" s="139"/>
      <c r="H181" s="139"/>
    </row>
    <row r="182" spans="1:8" ht="14.25">
      <c r="A182" s="139"/>
      <c r="B182" s="139"/>
      <c r="C182" s="139"/>
      <c r="D182" s="139"/>
      <c r="E182" s="139"/>
      <c r="F182" s="139"/>
      <c r="G182" s="139"/>
      <c r="H182" s="139"/>
    </row>
    <row r="183" spans="1:8" ht="14.25">
      <c r="A183" s="139"/>
      <c r="B183" s="139"/>
      <c r="C183" s="139"/>
      <c r="D183" s="139"/>
      <c r="E183" s="139"/>
      <c r="F183" s="139"/>
      <c r="G183" s="139"/>
      <c r="H183" s="139"/>
    </row>
    <row r="184" spans="1:8" ht="14.25">
      <c r="A184" s="139"/>
      <c r="B184" s="139"/>
      <c r="C184" s="139"/>
      <c r="D184" s="139"/>
      <c r="E184" s="139"/>
      <c r="F184" s="139"/>
      <c r="G184" s="139"/>
      <c r="H184" s="139"/>
    </row>
    <row r="185" spans="1:8" ht="14.25">
      <c r="A185" s="139"/>
      <c r="B185" s="139"/>
      <c r="C185" s="139"/>
      <c r="D185" s="139"/>
      <c r="E185" s="139"/>
      <c r="F185" s="139"/>
      <c r="G185" s="139"/>
      <c r="H185" s="139"/>
    </row>
    <row r="186" spans="1:8" ht="14.25">
      <c r="A186" s="139"/>
      <c r="B186" s="139"/>
      <c r="C186" s="139"/>
      <c r="D186" s="139"/>
      <c r="E186" s="139"/>
      <c r="F186" s="139"/>
      <c r="G186" s="139"/>
      <c r="H186" s="139"/>
    </row>
    <row r="187" spans="1:8" ht="14.25">
      <c r="A187" s="139"/>
      <c r="B187" s="139"/>
      <c r="C187" s="139"/>
      <c r="D187" s="139"/>
      <c r="E187" s="139"/>
      <c r="F187" s="139"/>
      <c r="G187" s="139"/>
      <c r="H187" s="139"/>
    </row>
    <row r="188" spans="1:8" ht="14.25">
      <c r="A188" s="139"/>
      <c r="B188" s="139"/>
      <c r="C188" s="139"/>
      <c r="D188" s="139"/>
      <c r="E188" s="139"/>
      <c r="F188" s="139"/>
      <c r="G188" s="139"/>
      <c r="H188" s="139"/>
    </row>
    <row r="189" spans="1:8" ht="14.25">
      <c r="A189" s="139"/>
      <c r="B189" s="139"/>
      <c r="C189" s="139"/>
      <c r="D189" s="139"/>
      <c r="E189" s="139"/>
      <c r="F189" s="139"/>
      <c r="G189" s="139"/>
      <c r="H189" s="139"/>
    </row>
    <row r="190" spans="1:8" ht="14.25">
      <c r="A190" s="139"/>
      <c r="B190" s="139"/>
      <c r="C190" s="139"/>
      <c r="D190" s="139"/>
      <c r="E190" s="139"/>
      <c r="F190" s="139"/>
      <c r="G190" s="139"/>
      <c r="H190" s="139"/>
    </row>
    <row r="191" spans="1:8" ht="14.25">
      <c r="A191" s="139"/>
      <c r="B191" s="139"/>
      <c r="C191" s="139"/>
      <c r="D191" s="139"/>
      <c r="E191" s="139"/>
      <c r="F191" s="139"/>
      <c r="G191" s="139"/>
      <c r="H191" s="139"/>
    </row>
    <row r="192" spans="1:8" ht="14.25">
      <c r="A192" s="139"/>
      <c r="B192" s="139"/>
      <c r="C192" s="139"/>
      <c r="D192" s="139"/>
      <c r="E192" s="139"/>
      <c r="F192" s="139"/>
      <c r="G192" s="139"/>
      <c r="H192" s="139"/>
    </row>
    <row r="193" spans="1:8" ht="14.25">
      <c r="A193" s="139"/>
      <c r="B193" s="139"/>
      <c r="C193" s="139"/>
      <c r="D193" s="139"/>
      <c r="E193" s="139"/>
      <c r="F193" s="139"/>
      <c r="G193" s="139"/>
      <c r="H193" s="139"/>
    </row>
    <row r="194" spans="1:8" ht="14.25">
      <c r="A194" s="139"/>
      <c r="B194" s="139"/>
      <c r="C194" s="139"/>
      <c r="D194" s="139"/>
      <c r="E194" s="139"/>
      <c r="F194" s="139"/>
      <c r="G194" s="139"/>
      <c r="H194" s="139"/>
    </row>
    <row r="195" spans="1:8" ht="14.25">
      <c r="A195" s="139"/>
      <c r="B195" s="139"/>
      <c r="C195" s="139"/>
      <c r="D195" s="139"/>
      <c r="E195" s="139"/>
      <c r="F195" s="139"/>
      <c r="G195" s="139"/>
      <c r="H195" s="139"/>
    </row>
    <row r="196" spans="1:8" ht="14.25">
      <c r="A196" s="139"/>
      <c r="B196" s="139"/>
      <c r="C196" s="139"/>
      <c r="D196" s="139"/>
      <c r="E196" s="139"/>
      <c r="F196" s="139"/>
      <c r="G196" s="139"/>
      <c r="H196" s="139"/>
    </row>
    <row r="197" spans="1:8" ht="14.25">
      <c r="A197" s="139"/>
      <c r="B197" s="139"/>
      <c r="C197" s="139"/>
      <c r="D197" s="139"/>
      <c r="E197" s="139"/>
      <c r="F197" s="139"/>
      <c r="G197" s="139"/>
      <c r="H197" s="139"/>
    </row>
    <row r="198" spans="1:8" ht="14.25">
      <c r="A198" s="139"/>
      <c r="B198" s="139"/>
      <c r="C198" s="139"/>
      <c r="D198" s="139"/>
      <c r="E198" s="139"/>
      <c r="F198" s="139"/>
      <c r="G198" s="139"/>
      <c r="H198" s="139"/>
    </row>
    <row r="199" spans="1:8" ht="14.25">
      <c r="A199" s="139"/>
      <c r="B199" s="139"/>
      <c r="C199" s="139"/>
      <c r="D199" s="139"/>
      <c r="E199" s="139"/>
      <c r="F199" s="139"/>
      <c r="G199" s="139"/>
      <c r="H199" s="139"/>
    </row>
    <row r="200" spans="1:8" ht="14.25">
      <c r="A200" s="139"/>
      <c r="B200" s="139"/>
      <c r="C200" s="139"/>
      <c r="D200" s="139"/>
      <c r="E200" s="139"/>
      <c r="F200" s="139"/>
      <c r="G200" s="139"/>
      <c r="H200" s="139"/>
    </row>
    <row r="201" spans="1:8" ht="14.25">
      <c r="A201" s="139"/>
      <c r="B201" s="139"/>
      <c r="C201" s="139"/>
      <c r="D201" s="139"/>
      <c r="E201" s="139"/>
      <c r="F201" s="139"/>
      <c r="G201" s="139"/>
      <c r="H201" s="139"/>
    </row>
    <row r="202" spans="1:8" ht="14.25">
      <c r="A202" s="139"/>
      <c r="B202" s="139"/>
      <c r="C202" s="139"/>
      <c r="D202" s="139"/>
      <c r="E202" s="139"/>
      <c r="F202" s="139"/>
      <c r="G202" s="139"/>
      <c r="H202" s="139"/>
    </row>
    <row r="203" spans="1:8" ht="14.25">
      <c r="A203" s="139"/>
      <c r="B203" s="139"/>
      <c r="C203" s="139"/>
      <c r="D203" s="139"/>
      <c r="E203" s="139"/>
      <c r="F203" s="139"/>
      <c r="G203" s="139"/>
      <c r="H203" s="139"/>
    </row>
    <row r="204" spans="1:8" ht="14.25">
      <c r="A204" s="139"/>
      <c r="B204" s="139"/>
      <c r="C204" s="139"/>
      <c r="D204" s="139"/>
      <c r="E204" s="139"/>
      <c r="F204" s="139"/>
      <c r="G204" s="139"/>
      <c r="H204" s="139"/>
    </row>
    <row r="205" spans="1:8" ht="14.25">
      <c r="A205" s="139"/>
      <c r="B205" s="139"/>
      <c r="C205" s="139"/>
      <c r="D205" s="139"/>
      <c r="E205" s="139"/>
      <c r="F205" s="139"/>
      <c r="G205" s="139"/>
      <c r="H205" s="139"/>
    </row>
    <row r="206" spans="1:8" ht="14.25">
      <c r="A206" s="139"/>
      <c r="B206" s="139"/>
      <c r="C206" s="139"/>
      <c r="D206" s="139"/>
      <c r="E206" s="139"/>
      <c r="F206" s="139"/>
      <c r="G206" s="139"/>
      <c r="H206" s="139"/>
    </row>
    <row r="207" spans="1:8" ht="14.25">
      <c r="A207" s="139"/>
      <c r="B207" s="139"/>
      <c r="C207" s="139"/>
      <c r="D207" s="139"/>
      <c r="E207" s="139"/>
      <c r="F207" s="139"/>
      <c r="G207" s="139"/>
      <c r="H207" s="139"/>
    </row>
    <row r="208" spans="1:8" ht="14.25">
      <c r="A208" s="139"/>
      <c r="B208" s="139"/>
      <c r="C208" s="139"/>
      <c r="D208" s="139"/>
      <c r="E208" s="139"/>
      <c r="F208" s="139"/>
      <c r="G208" s="139"/>
      <c r="H208" s="139"/>
    </row>
    <row r="209" spans="1:8" ht="14.25">
      <c r="A209" s="139"/>
      <c r="B209" s="139"/>
      <c r="C209" s="139"/>
      <c r="D209" s="139"/>
      <c r="E209" s="139"/>
      <c r="F209" s="139"/>
      <c r="G209" s="139"/>
      <c r="H209" s="139"/>
    </row>
    <row r="210" spans="1:8" ht="14.25">
      <c r="A210" s="139"/>
      <c r="B210" s="139"/>
      <c r="C210" s="139"/>
      <c r="D210" s="139"/>
      <c r="E210" s="139"/>
      <c r="F210" s="139"/>
      <c r="G210" s="139"/>
      <c r="H210" s="139"/>
    </row>
    <row r="211" spans="1:8" ht="14.25">
      <c r="A211" s="139"/>
      <c r="B211" s="139"/>
      <c r="C211" s="139"/>
      <c r="D211" s="139"/>
      <c r="E211" s="139"/>
      <c r="F211" s="139"/>
      <c r="G211" s="139"/>
      <c r="H211" s="139"/>
    </row>
    <row r="212" spans="1:8" ht="14.25">
      <c r="A212" s="139"/>
      <c r="B212" s="139"/>
      <c r="C212" s="139"/>
      <c r="D212" s="139"/>
      <c r="E212" s="139"/>
      <c r="F212" s="139"/>
      <c r="G212" s="139"/>
      <c r="H212" s="139"/>
    </row>
    <row r="213" spans="1:8" ht="14.25">
      <c r="A213" s="139"/>
      <c r="B213" s="139"/>
      <c r="C213" s="139"/>
      <c r="D213" s="139"/>
      <c r="E213" s="139"/>
      <c r="F213" s="139"/>
      <c r="G213" s="139"/>
      <c r="H213" s="139"/>
    </row>
    <row r="214" spans="1:8" ht="14.25">
      <c r="A214" s="139"/>
      <c r="B214" s="139"/>
      <c r="C214" s="139"/>
      <c r="D214" s="139"/>
      <c r="E214" s="139"/>
      <c r="F214" s="139"/>
      <c r="G214" s="139"/>
      <c r="H214" s="139"/>
    </row>
    <row r="215" spans="1:8" ht="14.25">
      <c r="A215" s="139"/>
      <c r="B215" s="139"/>
      <c r="C215" s="139"/>
      <c r="D215" s="139"/>
      <c r="E215" s="139"/>
      <c r="F215" s="139"/>
      <c r="G215" s="139"/>
      <c r="H215" s="139"/>
    </row>
    <row r="216" spans="1:8" ht="14.25">
      <c r="A216" s="139"/>
      <c r="B216" s="139"/>
      <c r="C216" s="139"/>
      <c r="D216" s="139"/>
      <c r="E216" s="139"/>
      <c r="F216" s="139"/>
      <c r="G216" s="139"/>
      <c r="H216" s="139"/>
    </row>
    <row r="217" spans="1:8" ht="14.25">
      <c r="A217" s="139"/>
      <c r="B217" s="139"/>
      <c r="C217" s="139"/>
      <c r="D217" s="139"/>
      <c r="E217" s="139"/>
      <c r="F217" s="139"/>
      <c r="G217" s="139"/>
      <c r="H217" s="139"/>
    </row>
    <row r="218" spans="1:8" ht="14.25">
      <c r="A218" s="139"/>
      <c r="B218" s="139"/>
      <c r="C218" s="139"/>
      <c r="D218" s="139"/>
      <c r="E218" s="139"/>
      <c r="F218" s="139"/>
      <c r="G218" s="139"/>
      <c r="H218" s="139"/>
    </row>
    <row r="219" spans="1:8" ht="14.25">
      <c r="A219" s="139"/>
      <c r="B219" s="139"/>
      <c r="C219" s="139"/>
      <c r="D219" s="139"/>
      <c r="E219" s="139"/>
      <c r="F219" s="139"/>
      <c r="G219" s="139"/>
      <c r="H219" s="139"/>
    </row>
    <row r="220" spans="1:8" ht="14.25">
      <c r="A220" s="139"/>
      <c r="B220" s="139"/>
      <c r="C220" s="139"/>
      <c r="D220" s="139"/>
      <c r="E220" s="139"/>
      <c r="F220" s="139"/>
      <c r="G220" s="139"/>
      <c r="H220" s="139"/>
    </row>
    <row r="221" spans="1:8" ht="14.25">
      <c r="A221" s="139"/>
      <c r="B221" s="139"/>
      <c r="C221" s="139"/>
      <c r="D221" s="139"/>
      <c r="E221" s="139"/>
      <c r="F221" s="139"/>
      <c r="G221" s="139"/>
      <c r="H221" s="139"/>
    </row>
    <row r="222" spans="1:8" ht="14.25">
      <c r="A222" s="139"/>
      <c r="B222" s="139"/>
      <c r="C222" s="139"/>
      <c r="D222" s="139"/>
      <c r="E222" s="139"/>
      <c r="F222" s="139"/>
      <c r="G222" s="139"/>
      <c r="H222" s="139"/>
    </row>
    <row r="223" spans="1:8" ht="14.25">
      <c r="A223" s="139"/>
      <c r="B223" s="139"/>
      <c r="C223" s="139"/>
      <c r="D223" s="139"/>
      <c r="E223" s="139"/>
      <c r="F223" s="139"/>
      <c r="G223" s="139"/>
      <c r="H223" s="139"/>
    </row>
    <row r="224" spans="1:8" ht="14.25">
      <c r="A224" s="139"/>
      <c r="B224" s="139"/>
      <c r="C224" s="139"/>
      <c r="D224" s="139"/>
      <c r="E224" s="139"/>
      <c r="F224" s="139"/>
      <c r="G224" s="139"/>
      <c r="H224" s="139"/>
    </row>
    <row r="225" spans="1:8" ht="14.25">
      <c r="A225" s="139"/>
      <c r="B225" s="139"/>
      <c r="C225" s="139"/>
      <c r="D225" s="139"/>
      <c r="E225" s="139"/>
      <c r="F225" s="139"/>
      <c r="G225" s="139"/>
      <c r="H225" s="139"/>
    </row>
    <row r="226" spans="1:8" ht="14.25">
      <c r="A226" s="139"/>
      <c r="B226" s="139"/>
      <c r="C226" s="139"/>
      <c r="D226" s="139"/>
      <c r="E226" s="139"/>
      <c r="F226" s="139"/>
      <c r="G226" s="139"/>
      <c r="H226" s="139"/>
    </row>
    <row r="227" spans="1:8" ht="14.25">
      <c r="A227" s="139"/>
      <c r="B227" s="139"/>
      <c r="C227" s="139"/>
      <c r="D227" s="139"/>
      <c r="E227" s="139"/>
      <c r="F227" s="139"/>
      <c r="G227" s="139"/>
      <c r="H227" s="139"/>
    </row>
    <row r="228" spans="1:8" ht="14.25">
      <c r="A228" s="139"/>
      <c r="B228" s="139"/>
      <c r="C228" s="139"/>
      <c r="D228" s="139"/>
      <c r="E228" s="139"/>
      <c r="F228" s="139"/>
      <c r="G228" s="139"/>
      <c r="H228" s="139"/>
    </row>
    <row r="229" spans="1:8" ht="14.25">
      <c r="A229" s="139"/>
      <c r="B229" s="139"/>
      <c r="C229" s="139"/>
      <c r="D229" s="139"/>
      <c r="E229" s="139"/>
      <c r="F229" s="139"/>
      <c r="G229" s="139"/>
      <c r="H229" s="139"/>
    </row>
    <row r="230" spans="1:8" ht="14.25">
      <c r="A230" s="139"/>
      <c r="B230" s="139"/>
      <c r="C230" s="139"/>
      <c r="D230" s="139"/>
      <c r="E230" s="139"/>
      <c r="F230" s="139"/>
      <c r="G230" s="139"/>
      <c r="H230" s="139"/>
    </row>
    <row r="231" spans="1:8" ht="14.25">
      <c r="A231" s="139"/>
      <c r="B231" s="139"/>
      <c r="C231" s="139"/>
      <c r="D231" s="139"/>
      <c r="E231" s="139"/>
      <c r="F231" s="139"/>
      <c r="G231" s="139"/>
      <c r="H231" s="139"/>
    </row>
    <row r="232" spans="1:8" ht="14.25">
      <c r="A232" s="139"/>
      <c r="B232" s="139"/>
      <c r="C232" s="139"/>
      <c r="D232" s="139"/>
      <c r="E232" s="139"/>
      <c r="F232" s="139"/>
      <c r="G232" s="139"/>
      <c r="H232" s="139"/>
    </row>
    <row r="233" spans="1:8" ht="14.25">
      <c r="A233" s="139"/>
      <c r="B233" s="139"/>
      <c r="C233" s="139"/>
      <c r="D233" s="139"/>
      <c r="E233" s="139"/>
      <c r="F233" s="139"/>
      <c r="G233" s="139"/>
      <c r="H233" s="139"/>
    </row>
    <row r="234" spans="1:8" ht="14.25">
      <c r="A234" s="139"/>
      <c r="B234" s="139"/>
      <c r="C234" s="139"/>
      <c r="D234" s="139"/>
      <c r="E234" s="139"/>
      <c r="F234" s="139"/>
      <c r="G234" s="139"/>
      <c r="H234" s="139"/>
    </row>
    <row r="235" spans="1:8" ht="14.25">
      <c r="A235" s="139"/>
      <c r="B235" s="139"/>
      <c r="C235" s="139"/>
      <c r="D235" s="139"/>
      <c r="E235" s="139"/>
      <c r="F235" s="139"/>
      <c r="G235" s="139"/>
      <c r="H235" s="139"/>
    </row>
    <row r="236" spans="1:8" ht="14.25">
      <c r="A236" s="139"/>
      <c r="B236" s="139"/>
      <c r="C236" s="139"/>
      <c r="D236" s="139"/>
      <c r="E236" s="139"/>
      <c r="F236" s="139"/>
      <c r="G236" s="139"/>
      <c r="H236" s="139"/>
    </row>
    <row r="237" spans="1:8" ht="14.25">
      <c r="A237" s="139"/>
      <c r="B237" s="139"/>
      <c r="C237" s="139"/>
      <c r="D237" s="139"/>
      <c r="E237" s="139"/>
      <c r="F237" s="139"/>
      <c r="G237" s="139"/>
      <c r="H237" s="139"/>
    </row>
    <row r="238" spans="1:8" ht="14.25">
      <c r="A238" s="139"/>
      <c r="B238" s="139"/>
      <c r="C238" s="139"/>
      <c r="D238" s="139"/>
      <c r="E238" s="139"/>
      <c r="F238" s="139"/>
      <c r="G238" s="139"/>
      <c r="H238" s="139"/>
    </row>
    <row r="239" spans="1:8" ht="14.25">
      <c r="A239" s="139"/>
      <c r="B239" s="139"/>
      <c r="C239" s="139"/>
      <c r="D239" s="139"/>
      <c r="E239" s="139"/>
      <c r="F239" s="139"/>
      <c r="G239" s="139"/>
      <c r="H239" s="139"/>
    </row>
    <row r="240" spans="1:8" ht="14.25">
      <c r="A240" s="139"/>
      <c r="B240" s="139"/>
      <c r="C240" s="139"/>
      <c r="D240" s="139"/>
      <c r="E240" s="139"/>
      <c r="F240" s="139"/>
      <c r="G240" s="139"/>
      <c r="H240" s="139"/>
    </row>
    <row r="241" spans="1:8" ht="14.25">
      <c r="A241" s="139"/>
      <c r="B241" s="139"/>
      <c r="C241" s="139"/>
      <c r="D241" s="139"/>
      <c r="E241" s="139"/>
      <c r="F241" s="139"/>
      <c r="G241" s="139"/>
      <c r="H241" s="139"/>
    </row>
    <row r="242" spans="1:8" ht="14.25">
      <c r="A242" s="139"/>
      <c r="B242" s="139"/>
      <c r="C242" s="139"/>
      <c r="D242" s="139"/>
      <c r="E242" s="139"/>
      <c r="F242" s="139"/>
      <c r="G242" s="139"/>
      <c r="H242" s="139"/>
    </row>
    <row r="243" spans="1:8" ht="14.25">
      <c r="A243" s="139"/>
      <c r="B243" s="139"/>
      <c r="C243" s="139"/>
      <c r="D243" s="139"/>
      <c r="E243" s="139"/>
      <c r="F243" s="139"/>
      <c r="G243" s="139"/>
      <c r="H243" s="139"/>
    </row>
    <row r="244" spans="1:8" ht="14.25">
      <c r="A244" s="139"/>
      <c r="B244" s="139"/>
      <c r="C244" s="139"/>
      <c r="D244" s="139"/>
      <c r="E244" s="139"/>
      <c r="F244" s="139"/>
      <c r="G244" s="139"/>
      <c r="H244" s="139"/>
    </row>
    <row r="245" spans="1:8" ht="14.25">
      <c r="A245" s="139"/>
      <c r="B245" s="139"/>
      <c r="C245" s="139"/>
      <c r="D245" s="139"/>
      <c r="E245" s="139"/>
      <c r="F245" s="139"/>
      <c r="G245" s="139"/>
      <c r="H245" s="139"/>
    </row>
    <row r="246" spans="1:8" ht="14.25">
      <c r="A246" s="139"/>
      <c r="B246" s="139"/>
      <c r="C246" s="139"/>
      <c r="D246" s="139"/>
      <c r="E246" s="139"/>
      <c r="F246" s="139"/>
      <c r="G246" s="139"/>
      <c r="H246" s="139"/>
    </row>
    <row r="247" spans="1:8" ht="14.25">
      <c r="A247" s="139"/>
      <c r="B247" s="139"/>
      <c r="C247" s="139"/>
      <c r="D247" s="139"/>
      <c r="E247" s="139"/>
      <c r="F247" s="139"/>
      <c r="G247" s="139"/>
      <c r="H247" s="139"/>
    </row>
    <row r="248" spans="1:8" ht="14.25">
      <c r="A248" s="139"/>
      <c r="B248" s="139"/>
      <c r="C248" s="139"/>
      <c r="D248" s="139"/>
      <c r="E248" s="139"/>
      <c r="F248" s="139"/>
      <c r="G248" s="139"/>
      <c r="H248" s="139"/>
    </row>
    <row r="249" spans="1:8" ht="14.25">
      <c r="A249" s="139"/>
      <c r="B249" s="139"/>
      <c r="C249" s="139"/>
      <c r="D249" s="139"/>
      <c r="E249" s="139"/>
      <c r="F249" s="139"/>
      <c r="G249" s="139"/>
      <c r="H249" s="139"/>
    </row>
    <row r="250" spans="1:8" ht="14.25">
      <c r="A250" s="139"/>
      <c r="B250" s="139"/>
      <c r="C250" s="139"/>
      <c r="D250" s="139"/>
      <c r="E250" s="139"/>
      <c r="F250" s="139"/>
      <c r="G250" s="139"/>
      <c r="H250" s="139"/>
    </row>
    <row r="251" spans="1:8" ht="14.25">
      <c r="A251" s="139"/>
      <c r="B251" s="139"/>
      <c r="C251" s="139"/>
      <c r="D251" s="139"/>
      <c r="E251" s="139"/>
      <c r="F251" s="139"/>
      <c r="G251" s="139"/>
      <c r="H251" s="139"/>
    </row>
    <row r="252" spans="1:8" ht="14.25">
      <c r="A252" s="139"/>
      <c r="B252" s="139"/>
      <c r="C252" s="139"/>
      <c r="D252" s="139"/>
      <c r="E252" s="139"/>
      <c r="F252" s="139"/>
      <c r="G252" s="139"/>
      <c r="H252" s="139"/>
    </row>
    <row r="253" spans="1:8" ht="14.25">
      <c r="A253" s="139"/>
      <c r="B253" s="139"/>
      <c r="C253" s="139"/>
      <c r="D253" s="139"/>
      <c r="E253" s="139"/>
      <c r="F253" s="139"/>
      <c r="G253" s="139"/>
      <c r="H253" s="139"/>
    </row>
    <row r="254" spans="1:8" ht="14.25">
      <c r="A254" s="139"/>
      <c r="B254" s="139"/>
      <c r="C254" s="139"/>
      <c r="D254" s="139"/>
      <c r="E254" s="139"/>
      <c r="F254" s="139"/>
      <c r="G254" s="139"/>
      <c r="H254" s="139"/>
    </row>
    <row r="255" spans="1:8" ht="14.25">
      <c r="A255" s="139"/>
      <c r="B255" s="139"/>
      <c r="C255" s="139"/>
      <c r="D255" s="139"/>
      <c r="E255" s="139"/>
      <c r="F255" s="139"/>
      <c r="G255" s="139"/>
      <c r="H255" s="139"/>
    </row>
    <row r="256" spans="1:8" ht="14.25">
      <c r="A256" s="139"/>
      <c r="B256" s="139"/>
      <c r="C256" s="139"/>
      <c r="D256" s="139"/>
      <c r="E256" s="139"/>
      <c r="F256" s="139"/>
      <c r="G256" s="139"/>
      <c r="H256" s="139"/>
    </row>
    <row r="257" spans="1:8" ht="14.25">
      <c r="A257" s="139"/>
      <c r="B257" s="139"/>
      <c r="C257" s="139"/>
      <c r="D257" s="139"/>
      <c r="E257" s="139"/>
      <c r="F257" s="139"/>
      <c r="G257" s="139"/>
      <c r="H257" s="139"/>
    </row>
    <row r="258" spans="1:8" ht="14.25">
      <c r="A258" s="139"/>
      <c r="B258" s="139"/>
      <c r="C258" s="139"/>
      <c r="D258" s="139"/>
      <c r="E258" s="139"/>
      <c r="F258" s="139"/>
      <c r="G258" s="139"/>
      <c r="H258" s="139"/>
    </row>
    <row r="259" spans="1:8" ht="14.25">
      <c r="A259" s="139"/>
      <c r="B259" s="139"/>
      <c r="C259" s="139"/>
      <c r="D259" s="139"/>
      <c r="E259" s="139"/>
      <c r="F259" s="139"/>
      <c r="G259" s="139"/>
      <c r="H259" s="139"/>
    </row>
    <row r="260" spans="1:8" ht="14.25">
      <c r="A260" s="139"/>
      <c r="B260" s="139"/>
      <c r="C260" s="139"/>
      <c r="D260" s="139"/>
      <c r="E260" s="139"/>
      <c r="F260" s="139"/>
      <c r="G260" s="139"/>
      <c r="H260" s="139"/>
    </row>
    <row r="261" spans="1:8" ht="14.25">
      <c r="A261" s="139"/>
      <c r="B261" s="139"/>
      <c r="C261" s="139"/>
      <c r="D261" s="139"/>
      <c r="E261" s="139"/>
      <c r="F261" s="139"/>
      <c r="G261" s="139"/>
      <c r="H261" s="139"/>
    </row>
    <row r="262" spans="1:8" ht="14.25">
      <c r="A262" s="139"/>
      <c r="B262" s="139"/>
      <c r="C262" s="139"/>
      <c r="D262" s="139"/>
      <c r="E262" s="139"/>
      <c r="F262" s="139"/>
      <c r="G262" s="139"/>
      <c r="H262" s="139"/>
    </row>
    <row r="263" spans="1:8" ht="14.25">
      <c r="A263" s="139"/>
      <c r="B263" s="139"/>
      <c r="C263" s="139"/>
      <c r="D263" s="139"/>
      <c r="E263" s="139"/>
      <c r="F263" s="139"/>
      <c r="G263" s="139"/>
      <c r="H263" s="139"/>
    </row>
    <row r="264" spans="1:8" ht="14.25">
      <c r="A264" s="139"/>
      <c r="B264" s="139"/>
      <c r="C264" s="139"/>
      <c r="D264" s="139"/>
      <c r="E264" s="139"/>
      <c r="F264" s="139"/>
      <c r="G264" s="139"/>
      <c r="H264" s="139"/>
    </row>
    <row r="265" spans="1:8" ht="14.25">
      <c r="A265" s="139"/>
      <c r="B265" s="139"/>
      <c r="C265" s="139"/>
      <c r="D265" s="139"/>
      <c r="E265" s="139"/>
      <c r="F265" s="139"/>
      <c r="G265" s="139"/>
      <c r="H265" s="139"/>
    </row>
    <row r="266" spans="1:8" ht="14.25">
      <c r="A266" s="139"/>
      <c r="B266" s="139"/>
      <c r="C266" s="139"/>
      <c r="D266" s="139"/>
      <c r="E266" s="139"/>
      <c r="F266" s="139"/>
      <c r="G266" s="139"/>
      <c r="H266" s="139"/>
    </row>
    <row r="267" spans="1:8" ht="14.25">
      <c r="A267" s="139"/>
      <c r="B267" s="139"/>
      <c r="C267" s="139"/>
      <c r="D267" s="139"/>
      <c r="E267" s="139"/>
      <c r="F267" s="139"/>
      <c r="G267" s="139"/>
      <c r="H267" s="139"/>
    </row>
    <row r="268" spans="1:8" ht="14.25">
      <c r="A268" s="139"/>
      <c r="B268" s="139"/>
      <c r="C268" s="139"/>
      <c r="D268" s="139"/>
      <c r="E268" s="139"/>
      <c r="F268" s="139"/>
      <c r="G268" s="139"/>
      <c r="H268" s="139"/>
    </row>
    <row r="269" spans="1:8" ht="14.25">
      <c r="A269" s="139"/>
      <c r="B269" s="139"/>
      <c r="C269" s="139"/>
      <c r="D269" s="139"/>
      <c r="E269" s="139"/>
      <c r="F269" s="139"/>
      <c r="G269" s="139"/>
      <c r="H269" s="139"/>
    </row>
    <row r="270" spans="1:8" ht="14.25">
      <c r="A270" s="139"/>
      <c r="B270" s="139"/>
      <c r="C270" s="139"/>
      <c r="D270" s="139"/>
      <c r="E270" s="139"/>
      <c r="F270" s="139"/>
      <c r="G270" s="139"/>
      <c r="H270" s="139"/>
    </row>
    <row r="271" spans="1:8" ht="14.25">
      <c r="A271" s="139"/>
      <c r="B271" s="139"/>
      <c r="C271" s="139"/>
      <c r="D271" s="139"/>
      <c r="E271" s="139"/>
      <c r="F271" s="139"/>
      <c r="G271" s="139"/>
      <c r="H271" s="139"/>
    </row>
    <row r="272" spans="1:8" ht="14.25">
      <c r="A272" s="139"/>
      <c r="B272" s="139"/>
      <c r="C272" s="139"/>
      <c r="D272" s="139"/>
      <c r="E272" s="139"/>
      <c r="F272" s="139"/>
      <c r="G272" s="139"/>
      <c r="H272" s="139"/>
    </row>
    <row r="273" spans="1:8" ht="14.25">
      <c r="A273" s="139"/>
      <c r="B273" s="139"/>
      <c r="C273" s="139"/>
      <c r="D273" s="139"/>
      <c r="E273" s="139"/>
      <c r="F273" s="139"/>
      <c r="G273" s="139"/>
      <c r="H273" s="139"/>
    </row>
    <row r="274" spans="1:8" ht="14.25">
      <c r="A274" s="139"/>
      <c r="B274" s="139"/>
      <c r="C274" s="139"/>
      <c r="D274" s="139"/>
      <c r="E274" s="139"/>
      <c r="F274" s="139"/>
      <c r="G274" s="139"/>
      <c r="H274" s="139"/>
    </row>
    <row r="275" spans="1:8" ht="14.25">
      <c r="A275" s="139"/>
      <c r="B275" s="139"/>
      <c r="C275" s="139"/>
      <c r="D275" s="139"/>
      <c r="E275" s="139"/>
      <c r="F275" s="139"/>
      <c r="G275" s="139"/>
      <c r="H275" s="139"/>
    </row>
    <row r="276" spans="1:8" ht="14.25">
      <c r="A276" s="139"/>
      <c r="B276" s="139"/>
      <c r="C276" s="139"/>
      <c r="D276" s="139"/>
      <c r="E276" s="139"/>
      <c r="F276" s="139"/>
      <c r="G276" s="139"/>
      <c r="H276" s="139"/>
    </row>
    <row r="277" spans="1:8" ht="14.25">
      <c r="A277" s="139"/>
      <c r="B277" s="139"/>
      <c r="C277" s="139"/>
      <c r="D277" s="139"/>
      <c r="E277" s="139"/>
      <c r="F277" s="139"/>
      <c r="G277" s="139"/>
      <c r="H277" s="139"/>
    </row>
    <row r="278" spans="1:8" ht="14.25">
      <c r="A278" s="139"/>
      <c r="B278" s="139"/>
      <c r="C278" s="139"/>
      <c r="D278" s="139"/>
      <c r="E278" s="139"/>
      <c r="F278" s="139"/>
      <c r="G278" s="139"/>
      <c r="H278" s="139"/>
    </row>
    <row r="279" spans="1:8" ht="14.25">
      <c r="A279" s="139"/>
      <c r="B279" s="139"/>
      <c r="C279" s="139"/>
      <c r="D279" s="139"/>
      <c r="E279" s="139"/>
      <c r="F279" s="139"/>
      <c r="G279" s="139"/>
      <c r="H279" s="139"/>
    </row>
    <row r="280" spans="1:8" ht="14.25">
      <c r="A280" s="139"/>
      <c r="B280" s="139"/>
      <c r="C280" s="139"/>
      <c r="D280" s="139"/>
      <c r="E280" s="139"/>
      <c r="F280" s="139"/>
      <c r="G280" s="139"/>
      <c r="H280" s="139"/>
    </row>
    <row r="281" spans="1:8" ht="14.25">
      <c r="A281" s="139"/>
      <c r="B281" s="139"/>
      <c r="C281" s="139"/>
      <c r="D281" s="139"/>
      <c r="E281" s="139"/>
      <c r="F281" s="139"/>
      <c r="G281" s="139"/>
      <c r="H281" s="139"/>
    </row>
    <row r="282" spans="1:8" ht="14.25">
      <c r="A282" s="139"/>
      <c r="B282" s="139"/>
      <c r="C282" s="139"/>
      <c r="D282" s="139"/>
      <c r="E282" s="139"/>
      <c r="F282" s="139"/>
      <c r="G282" s="139"/>
      <c r="H282" s="139"/>
    </row>
    <row r="283" spans="1:8" ht="14.25">
      <c r="A283" s="139"/>
      <c r="B283" s="139"/>
      <c r="C283" s="139"/>
      <c r="D283" s="139"/>
      <c r="E283" s="139"/>
      <c r="F283" s="139"/>
      <c r="G283" s="139"/>
      <c r="H283" s="139"/>
    </row>
    <row r="284" spans="1:8" ht="14.25">
      <c r="A284" s="139"/>
      <c r="B284" s="139"/>
      <c r="C284" s="139"/>
      <c r="D284" s="139"/>
      <c r="E284" s="139"/>
      <c r="F284" s="139"/>
      <c r="G284" s="139"/>
      <c r="H284" s="139"/>
    </row>
    <row r="285" spans="1:8" ht="14.25">
      <c r="A285" s="139"/>
      <c r="B285" s="139"/>
      <c r="C285" s="139"/>
      <c r="D285" s="139"/>
      <c r="E285" s="139"/>
      <c r="F285" s="139"/>
      <c r="G285" s="139"/>
      <c r="H285" s="139"/>
    </row>
    <row r="286" spans="1:8" ht="14.25">
      <c r="A286" s="139"/>
      <c r="B286" s="139"/>
      <c r="C286" s="139"/>
      <c r="D286" s="139"/>
      <c r="E286" s="139"/>
      <c r="F286" s="139"/>
      <c r="G286" s="139"/>
      <c r="H286" s="139"/>
    </row>
    <row r="287" spans="1:8" ht="14.25">
      <c r="A287" s="139"/>
      <c r="B287" s="139"/>
      <c r="C287" s="139"/>
      <c r="D287" s="139"/>
      <c r="E287" s="139"/>
      <c r="F287" s="139"/>
      <c r="G287" s="139"/>
      <c r="H287" s="139"/>
    </row>
    <row r="288" spans="1:8" ht="14.25">
      <c r="A288" s="139"/>
      <c r="B288" s="139"/>
      <c r="C288" s="139"/>
      <c r="D288" s="139"/>
      <c r="E288" s="139"/>
      <c r="F288" s="139"/>
      <c r="G288" s="139"/>
      <c r="H288" s="139"/>
    </row>
    <row r="289" spans="1:8" ht="14.25">
      <c r="A289" s="139"/>
      <c r="B289" s="139"/>
      <c r="C289" s="139"/>
      <c r="D289" s="139"/>
      <c r="E289" s="139"/>
      <c r="F289" s="139"/>
      <c r="G289" s="139"/>
      <c r="H289" s="139"/>
    </row>
    <row r="290" spans="1:8" ht="14.25">
      <c r="A290" s="139"/>
      <c r="B290" s="139"/>
      <c r="C290" s="139"/>
      <c r="D290" s="139"/>
      <c r="E290" s="139"/>
      <c r="F290" s="139"/>
      <c r="G290" s="139"/>
      <c r="H290" s="139"/>
    </row>
    <row r="291" spans="1:8" ht="14.25">
      <c r="A291" s="139"/>
      <c r="B291" s="139"/>
      <c r="C291" s="139"/>
      <c r="D291" s="139"/>
      <c r="E291" s="139"/>
      <c r="F291" s="139"/>
      <c r="G291" s="139"/>
      <c r="H291" s="139"/>
    </row>
    <row r="292" spans="1:8" ht="14.25">
      <c r="A292" s="139"/>
      <c r="B292" s="139"/>
      <c r="C292" s="139"/>
      <c r="D292" s="139"/>
      <c r="E292" s="139"/>
      <c r="F292" s="139"/>
      <c r="G292" s="139"/>
      <c r="H292" s="139"/>
    </row>
    <row r="293" spans="1:8" ht="14.25">
      <c r="A293" s="139"/>
      <c r="B293" s="139"/>
      <c r="C293" s="139"/>
      <c r="D293" s="139"/>
      <c r="E293" s="139"/>
      <c r="F293" s="139"/>
      <c r="G293" s="139"/>
      <c r="H293" s="139"/>
    </row>
    <row r="294" spans="1:8" ht="14.25">
      <c r="A294" s="139"/>
      <c r="B294" s="139"/>
      <c r="C294" s="139"/>
      <c r="D294" s="139"/>
      <c r="E294" s="139"/>
      <c r="F294" s="139"/>
      <c r="G294" s="139"/>
      <c r="H294" s="139"/>
    </row>
    <row r="295" spans="1:8" ht="14.25">
      <c r="A295" s="139"/>
      <c r="B295" s="139"/>
      <c r="C295" s="139"/>
      <c r="D295" s="139"/>
      <c r="E295" s="139"/>
      <c r="F295" s="139"/>
      <c r="G295" s="139"/>
      <c r="H295" s="139"/>
    </row>
    <row r="296" spans="1:8" ht="14.25">
      <c r="A296" s="139"/>
      <c r="B296" s="139"/>
      <c r="C296" s="139"/>
      <c r="D296" s="139"/>
      <c r="E296" s="139"/>
      <c r="F296" s="139"/>
      <c r="G296" s="139"/>
      <c r="H296" s="139"/>
    </row>
    <row r="297" spans="1:8" ht="14.25">
      <c r="A297" s="139"/>
      <c r="B297" s="139"/>
      <c r="C297" s="139"/>
      <c r="D297" s="139"/>
      <c r="E297" s="139"/>
      <c r="F297" s="139"/>
      <c r="G297" s="139"/>
      <c r="H297" s="139"/>
    </row>
    <row r="298" spans="1:8" ht="14.25">
      <c r="A298" s="139"/>
      <c r="B298" s="139"/>
      <c r="C298" s="139"/>
      <c r="D298" s="139"/>
      <c r="E298" s="139"/>
      <c r="F298" s="139"/>
      <c r="G298" s="139"/>
      <c r="H298" s="139"/>
    </row>
    <row r="299" spans="1:8" ht="14.25">
      <c r="A299" s="139"/>
      <c r="B299" s="139"/>
      <c r="C299" s="139"/>
      <c r="D299" s="139"/>
      <c r="E299" s="139"/>
      <c r="F299" s="139"/>
      <c r="G299" s="139"/>
      <c r="H299" s="139"/>
    </row>
    <row r="300" spans="1:8" ht="14.25">
      <c r="A300" s="139"/>
      <c r="B300" s="139"/>
      <c r="C300" s="139"/>
      <c r="D300" s="139"/>
      <c r="E300" s="139"/>
      <c r="F300" s="139"/>
      <c r="G300" s="139"/>
      <c r="H300" s="139"/>
    </row>
    <row r="301" spans="1:8" ht="14.25">
      <c r="A301" s="139"/>
      <c r="B301" s="139"/>
      <c r="C301" s="139"/>
      <c r="D301" s="139"/>
      <c r="E301" s="139"/>
      <c r="F301" s="139"/>
      <c r="G301" s="139"/>
      <c r="H301" s="139"/>
    </row>
    <row r="302" spans="1:8" ht="14.25">
      <c r="A302" s="139"/>
      <c r="B302" s="139"/>
      <c r="C302" s="139"/>
      <c r="D302" s="139"/>
      <c r="E302" s="139"/>
      <c r="F302" s="139"/>
      <c r="G302" s="139"/>
      <c r="H302" s="139"/>
    </row>
    <row r="303" spans="1:8" ht="14.25">
      <c r="A303" s="139"/>
      <c r="B303" s="139"/>
      <c r="C303" s="139"/>
      <c r="D303" s="139"/>
      <c r="E303" s="139"/>
      <c r="F303" s="139"/>
      <c r="G303" s="139"/>
      <c r="H303" s="139"/>
    </row>
    <row r="304" spans="1:8" ht="14.25">
      <c r="A304" s="139"/>
      <c r="B304" s="139"/>
      <c r="C304" s="139"/>
      <c r="D304" s="139"/>
      <c r="E304" s="139"/>
      <c r="F304" s="139"/>
      <c r="G304" s="139"/>
      <c r="H304" s="139"/>
    </row>
    <row r="305" spans="1:8" ht="14.25">
      <c r="A305" s="139"/>
      <c r="B305" s="139"/>
      <c r="C305" s="139"/>
      <c r="D305" s="139"/>
      <c r="E305" s="139"/>
      <c r="F305" s="139"/>
      <c r="G305" s="139"/>
      <c r="H305" s="139"/>
    </row>
    <row r="306" spans="1:8" ht="14.25">
      <c r="A306" s="139"/>
      <c r="B306" s="139"/>
      <c r="C306" s="139"/>
      <c r="D306" s="139"/>
      <c r="E306" s="139"/>
      <c r="F306" s="139"/>
      <c r="G306" s="139"/>
      <c r="H306" s="139"/>
    </row>
    <row r="307" spans="1:8" ht="14.25">
      <c r="A307" s="139"/>
      <c r="B307" s="139"/>
      <c r="C307" s="139"/>
      <c r="D307" s="139"/>
      <c r="E307" s="139"/>
      <c r="F307" s="139"/>
      <c r="G307" s="139"/>
      <c r="H307" s="139"/>
    </row>
    <row r="308" spans="1:8" ht="14.25">
      <c r="A308" s="139"/>
      <c r="B308" s="139"/>
      <c r="C308" s="139"/>
      <c r="D308" s="139"/>
      <c r="E308" s="139"/>
      <c r="F308" s="139"/>
      <c r="G308" s="139"/>
      <c r="H308" s="139"/>
    </row>
    <row r="309" spans="1:8" ht="14.25">
      <c r="A309" s="139"/>
      <c r="B309" s="139"/>
      <c r="C309" s="139"/>
      <c r="D309" s="139"/>
      <c r="E309" s="139"/>
      <c r="F309" s="139"/>
      <c r="G309" s="139"/>
      <c r="H309" s="139"/>
    </row>
    <row r="310" spans="1:8" ht="14.25">
      <c r="A310" s="139"/>
      <c r="B310" s="139"/>
      <c r="C310" s="139"/>
      <c r="D310" s="139"/>
      <c r="E310" s="139"/>
      <c r="F310" s="139"/>
      <c r="G310" s="139"/>
      <c r="H310" s="139"/>
    </row>
    <row r="311" spans="1:8" ht="14.25">
      <c r="A311" s="139"/>
      <c r="B311" s="139"/>
      <c r="C311" s="139"/>
      <c r="D311" s="139"/>
      <c r="E311" s="139"/>
      <c r="F311" s="139"/>
      <c r="G311" s="139"/>
      <c r="H311" s="139"/>
    </row>
    <row r="312" spans="1:8" ht="14.25">
      <c r="A312" s="139"/>
      <c r="B312" s="139"/>
      <c r="C312" s="139"/>
      <c r="D312" s="139"/>
      <c r="E312" s="139"/>
      <c r="F312" s="139"/>
      <c r="G312" s="139"/>
      <c r="H312" s="139"/>
    </row>
    <row r="313" spans="1:8" ht="14.25">
      <c r="A313" s="139"/>
      <c r="B313" s="139"/>
      <c r="C313" s="139"/>
      <c r="D313" s="139"/>
      <c r="E313" s="139"/>
      <c r="F313" s="139"/>
      <c r="G313" s="139"/>
      <c r="H313" s="139"/>
    </row>
    <row r="314" spans="1:8" ht="14.25">
      <c r="A314" s="139"/>
      <c r="B314" s="139"/>
      <c r="C314" s="139"/>
      <c r="D314" s="139"/>
      <c r="E314" s="139"/>
      <c r="F314" s="139"/>
      <c r="G314" s="139"/>
      <c r="H314" s="139"/>
    </row>
    <row r="315" spans="1:8" ht="14.25">
      <c r="A315" s="139"/>
      <c r="B315" s="139"/>
      <c r="C315" s="139"/>
      <c r="D315" s="139"/>
      <c r="E315" s="139"/>
      <c r="F315" s="139"/>
      <c r="G315" s="139"/>
      <c r="H315" s="139"/>
    </row>
    <row r="316" spans="1:8" ht="14.25">
      <c r="A316" s="139"/>
      <c r="B316" s="139"/>
      <c r="C316" s="139"/>
      <c r="D316" s="139"/>
      <c r="E316" s="139"/>
      <c r="F316" s="139"/>
      <c r="G316" s="139"/>
      <c r="H316" s="139"/>
    </row>
    <row r="317" spans="1:8" ht="14.25">
      <c r="A317" s="139"/>
      <c r="B317" s="139"/>
      <c r="C317" s="139"/>
      <c r="D317" s="139"/>
      <c r="E317" s="139"/>
      <c r="F317" s="139"/>
      <c r="G317" s="139"/>
      <c r="H317" s="139"/>
    </row>
    <row r="318" spans="1:8" ht="14.25">
      <c r="A318" s="139"/>
      <c r="B318" s="139"/>
      <c r="C318" s="139"/>
      <c r="D318" s="139"/>
      <c r="E318" s="139"/>
      <c r="F318" s="139"/>
      <c r="G318" s="139"/>
      <c r="H318" s="139"/>
    </row>
    <row r="319" spans="1:8" ht="14.25">
      <c r="A319" s="139"/>
      <c r="B319" s="139"/>
      <c r="C319" s="139"/>
      <c r="D319" s="139"/>
      <c r="E319" s="139"/>
      <c r="F319" s="139"/>
      <c r="G319" s="139"/>
      <c r="H319" s="139"/>
    </row>
    <row r="320" spans="1:8" ht="14.25">
      <c r="A320" s="139"/>
      <c r="B320" s="139"/>
      <c r="C320" s="139"/>
      <c r="D320" s="139"/>
      <c r="E320" s="139"/>
      <c r="F320" s="139"/>
      <c r="G320" s="139"/>
      <c r="H320" s="139"/>
    </row>
    <row r="321" spans="1:8" ht="14.25">
      <c r="A321" s="139"/>
      <c r="B321" s="139"/>
      <c r="C321" s="139"/>
      <c r="D321" s="139"/>
      <c r="E321" s="139"/>
      <c r="F321" s="139"/>
      <c r="G321" s="139"/>
      <c r="H321" s="139"/>
    </row>
    <row r="322" spans="1:8" ht="14.25">
      <c r="A322" s="139"/>
      <c r="B322" s="139"/>
      <c r="C322" s="139"/>
      <c r="D322" s="139"/>
      <c r="E322" s="139"/>
      <c r="F322" s="139"/>
      <c r="G322" s="139"/>
      <c r="H322" s="139"/>
    </row>
    <row r="323" spans="1:8" ht="14.25">
      <c r="A323" s="139"/>
      <c r="B323" s="139"/>
      <c r="C323" s="139"/>
      <c r="D323" s="139"/>
      <c r="E323" s="139"/>
      <c r="F323" s="139"/>
      <c r="G323" s="139"/>
      <c r="H323" s="139"/>
    </row>
    <row r="324" spans="1:8" ht="14.25">
      <c r="A324" s="139"/>
      <c r="B324" s="139"/>
      <c r="C324" s="139"/>
      <c r="D324" s="139"/>
      <c r="E324" s="139"/>
      <c r="F324" s="139"/>
      <c r="G324" s="139"/>
      <c r="H324" s="139"/>
    </row>
    <row r="325" spans="1:8" ht="14.25">
      <c r="A325" s="139"/>
      <c r="B325" s="139"/>
      <c r="C325" s="139"/>
      <c r="D325" s="139"/>
      <c r="E325" s="139"/>
      <c r="F325" s="139"/>
      <c r="G325" s="139"/>
      <c r="H325" s="139"/>
    </row>
    <row r="326" spans="1:8" ht="14.25">
      <c r="A326" s="139"/>
      <c r="B326" s="139"/>
      <c r="C326" s="139"/>
      <c r="D326" s="139"/>
      <c r="E326" s="139"/>
      <c r="F326" s="139"/>
      <c r="G326" s="139"/>
      <c r="H326" s="139"/>
    </row>
    <row r="327" spans="1:8" ht="14.25">
      <c r="A327" s="139"/>
      <c r="B327" s="139"/>
      <c r="C327" s="139"/>
      <c r="D327" s="139"/>
      <c r="E327" s="139"/>
      <c r="F327" s="139"/>
      <c r="G327" s="139"/>
      <c r="H327" s="139"/>
    </row>
    <row r="328" spans="1:8" ht="14.25">
      <c r="A328" s="139"/>
      <c r="B328" s="139"/>
      <c r="C328" s="139"/>
      <c r="D328" s="139"/>
      <c r="E328" s="139"/>
      <c r="F328" s="139"/>
      <c r="G328" s="139"/>
      <c r="H328" s="139"/>
    </row>
    <row r="329" spans="1:8" ht="14.25">
      <c r="A329" s="139"/>
      <c r="B329" s="139"/>
      <c r="C329" s="139"/>
      <c r="D329" s="139"/>
      <c r="E329" s="139"/>
      <c r="F329" s="139"/>
      <c r="G329" s="139"/>
      <c r="H329" s="139"/>
    </row>
    <row r="330" spans="1:8" ht="14.25">
      <c r="A330" s="139"/>
      <c r="B330" s="139"/>
      <c r="C330" s="139"/>
      <c r="D330" s="139"/>
      <c r="E330" s="139"/>
      <c r="F330" s="139"/>
      <c r="G330" s="139"/>
      <c r="H330" s="139"/>
    </row>
    <row r="331" spans="1:8" ht="14.25">
      <c r="A331" s="139"/>
      <c r="B331" s="139"/>
      <c r="C331" s="139"/>
      <c r="D331" s="139"/>
      <c r="E331" s="139"/>
      <c r="F331" s="139"/>
      <c r="G331" s="139"/>
      <c r="H331" s="139"/>
    </row>
    <row r="332" spans="1:8" ht="14.25">
      <c r="A332" s="139"/>
      <c r="B332" s="139"/>
      <c r="C332" s="139"/>
      <c r="D332" s="139"/>
      <c r="E332" s="139"/>
      <c r="F332" s="139"/>
      <c r="G332" s="139"/>
      <c r="H332" s="139"/>
    </row>
    <row r="333" spans="1:8" ht="14.25">
      <c r="A333" s="139"/>
      <c r="B333" s="139"/>
      <c r="C333" s="139"/>
      <c r="D333" s="139"/>
      <c r="E333" s="139"/>
      <c r="F333" s="139"/>
      <c r="G333" s="139"/>
      <c r="H333" s="139"/>
    </row>
    <row r="334" spans="1:8" ht="14.25">
      <c r="A334" s="139"/>
      <c r="B334" s="139"/>
      <c r="C334" s="139"/>
      <c r="D334" s="139"/>
      <c r="E334" s="139"/>
      <c r="F334" s="139"/>
      <c r="G334" s="139"/>
      <c r="H334" s="139"/>
    </row>
    <row r="335" spans="1:8" ht="14.25">
      <c r="A335" s="139"/>
      <c r="B335" s="139"/>
      <c r="C335" s="139"/>
      <c r="D335" s="139"/>
      <c r="E335" s="139"/>
      <c r="F335" s="139"/>
      <c r="G335" s="139"/>
      <c r="H335" s="139"/>
    </row>
    <row r="336" spans="1:8" ht="14.25">
      <c r="A336" s="139"/>
      <c r="B336" s="139"/>
      <c r="C336" s="139"/>
      <c r="D336" s="139"/>
      <c r="E336" s="139"/>
      <c r="F336" s="139"/>
      <c r="G336" s="139"/>
      <c r="H336" s="139"/>
    </row>
    <row r="337" spans="1:8" ht="14.25">
      <c r="A337" s="139"/>
      <c r="B337" s="139"/>
      <c r="C337" s="139"/>
      <c r="D337" s="139"/>
      <c r="E337" s="139"/>
      <c r="F337" s="139"/>
      <c r="G337" s="139"/>
      <c r="H337" s="139"/>
    </row>
    <row r="338" spans="1:8" ht="14.25">
      <c r="A338" s="139"/>
      <c r="B338" s="139"/>
      <c r="C338" s="139"/>
      <c r="D338" s="139"/>
      <c r="E338" s="139"/>
      <c r="F338" s="139"/>
      <c r="G338" s="139"/>
      <c r="H338" s="139"/>
    </row>
    <row r="339" spans="1:8" ht="14.25">
      <c r="A339" s="139"/>
      <c r="B339" s="139"/>
      <c r="C339" s="139"/>
      <c r="D339" s="139"/>
      <c r="E339" s="139"/>
      <c r="F339" s="139"/>
      <c r="G339" s="139"/>
      <c r="H339" s="139"/>
    </row>
    <row r="340" spans="1:8" ht="14.25">
      <c r="A340" s="139"/>
      <c r="B340" s="139"/>
      <c r="C340" s="139"/>
      <c r="D340" s="139"/>
      <c r="E340" s="139"/>
      <c r="F340" s="139"/>
      <c r="G340" s="139"/>
      <c r="H340" s="139"/>
    </row>
    <row r="341" spans="1:8" ht="14.25">
      <c r="A341" s="139"/>
      <c r="B341" s="139"/>
      <c r="C341" s="139"/>
      <c r="D341" s="139"/>
      <c r="E341" s="139"/>
      <c r="F341" s="139"/>
      <c r="G341" s="139"/>
      <c r="H341" s="139"/>
    </row>
    <row r="342" spans="1:8" ht="14.25">
      <c r="A342" s="139"/>
      <c r="B342" s="139"/>
      <c r="C342" s="139"/>
      <c r="D342" s="139"/>
      <c r="E342" s="139"/>
      <c r="F342" s="139"/>
      <c r="G342" s="139"/>
      <c r="H342" s="139"/>
    </row>
    <row r="343" spans="1:8" ht="14.25">
      <c r="A343" s="139"/>
      <c r="B343" s="139"/>
      <c r="C343" s="139"/>
      <c r="D343" s="139"/>
      <c r="E343" s="139"/>
      <c r="F343" s="139"/>
      <c r="G343" s="139"/>
      <c r="H343" s="139"/>
    </row>
    <row r="344" spans="1:8" ht="14.25">
      <c r="A344" s="139"/>
      <c r="B344" s="139"/>
      <c r="C344" s="139"/>
      <c r="D344" s="139"/>
      <c r="E344" s="139"/>
      <c r="F344" s="139"/>
      <c r="G344" s="139"/>
      <c r="H344" s="139"/>
    </row>
    <row r="345" spans="1:8" ht="14.25">
      <c r="A345" s="139"/>
      <c r="B345" s="139"/>
      <c r="C345" s="139"/>
      <c r="D345" s="139"/>
      <c r="E345" s="139"/>
      <c r="F345" s="139"/>
      <c r="G345" s="139"/>
      <c r="H345" s="139"/>
    </row>
    <row r="346" spans="1:8" ht="14.25">
      <c r="A346" s="139"/>
      <c r="B346" s="139"/>
      <c r="C346" s="139"/>
      <c r="D346" s="139"/>
      <c r="E346" s="139"/>
      <c r="F346" s="139"/>
      <c r="G346" s="139"/>
      <c r="H346" s="139"/>
    </row>
    <row r="347" spans="1:8" ht="14.25">
      <c r="A347" s="139"/>
      <c r="B347" s="139"/>
      <c r="C347" s="139"/>
      <c r="D347" s="139"/>
      <c r="E347" s="139"/>
      <c r="F347" s="139"/>
      <c r="G347" s="139"/>
      <c r="H347" s="139"/>
    </row>
    <row r="348" spans="1:8" ht="14.25">
      <c r="A348" s="139"/>
      <c r="B348" s="139"/>
      <c r="C348" s="139"/>
      <c r="D348" s="139"/>
      <c r="E348" s="139"/>
      <c r="F348" s="139"/>
      <c r="G348" s="139"/>
      <c r="H348" s="139"/>
    </row>
    <row r="349" spans="1:8" ht="14.25">
      <c r="A349" s="139"/>
      <c r="B349" s="139"/>
      <c r="C349" s="139"/>
      <c r="D349" s="139"/>
      <c r="E349" s="139"/>
      <c r="F349" s="139"/>
      <c r="G349" s="139"/>
      <c r="H349" s="139"/>
    </row>
    <row r="350" spans="1:8" ht="14.25">
      <c r="A350" s="139"/>
      <c r="B350" s="139"/>
      <c r="C350" s="139"/>
      <c r="D350" s="139"/>
      <c r="E350" s="139"/>
      <c r="F350" s="139"/>
      <c r="G350" s="139"/>
      <c r="H350" s="139"/>
    </row>
    <row r="351" spans="1:8" ht="14.25">
      <c r="A351" s="139"/>
      <c r="B351" s="139"/>
      <c r="C351" s="139"/>
      <c r="D351" s="139"/>
      <c r="E351" s="139"/>
      <c r="F351" s="139"/>
      <c r="G351" s="139"/>
      <c r="H351" s="139"/>
    </row>
    <row r="352" spans="1:8" ht="14.25">
      <c r="A352" s="139"/>
      <c r="B352" s="139"/>
      <c r="C352" s="139"/>
      <c r="D352" s="139"/>
      <c r="E352" s="139"/>
      <c r="F352" s="139"/>
      <c r="G352" s="139"/>
      <c r="H352" s="139"/>
    </row>
    <row r="353" spans="1:8" ht="14.25">
      <c r="A353" s="139"/>
      <c r="B353" s="139"/>
      <c r="C353" s="139"/>
      <c r="D353" s="139"/>
      <c r="E353" s="139"/>
      <c r="F353" s="139"/>
      <c r="G353" s="139"/>
      <c r="H353" s="139"/>
    </row>
    <row r="354" spans="1:8" ht="14.25">
      <c r="A354" s="139"/>
      <c r="B354" s="139"/>
      <c r="C354" s="139"/>
      <c r="D354" s="139"/>
      <c r="E354" s="139"/>
      <c r="F354" s="139"/>
      <c r="G354" s="139"/>
      <c r="H354" s="139"/>
    </row>
    <row r="355" spans="1:8" ht="14.25">
      <c r="A355" s="139"/>
      <c r="B355" s="139"/>
      <c r="C355" s="139"/>
      <c r="D355" s="139"/>
      <c r="E355" s="139"/>
      <c r="F355" s="139"/>
      <c r="G355" s="139"/>
      <c r="H355" s="139"/>
    </row>
    <row r="356" spans="1:8" ht="14.25">
      <c r="A356" s="139"/>
      <c r="B356" s="139"/>
      <c r="C356" s="139"/>
      <c r="D356" s="139"/>
      <c r="E356" s="139"/>
      <c r="F356" s="139"/>
      <c r="G356" s="139"/>
      <c r="H356" s="139"/>
    </row>
    <row r="357" spans="1:8" ht="14.25">
      <c r="A357" s="139"/>
      <c r="B357" s="139"/>
      <c r="C357" s="139"/>
      <c r="D357" s="139"/>
      <c r="E357" s="139"/>
      <c r="F357" s="139"/>
      <c r="G357" s="139"/>
      <c r="H357" s="139"/>
    </row>
    <row r="358" spans="1:8" ht="14.25">
      <c r="A358" s="139"/>
      <c r="B358" s="139"/>
      <c r="C358" s="139"/>
      <c r="D358" s="139"/>
      <c r="E358" s="139"/>
      <c r="F358" s="139"/>
      <c r="G358" s="139"/>
      <c r="H358" s="139"/>
    </row>
    <row r="359" spans="1:8" ht="14.25">
      <c r="A359" s="139"/>
      <c r="B359" s="139"/>
      <c r="C359" s="139"/>
      <c r="D359" s="139"/>
      <c r="E359" s="139"/>
      <c r="F359" s="139"/>
      <c r="G359" s="139"/>
      <c r="H359" s="139"/>
    </row>
    <row r="360" spans="1:8" ht="14.25">
      <c r="A360" s="139"/>
      <c r="B360" s="139"/>
      <c r="C360" s="139"/>
      <c r="D360" s="139"/>
      <c r="E360" s="139"/>
      <c r="F360" s="139"/>
      <c r="G360" s="139"/>
      <c r="H360" s="139"/>
    </row>
    <row r="361" spans="1:8" ht="14.25">
      <c r="A361" s="139"/>
      <c r="B361" s="139"/>
      <c r="C361" s="139"/>
      <c r="D361" s="139"/>
      <c r="E361" s="139"/>
      <c r="F361" s="139"/>
      <c r="G361" s="139"/>
      <c r="H361" s="139"/>
    </row>
    <row r="362" spans="1:8" ht="14.25">
      <c r="A362" s="139"/>
      <c r="B362" s="139"/>
      <c r="C362" s="139"/>
      <c r="D362" s="139"/>
      <c r="E362" s="139"/>
      <c r="F362" s="139"/>
      <c r="G362" s="139"/>
      <c r="H362" s="139"/>
    </row>
    <row r="363" spans="1:8" ht="14.25">
      <c r="A363" s="139"/>
      <c r="B363" s="139"/>
      <c r="C363" s="139"/>
      <c r="D363" s="139"/>
      <c r="E363" s="139"/>
      <c r="F363" s="139"/>
      <c r="G363" s="139"/>
      <c r="H363" s="139"/>
    </row>
    <row r="364" spans="1:8" ht="14.25">
      <c r="A364" s="139"/>
      <c r="B364" s="139"/>
      <c r="C364" s="139"/>
      <c r="D364" s="139"/>
      <c r="E364" s="139"/>
      <c r="F364" s="139"/>
      <c r="G364" s="139"/>
      <c r="H364" s="139"/>
    </row>
    <row r="365" spans="1:8" ht="14.25">
      <c r="A365" s="139"/>
      <c r="B365" s="139"/>
      <c r="C365" s="139"/>
      <c r="D365" s="139"/>
      <c r="E365" s="139"/>
      <c r="F365" s="139"/>
      <c r="G365" s="139"/>
      <c r="H365" s="139"/>
    </row>
    <row r="366" spans="1:8" ht="14.25">
      <c r="A366" s="139"/>
      <c r="B366" s="139"/>
      <c r="C366" s="139"/>
      <c r="D366" s="139"/>
      <c r="E366" s="139"/>
      <c r="F366" s="139"/>
      <c r="G366" s="139"/>
      <c r="H366" s="139"/>
    </row>
    <row r="367" spans="1:8" ht="14.25">
      <c r="A367" s="139"/>
      <c r="B367" s="139"/>
      <c r="C367" s="139"/>
      <c r="D367" s="139"/>
      <c r="E367" s="139"/>
      <c r="F367" s="139"/>
      <c r="G367" s="139"/>
      <c r="H367" s="139"/>
    </row>
    <row r="368" spans="1:8" ht="14.25">
      <c r="A368" s="139"/>
      <c r="B368" s="139"/>
      <c r="C368" s="139"/>
      <c r="D368" s="139"/>
      <c r="E368" s="139"/>
      <c r="F368" s="139"/>
      <c r="G368" s="139"/>
      <c r="H368" s="139"/>
    </row>
    <row r="369" spans="1:8" ht="14.25">
      <c r="A369" s="139"/>
      <c r="B369" s="139"/>
      <c r="C369" s="139"/>
      <c r="D369" s="139"/>
      <c r="E369" s="139"/>
      <c r="F369" s="139"/>
      <c r="G369" s="139"/>
      <c r="H369" s="139"/>
    </row>
    <row r="370" spans="1:8" ht="14.25">
      <c r="A370" s="139"/>
      <c r="B370" s="139"/>
      <c r="C370" s="139"/>
      <c r="D370" s="139"/>
      <c r="E370" s="139"/>
      <c r="F370" s="139"/>
      <c r="G370" s="139"/>
      <c r="H370" s="139"/>
    </row>
    <row r="371" spans="1:8" ht="14.25">
      <c r="A371" s="139"/>
      <c r="B371" s="139"/>
      <c r="C371" s="139"/>
      <c r="D371" s="139"/>
      <c r="E371" s="139"/>
      <c r="F371" s="139"/>
      <c r="G371" s="139"/>
      <c r="H371" s="139"/>
    </row>
    <row r="372" spans="1:8" ht="14.25">
      <c r="A372" s="139"/>
      <c r="B372" s="139"/>
      <c r="C372" s="139"/>
      <c r="D372" s="139"/>
      <c r="E372" s="139"/>
      <c r="F372" s="139"/>
      <c r="G372" s="139"/>
      <c r="H372" s="139"/>
    </row>
    <row r="373" spans="1:8" ht="14.25">
      <c r="A373" s="139"/>
      <c r="B373" s="139"/>
      <c r="C373" s="139"/>
      <c r="D373" s="139"/>
      <c r="E373" s="139"/>
      <c r="F373" s="139"/>
      <c r="G373" s="139"/>
      <c r="H373" s="139"/>
    </row>
    <row r="374" spans="1:8" ht="14.25">
      <c r="A374" s="139"/>
      <c r="B374" s="139"/>
      <c r="C374" s="139"/>
      <c r="D374" s="139"/>
      <c r="E374" s="139"/>
      <c r="F374" s="139"/>
      <c r="G374" s="139"/>
      <c r="H374" s="139"/>
    </row>
    <row r="375" spans="1:8" ht="14.25">
      <c r="A375" s="139"/>
      <c r="B375" s="139"/>
      <c r="C375" s="139"/>
      <c r="D375" s="139"/>
      <c r="E375" s="139"/>
      <c r="F375" s="139"/>
      <c r="G375" s="139"/>
      <c r="H375" s="139"/>
    </row>
    <row r="376" spans="1:8" ht="14.25">
      <c r="A376" s="139"/>
      <c r="B376" s="139"/>
      <c r="C376" s="139"/>
      <c r="D376" s="139"/>
      <c r="E376" s="139"/>
      <c r="F376" s="139"/>
      <c r="G376" s="139"/>
      <c r="H376" s="139"/>
    </row>
    <row r="377" spans="1:8" ht="14.25">
      <c r="A377" s="139"/>
      <c r="B377" s="139"/>
      <c r="C377" s="139"/>
      <c r="D377" s="139"/>
      <c r="E377" s="139"/>
      <c r="F377" s="139"/>
      <c r="G377" s="139"/>
      <c r="H377" s="139"/>
    </row>
    <row r="378" spans="1:8" ht="14.25">
      <c r="A378" s="139"/>
      <c r="B378" s="139"/>
      <c r="C378" s="139"/>
      <c r="D378" s="139"/>
      <c r="E378" s="139"/>
      <c r="F378" s="139"/>
      <c r="G378" s="139"/>
      <c r="H378" s="139"/>
    </row>
    <row r="379" spans="1:8" ht="14.25">
      <c r="A379" s="139"/>
      <c r="B379" s="139"/>
      <c r="C379" s="139"/>
      <c r="D379" s="139"/>
      <c r="E379" s="139"/>
      <c r="F379" s="139"/>
      <c r="G379" s="139"/>
      <c r="H379" s="139"/>
    </row>
    <row r="380" spans="1:8" ht="14.25">
      <c r="A380" s="139"/>
      <c r="B380" s="139"/>
      <c r="C380" s="139"/>
      <c r="D380" s="139"/>
      <c r="E380" s="139"/>
      <c r="F380" s="139"/>
      <c r="G380" s="139"/>
      <c r="H380" s="139"/>
    </row>
    <row r="381" spans="1:8" ht="14.25">
      <c r="A381" s="139"/>
      <c r="B381" s="139"/>
      <c r="C381" s="139"/>
      <c r="D381" s="139"/>
      <c r="E381" s="139"/>
      <c r="F381" s="139"/>
      <c r="G381" s="139"/>
      <c r="H381" s="139"/>
    </row>
    <row r="382" spans="1:8" ht="14.25">
      <c r="A382" s="139"/>
      <c r="B382" s="139"/>
      <c r="C382" s="139"/>
      <c r="D382" s="139"/>
      <c r="E382" s="139"/>
      <c r="F382" s="139"/>
      <c r="G382" s="139"/>
      <c r="H382" s="139"/>
    </row>
    <row r="383" spans="1:8" ht="14.25">
      <c r="A383" s="139"/>
      <c r="B383" s="139"/>
      <c r="C383" s="139"/>
      <c r="D383" s="139"/>
      <c r="E383" s="139"/>
      <c r="F383" s="139"/>
      <c r="G383" s="139"/>
      <c r="H383" s="139"/>
    </row>
    <row r="384" spans="1:8" ht="14.25">
      <c r="A384" s="139"/>
      <c r="B384" s="139"/>
      <c r="C384" s="139"/>
      <c r="D384" s="139"/>
      <c r="E384" s="139"/>
      <c r="F384" s="139"/>
      <c r="G384" s="139"/>
      <c r="H384" s="139"/>
    </row>
    <row r="385" spans="1:8" ht="14.25">
      <c r="A385" s="139"/>
      <c r="B385" s="139"/>
      <c r="C385" s="139"/>
      <c r="D385" s="139"/>
      <c r="E385" s="139"/>
      <c r="F385" s="139"/>
      <c r="G385" s="139"/>
      <c r="H385" s="139"/>
    </row>
    <row r="386" spans="1:8" ht="14.25">
      <c r="A386" s="139"/>
      <c r="B386" s="139"/>
      <c r="C386" s="139"/>
      <c r="D386" s="139"/>
      <c r="E386" s="139"/>
      <c r="F386" s="139"/>
      <c r="G386" s="139"/>
      <c r="H386" s="139"/>
    </row>
    <row r="387" spans="1:8" ht="14.25">
      <c r="A387" s="139"/>
      <c r="B387" s="139"/>
      <c r="C387" s="139"/>
      <c r="D387" s="139"/>
      <c r="E387" s="139"/>
      <c r="F387" s="139"/>
      <c r="G387" s="139"/>
      <c r="H387" s="139"/>
    </row>
    <row r="388" spans="1:8" ht="14.25">
      <c r="A388" s="139"/>
      <c r="B388" s="139"/>
      <c r="C388" s="139"/>
      <c r="D388" s="139"/>
      <c r="E388" s="139"/>
      <c r="F388" s="139"/>
      <c r="G388" s="139"/>
      <c r="H388" s="139"/>
    </row>
    <row r="389" spans="1:8" ht="14.25">
      <c r="A389" s="139"/>
      <c r="B389" s="139"/>
      <c r="C389" s="139"/>
      <c r="D389" s="139"/>
      <c r="E389" s="139"/>
      <c r="F389" s="139"/>
      <c r="G389" s="139"/>
      <c r="H389" s="139"/>
    </row>
    <row r="390" spans="1:8" ht="14.25">
      <c r="A390" s="139"/>
      <c r="B390" s="139"/>
      <c r="C390" s="139"/>
      <c r="D390" s="139"/>
      <c r="E390" s="139"/>
      <c r="F390" s="139"/>
      <c r="G390" s="139"/>
      <c r="H390" s="139"/>
    </row>
    <row r="391" spans="1:8" ht="14.25">
      <c r="A391" s="139"/>
      <c r="B391" s="139"/>
      <c r="C391" s="139"/>
      <c r="D391" s="139"/>
      <c r="E391" s="139"/>
      <c r="F391" s="139"/>
      <c r="G391" s="139"/>
      <c r="H391" s="139"/>
    </row>
    <row r="392" spans="1:8" ht="14.25">
      <c r="A392" s="139"/>
      <c r="B392" s="139"/>
      <c r="C392" s="139"/>
      <c r="D392" s="139"/>
      <c r="E392" s="139"/>
      <c r="F392" s="139"/>
      <c r="G392" s="139"/>
      <c r="H392" s="139"/>
    </row>
    <row r="393" spans="1:8" ht="14.25">
      <c r="A393" s="139"/>
      <c r="B393" s="139"/>
      <c r="C393" s="139"/>
      <c r="D393" s="139"/>
      <c r="E393" s="139"/>
      <c r="F393" s="139"/>
      <c r="G393" s="139"/>
      <c r="H393" s="139"/>
    </row>
    <row r="394" spans="1:8" ht="14.25">
      <c r="A394" s="139"/>
      <c r="B394" s="139"/>
      <c r="C394" s="139"/>
      <c r="D394" s="139"/>
      <c r="E394" s="139"/>
      <c r="F394" s="139"/>
      <c r="G394" s="139"/>
      <c r="H394" s="139"/>
    </row>
    <row r="395" spans="1:8" ht="14.25">
      <c r="A395" s="139"/>
      <c r="B395" s="139"/>
      <c r="C395" s="139"/>
      <c r="D395" s="139"/>
      <c r="E395" s="139"/>
      <c r="F395" s="139"/>
      <c r="G395" s="139"/>
      <c r="H395" s="139"/>
    </row>
    <row r="396" spans="1:8" ht="14.25">
      <c r="A396" s="139"/>
      <c r="B396" s="139"/>
      <c r="C396" s="139"/>
      <c r="D396" s="139"/>
      <c r="E396" s="139"/>
      <c r="F396" s="139"/>
      <c r="G396" s="139"/>
      <c r="H396" s="139"/>
    </row>
    <row r="397" spans="1:8" ht="14.25">
      <c r="A397" s="139"/>
      <c r="B397" s="139"/>
      <c r="C397" s="139"/>
      <c r="D397" s="139"/>
      <c r="E397" s="139"/>
      <c r="F397" s="139"/>
      <c r="G397" s="139"/>
      <c r="H397" s="139"/>
    </row>
    <row r="398" spans="1:8" ht="14.25">
      <c r="A398" s="139"/>
      <c r="B398" s="139"/>
      <c r="C398" s="139"/>
      <c r="D398" s="139"/>
      <c r="E398" s="139"/>
      <c r="F398" s="139"/>
      <c r="G398" s="139"/>
      <c r="H398" s="139"/>
    </row>
    <row r="399" spans="1:8" ht="14.25">
      <c r="A399" s="139"/>
      <c r="B399" s="139"/>
      <c r="C399" s="139"/>
      <c r="D399" s="139"/>
      <c r="E399" s="139"/>
      <c r="F399" s="139"/>
      <c r="G399" s="139"/>
      <c r="H399" s="139"/>
    </row>
    <row r="400" spans="1:8" ht="14.25">
      <c r="A400" s="139"/>
      <c r="B400" s="139"/>
      <c r="C400" s="139"/>
      <c r="D400" s="139"/>
      <c r="E400" s="139"/>
      <c r="F400" s="139"/>
      <c r="G400" s="139"/>
      <c r="H400" s="139"/>
    </row>
    <row r="401" spans="1:8" ht="14.25">
      <c r="A401" s="139"/>
      <c r="B401" s="139"/>
      <c r="C401" s="139"/>
      <c r="D401" s="139"/>
      <c r="E401" s="139"/>
      <c r="F401" s="139"/>
      <c r="G401" s="139"/>
      <c r="H401" s="139"/>
    </row>
    <row r="402" spans="1:8" ht="14.25">
      <c r="A402" s="139"/>
      <c r="B402" s="139"/>
      <c r="C402" s="139"/>
      <c r="D402" s="139"/>
      <c r="E402" s="139"/>
      <c r="F402" s="139"/>
      <c r="G402" s="139"/>
      <c r="H402" s="139"/>
    </row>
    <row r="403" spans="1:8" ht="14.25">
      <c r="A403" s="139"/>
      <c r="B403" s="139"/>
      <c r="C403" s="139"/>
      <c r="D403" s="139"/>
      <c r="E403" s="139"/>
      <c r="F403" s="139"/>
      <c r="G403" s="139"/>
      <c r="H403" s="139"/>
    </row>
    <row r="404" spans="1:8" ht="14.25">
      <c r="A404" s="139"/>
      <c r="B404" s="139"/>
      <c r="C404" s="139"/>
      <c r="D404" s="139"/>
      <c r="E404" s="139"/>
      <c r="F404" s="139"/>
      <c r="G404" s="139"/>
      <c r="H404" s="139"/>
    </row>
    <row r="405" spans="1:8" ht="14.25">
      <c r="A405" s="139"/>
      <c r="B405" s="139"/>
      <c r="C405" s="139"/>
      <c r="D405" s="139"/>
      <c r="E405" s="139"/>
      <c r="F405" s="139"/>
      <c r="G405" s="139"/>
      <c r="H405" s="139"/>
    </row>
    <row r="406" spans="1:8" ht="14.25">
      <c r="A406" s="139"/>
      <c r="B406" s="139"/>
      <c r="C406" s="139"/>
      <c r="D406" s="139"/>
      <c r="E406" s="139"/>
      <c r="F406" s="139"/>
      <c r="G406" s="139"/>
      <c r="H406" s="139"/>
    </row>
    <row r="407" spans="1:8" ht="14.25">
      <c r="A407" s="139"/>
      <c r="B407" s="139"/>
      <c r="C407" s="139"/>
      <c r="D407" s="139"/>
      <c r="E407" s="139"/>
      <c r="F407" s="139"/>
      <c r="G407" s="139"/>
      <c r="H407" s="139"/>
    </row>
    <row r="408" spans="1:8" ht="14.25">
      <c r="A408" s="139"/>
      <c r="B408" s="139"/>
      <c r="C408" s="139"/>
      <c r="D408" s="139"/>
      <c r="E408" s="139"/>
      <c r="F408" s="139"/>
      <c r="G408" s="139"/>
      <c r="H408" s="139"/>
    </row>
    <row r="409" spans="1:8" ht="14.25">
      <c r="A409" s="139"/>
      <c r="B409" s="139"/>
      <c r="C409" s="139"/>
      <c r="D409" s="139"/>
      <c r="E409" s="139"/>
      <c r="F409" s="139"/>
      <c r="G409" s="139"/>
      <c r="H409" s="139"/>
    </row>
    <row r="410" spans="1:8" ht="14.25">
      <c r="A410" s="139"/>
      <c r="B410" s="139"/>
      <c r="C410" s="139"/>
      <c r="D410" s="139"/>
      <c r="E410" s="139"/>
      <c r="F410" s="139"/>
      <c r="G410" s="139"/>
      <c r="H410" s="139"/>
    </row>
    <row r="411" spans="1:8" ht="14.25">
      <c r="A411" s="139"/>
      <c r="B411" s="139"/>
      <c r="C411" s="139"/>
      <c r="D411" s="139"/>
      <c r="E411" s="139"/>
      <c r="F411" s="139"/>
      <c r="G411" s="139"/>
      <c r="H411" s="139"/>
    </row>
    <row r="412" spans="1:8" ht="14.25">
      <c r="A412" s="139"/>
      <c r="B412" s="139"/>
      <c r="C412" s="139"/>
      <c r="D412" s="139"/>
      <c r="E412" s="139"/>
      <c r="F412" s="139"/>
      <c r="G412" s="139"/>
      <c r="H412" s="139"/>
    </row>
    <row r="413" spans="1:8" ht="14.25">
      <c r="A413" s="139"/>
      <c r="B413" s="139"/>
      <c r="C413" s="139"/>
      <c r="D413" s="139"/>
      <c r="E413" s="139"/>
      <c r="F413" s="139"/>
      <c r="G413" s="139"/>
      <c r="H413" s="139"/>
    </row>
    <row r="414" spans="1:8" ht="14.25">
      <c r="A414" s="139"/>
      <c r="B414" s="139"/>
      <c r="C414" s="139"/>
      <c r="D414" s="139"/>
      <c r="E414" s="139"/>
      <c r="F414" s="139"/>
      <c r="G414" s="139"/>
      <c r="H414" s="139"/>
    </row>
    <row r="415" spans="1:8" ht="14.25">
      <c r="A415" s="139"/>
      <c r="B415" s="139"/>
      <c r="C415" s="139"/>
      <c r="D415" s="139"/>
      <c r="E415" s="139"/>
      <c r="F415" s="139"/>
      <c r="G415" s="139"/>
      <c r="H415" s="139"/>
    </row>
    <row r="416" spans="1:8" ht="14.25">
      <c r="A416" s="139"/>
      <c r="B416" s="139"/>
      <c r="C416" s="139"/>
      <c r="D416" s="139"/>
      <c r="E416" s="139"/>
      <c r="F416" s="139"/>
      <c r="G416" s="139"/>
      <c r="H416" s="139"/>
    </row>
    <row r="417" spans="1:8" ht="14.25">
      <c r="A417" s="139"/>
      <c r="B417" s="139"/>
      <c r="C417" s="139"/>
      <c r="D417" s="139"/>
      <c r="E417" s="139"/>
      <c r="F417" s="139"/>
      <c r="G417" s="139"/>
      <c r="H417" s="139"/>
    </row>
    <row r="418" spans="1:8" ht="14.25">
      <c r="A418" s="139"/>
      <c r="B418" s="139"/>
      <c r="C418" s="139"/>
      <c r="D418" s="139"/>
      <c r="E418" s="139"/>
      <c r="F418" s="139"/>
      <c r="G418" s="139"/>
      <c r="H418" s="139"/>
    </row>
    <row r="419" spans="1:8" ht="14.25">
      <c r="A419" s="139"/>
      <c r="B419" s="139"/>
      <c r="C419" s="139"/>
      <c r="D419" s="139"/>
      <c r="E419" s="139"/>
      <c r="F419" s="139"/>
      <c r="G419" s="139"/>
      <c r="H419" s="139"/>
    </row>
    <row r="420" spans="1:8" ht="14.25">
      <c r="A420" s="139"/>
      <c r="B420" s="139"/>
      <c r="C420" s="139"/>
      <c r="D420" s="139"/>
      <c r="E420" s="139"/>
      <c r="F420" s="139"/>
      <c r="G420" s="139"/>
      <c r="H420" s="139"/>
    </row>
    <row r="421" spans="1:8" ht="14.25">
      <c r="A421" s="139"/>
      <c r="B421" s="139"/>
      <c r="C421" s="139"/>
      <c r="D421" s="139"/>
      <c r="E421" s="139"/>
      <c r="F421" s="139"/>
      <c r="G421" s="139"/>
      <c r="H421" s="139"/>
    </row>
    <row r="422" spans="1:8" ht="14.25">
      <c r="A422" s="139"/>
      <c r="B422" s="139"/>
      <c r="C422" s="139"/>
      <c r="D422" s="139"/>
      <c r="E422" s="139"/>
      <c r="F422" s="139"/>
      <c r="G422" s="139"/>
      <c r="H422" s="139"/>
    </row>
    <row r="423" spans="1:8" ht="14.25">
      <c r="A423" s="139"/>
      <c r="B423" s="139"/>
      <c r="C423" s="139"/>
      <c r="D423" s="139"/>
      <c r="E423" s="139"/>
      <c r="F423" s="139"/>
      <c r="G423" s="139"/>
      <c r="H423" s="139"/>
    </row>
    <row r="424" spans="1:8" ht="14.25">
      <c r="A424" s="139"/>
      <c r="B424" s="139"/>
      <c r="C424" s="139"/>
      <c r="D424" s="139"/>
      <c r="E424" s="139"/>
      <c r="F424" s="139"/>
      <c r="G424" s="139"/>
      <c r="H424" s="139"/>
    </row>
    <row r="425" spans="1:8" ht="14.25">
      <c r="A425" s="139"/>
      <c r="B425" s="139"/>
      <c r="C425" s="139"/>
      <c r="D425" s="139"/>
      <c r="E425" s="139"/>
      <c r="F425" s="139"/>
      <c r="G425" s="139"/>
      <c r="H425" s="139"/>
    </row>
    <row r="426" spans="1:8" ht="14.25">
      <c r="A426" s="139"/>
      <c r="B426" s="139"/>
      <c r="C426" s="139"/>
      <c r="D426" s="139"/>
      <c r="E426" s="139"/>
      <c r="F426" s="139"/>
      <c r="G426" s="139"/>
      <c r="H426" s="139"/>
    </row>
    <row r="427" spans="1:8" ht="14.25">
      <c r="A427" s="139"/>
      <c r="B427" s="139"/>
      <c r="C427" s="139"/>
      <c r="D427" s="139"/>
      <c r="E427" s="139"/>
      <c r="F427" s="139"/>
      <c r="G427" s="139"/>
      <c r="H427" s="139"/>
    </row>
    <row r="428" spans="1:8" ht="14.25">
      <c r="A428" s="139"/>
      <c r="B428" s="139"/>
      <c r="C428" s="139"/>
      <c r="D428" s="139"/>
      <c r="E428" s="139"/>
      <c r="F428" s="139"/>
      <c r="G428" s="139"/>
      <c r="H428" s="139"/>
    </row>
    <row r="429" spans="1:8" ht="14.25">
      <c r="A429" s="139"/>
      <c r="B429" s="139"/>
      <c r="C429" s="139"/>
      <c r="D429" s="139"/>
      <c r="E429" s="139"/>
      <c r="F429" s="139"/>
      <c r="G429" s="139"/>
      <c r="H429" s="139"/>
    </row>
    <row r="430" spans="1:8" ht="14.25">
      <c r="A430" s="139"/>
      <c r="B430" s="139"/>
      <c r="C430" s="139"/>
      <c r="D430" s="139"/>
      <c r="E430" s="139"/>
      <c r="F430" s="139"/>
      <c r="G430" s="139"/>
      <c r="H430" s="139"/>
    </row>
    <row r="431" spans="1:8" ht="14.25">
      <c r="A431" s="139"/>
      <c r="B431" s="139"/>
      <c r="C431" s="139"/>
      <c r="D431" s="139"/>
      <c r="E431" s="139"/>
      <c r="F431" s="139"/>
      <c r="G431" s="139"/>
      <c r="H431" s="139"/>
    </row>
    <row r="432" spans="1:8" ht="14.25">
      <c r="A432" s="139"/>
      <c r="B432" s="139"/>
      <c r="C432" s="139"/>
      <c r="D432" s="139"/>
      <c r="E432" s="139"/>
      <c r="F432" s="139"/>
      <c r="G432" s="139"/>
      <c r="H432" s="139"/>
    </row>
    <row r="433" spans="1:8" ht="14.25">
      <c r="A433" s="139"/>
      <c r="B433" s="139"/>
      <c r="C433" s="139"/>
      <c r="D433" s="139"/>
      <c r="E433" s="139"/>
      <c r="F433" s="139"/>
      <c r="G433" s="139"/>
      <c r="H433" s="139"/>
    </row>
    <row r="434" spans="1:8" ht="14.25">
      <c r="A434" s="139"/>
      <c r="B434" s="139"/>
      <c r="C434" s="139"/>
      <c r="D434" s="139"/>
      <c r="E434" s="139"/>
      <c r="F434" s="139"/>
      <c r="G434" s="139"/>
      <c r="H434" s="139"/>
    </row>
    <row r="435" spans="1:8" ht="14.25">
      <c r="A435" s="139"/>
      <c r="B435" s="139"/>
      <c r="C435" s="139"/>
      <c r="D435" s="139"/>
      <c r="E435" s="139"/>
      <c r="F435" s="139"/>
      <c r="G435" s="139"/>
      <c r="H435" s="139"/>
    </row>
    <row r="436" spans="1:8" ht="14.25">
      <c r="A436" s="139"/>
      <c r="B436" s="139"/>
      <c r="C436" s="139"/>
      <c r="D436" s="139"/>
      <c r="E436" s="139"/>
      <c r="F436" s="139"/>
      <c r="G436" s="139"/>
      <c r="H436" s="139"/>
    </row>
    <row r="437" spans="1:8" ht="14.25">
      <c r="A437" s="139"/>
      <c r="B437" s="139"/>
      <c r="C437" s="139"/>
      <c r="D437" s="139"/>
      <c r="E437" s="139"/>
      <c r="F437" s="139"/>
      <c r="G437" s="139"/>
      <c r="H437" s="139"/>
    </row>
    <row r="438" spans="1:8" ht="14.25">
      <c r="A438" s="139"/>
      <c r="B438" s="139"/>
      <c r="C438" s="139"/>
      <c r="D438" s="139"/>
      <c r="E438" s="139"/>
      <c r="F438" s="139"/>
      <c r="G438" s="139"/>
      <c r="H438" s="139"/>
    </row>
    <row r="439" spans="1:8" ht="14.25">
      <c r="A439" s="139"/>
      <c r="B439" s="139"/>
      <c r="C439" s="139"/>
      <c r="D439" s="139"/>
      <c r="E439" s="139"/>
      <c r="F439" s="139"/>
      <c r="G439" s="139"/>
      <c r="H439" s="139"/>
    </row>
    <row r="440" spans="1:8" ht="14.25">
      <c r="A440" s="139"/>
      <c r="B440" s="139"/>
      <c r="C440" s="139"/>
      <c r="D440" s="139"/>
      <c r="E440" s="139"/>
      <c r="F440" s="139"/>
      <c r="G440" s="139"/>
      <c r="H440" s="139"/>
    </row>
    <row r="441" spans="1:8" ht="14.25">
      <c r="A441" s="139"/>
      <c r="B441" s="139"/>
      <c r="C441" s="139"/>
      <c r="D441" s="139"/>
      <c r="E441" s="139"/>
      <c r="F441" s="139"/>
      <c r="G441" s="139"/>
      <c r="H441" s="139"/>
    </row>
    <row r="442" spans="1:8" ht="14.25">
      <c r="A442" s="139"/>
      <c r="B442" s="139"/>
      <c r="C442" s="139"/>
      <c r="D442" s="139"/>
      <c r="E442" s="139"/>
      <c r="F442" s="139"/>
      <c r="G442" s="139"/>
      <c r="H442" s="139"/>
    </row>
    <row r="443" spans="1:8" ht="14.25">
      <c r="A443" s="139"/>
      <c r="B443" s="139"/>
      <c r="C443" s="139"/>
      <c r="D443" s="139"/>
      <c r="E443" s="139"/>
      <c r="F443" s="139"/>
      <c r="G443" s="139"/>
      <c r="H443" s="139"/>
    </row>
    <row r="444" spans="1:8" ht="14.25">
      <c r="A444" s="139"/>
      <c r="B444" s="139"/>
      <c r="C444" s="139"/>
      <c r="D444" s="139"/>
      <c r="E444" s="139"/>
      <c r="F444" s="139"/>
      <c r="G444" s="139"/>
      <c r="H444" s="139"/>
    </row>
    <row r="445" spans="1:8" ht="14.25">
      <c r="A445" s="139"/>
      <c r="B445" s="139"/>
      <c r="C445" s="139"/>
      <c r="D445" s="139"/>
      <c r="E445" s="139"/>
      <c r="F445" s="139"/>
      <c r="G445" s="139"/>
      <c r="H445" s="139"/>
    </row>
    <row r="446" spans="1:8" ht="14.25">
      <c r="A446" s="139"/>
      <c r="B446" s="139"/>
      <c r="C446" s="139"/>
      <c r="D446" s="139"/>
      <c r="E446" s="139"/>
      <c r="F446" s="139"/>
      <c r="G446" s="139"/>
      <c r="H446" s="139"/>
    </row>
    <row r="447" spans="1:8" ht="14.25">
      <c r="A447" s="139"/>
      <c r="B447" s="139"/>
      <c r="C447" s="139"/>
      <c r="D447" s="139"/>
      <c r="E447" s="139"/>
      <c r="F447" s="139"/>
      <c r="G447" s="139"/>
      <c r="H447" s="139"/>
    </row>
    <row r="448" spans="1:8" ht="14.25">
      <c r="A448" s="139"/>
      <c r="B448" s="139"/>
      <c r="C448" s="139"/>
      <c r="D448" s="139"/>
      <c r="E448" s="139"/>
      <c r="F448" s="139"/>
      <c r="G448" s="139"/>
      <c r="H448" s="139"/>
    </row>
    <row r="449" spans="1:8" ht="14.25">
      <c r="A449" s="139"/>
      <c r="B449" s="139"/>
      <c r="C449" s="139"/>
      <c r="D449" s="139"/>
      <c r="E449" s="139"/>
      <c r="F449" s="139"/>
      <c r="G449" s="139"/>
      <c r="H449" s="139"/>
    </row>
    <row r="450" spans="1:8" ht="14.25">
      <c r="A450" s="139"/>
      <c r="B450" s="139"/>
      <c r="C450" s="139"/>
      <c r="D450" s="139"/>
      <c r="E450" s="139"/>
      <c r="F450" s="139"/>
      <c r="G450" s="139"/>
      <c r="H450" s="139"/>
    </row>
    <row r="451" spans="1:8" ht="14.25">
      <c r="A451" s="139"/>
      <c r="B451" s="139"/>
      <c r="C451" s="139"/>
      <c r="D451" s="139"/>
      <c r="E451" s="139"/>
      <c r="F451" s="139"/>
      <c r="G451" s="139"/>
      <c r="H451" s="139"/>
    </row>
    <row r="452" spans="1:8" ht="14.25">
      <c r="A452" s="139"/>
      <c r="B452" s="139"/>
      <c r="C452" s="139"/>
      <c r="D452" s="139"/>
      <c r="E452" s="139"/>
      <c r="F452" s="139"/>
      <c r="G452" s="139"/>
      <c r="H452" s="139"/>
    </row>
    <row r="453" spans="1:8" ht="14.25">
      <c r="A453" s="139"/>
      <c r="B453" s="139"/>
      <c r="C453" s="139"/>
      <c r="D453" s="139"/>
      <c r="E453" s="139"/>
      <c r="F453" s="139"/>
      <c r="G453" s="139"/>
      <c r="H453" s="139"/>
    </row>
    <row r="454" spans="1:8" ht="14.25">
      <c r="A454" s="139"/>
      <c r="B454" s="139"/>
      <c r="C454" s="139"/>
      <c r="D454" s="139"/>
      <c r="E454" s="139"/>
      <c r="F454" s="139"/>
      <c r="G454" s="139"/>
      <c r="H454" s="139"/>
    </row>
    <row r="455" spans="1:8" ht="14.25">
      <c r="A455" s="139"/>
      <c r="B455" s="139"/>
      <c r="C455" s="139"/>
      <c r="D455" s="139"/>
      <c r="E455" s="139"/>
      <c r="F455" s="139"/>
      <c r="G455" s="139"/>
      <c r="H455" s="139"/>
    </row>
    <row r="456" spans="1:8" ht="14.25">
      <c r="A456" s="139"/>
      <c r="B456" s="139"/>
      <c r="C456" s="139"/>
      <c r="D456" s="139"/>
      <c r="E456" s="139"/>
      <c r="F456" s="139"/>
      <c r="G456" s="139"/>
      <c r="H456" s="139"/>
    </row>
    <row r="457" spans="1:8" ht="14.25">
      <c r="A457" s="139"/>
      <c r="B457" s="139"/>
      <c r="C457" s="139"/>
      <c r="D457" s="139"/>
      <c r="E457" s="139"/>
      <c r="F457" s="139"/>
      <c r="G457" s="139"/>
      <c r="H457" s="139"/>
    </row>
    <row r="458" spans="1:8" ht="14.25">
      <c r="A458" s="139"/>
      <c r="B458" s="139"/>
      <c r="C458" s="139"/>
      <c r="D458" s="139"/>
      <c r="E458" s="139"/>
      <c r="F458" s="139"/>
      <c r="G458" s="139"/>
      <c r="H458" s="139"/>
    </row>
    <row r="459" spans="1:8" ht="14.25">
      <c r="A459" s="139"/>
      <c r="B459" s="139"/>
      <c r="C459" s="139"/>
      <c r="D459" s="139"/>
      <c r="E459" s="139"/>
      <c r="F459" s="139"/>
      <c r="G459" s="139"/>
      <c r="H459" s="139"/>
    </row>
    <row r="460" spans="1:8" ht="14.25">
      <c r="A460" s="139"/>
      <c r="B460" s="139"/>
      <c r="C460" s="139"/>
      <c r="D460" s="139"/>
      <c r="E460" s="139"/>
      <c r="F460" s="139"/>
      <c r="G460" s="139"/>
      <c r="H460" s="139"/>
    </row>
    <row r="461" spans="1:8" ht="14.25">
      <c r="A461" s="139"/>
      <c r="B461" s="139"/>
      <c r="C461" s="139"/>
      <c r="D461" s="139"/>
      <c r="E461" s="139"/>
      <c r="F461" s="139"/>
      <c r="G461" s="139"/>
      <c r="H461" s="139"/>
    </row>
    <row r="462" spans="1:8" ht="14.25">
      <c r="A462" s="139"/>
      <c r="B462" s="139"/>
      <c r="C462" s="139"/>
      <c r="D462" s="139"/>
      <c r="E462" s="139"/>
      <c r="F462" s="139"/>
      <c r="G462" s="139"/>
      <c r="H462" s="139"/>
    </row>
    <row r="463" spans="1:8" ht="14.25">
      <c r="A463" s="139"/>
      <c r="B463" s="139"/>
      <c r="C463" s="139"/>
      <c r="D463" s="139"/>
      <c r="E463" s="139"/>
      <c r="F463" s="139"/>
      <c r="G463" s="139"/>
      <c r="H463" s="139"/>
    </row>
    <row r="464" spans="1:8" ht="14.25">
      <c r="A464" s="139"/>
      <c r="B464" s="139"/>
      <c r="C464" s="139"/>
      <c r="D464" s="139"/>
      <c r="E464" s="139"/>
      <c r="F464" s="139"/>
      <c r="G464" s="139"/>
      <c r="H464" s="139"/>
    </row>
    <row r="465" spans="1:8" ht="14.25">
      <c r="A465" s="139"/>
      <c r="B465" s="139"/>
      <c r="C465" s="139"/>
      <c r="D465" s="139"/>
      <c r="E465" s="139"/>
      <c r="F465" s="139"/>
      <c r="G465" s="139"/>
      <c r="H465" s="139"/>
    </row>
    <row r="466" spans="1:8" ht="14.25">
      <c r="A466" s="139"/>
      <c r="B466" s="139"/>
      <c r="C466" s="139"/>
      <c r="D466" s="139"/>
      <c r="E466" s="139"/>
      <c r="F466" s="139"/>
      <c r="G466" s="139"/>
      <c r="H466" s="139"/>
    </row>
    <row r="467" spans="1:8" ht="14.25">
      <c r="A467" s="139"/>
      <c r="B467" s="139"/>
      <c r="C467" s="139"/>
      <c r="D467" s="139"/>
      <c r="E467" s="139"/>
      <c r="F467" s="139"/>
      <c r="G467" s="139"/>
      <c r="H467" s="139"/>
    </row>
    <row r="468" spans="1:8" ht="14.25">
      <c r="A468" s="139"/>
      <c r="B468" s="139"/>
      <c r="C468" s="139"/>
      <c r="D468" s="139"/>
      <c r="E468" s="139"/>
      <c r="F468" s="139"/>
      <c r="G468" s="139"/>
      <c r="H468" s="139"/>
    </row>
    <row r="469" spans="1:8" ht="14.25">
      <c r="A469" s="139"/>
      <c r="B469" s="139"/>
      <c r="C469" s="139"/>
      <c r="D469" s="139"/>
      <c r="E469" s="139"/>
      <c r="F469" s="139"/>
      <c r="G469" s="139"/>
      <c r="H469" s="139"/>
    </row>
    <row r="470" spans="1:8" ht="14.25">
      <c r="A470" s="139"/>
      <c r="B470" s="139"/>
      <c r="C470" s="139"/>
      <c r="D470" s="139"/>
      <c r="E470" s="139"/>
      <c r="F470" s="139"/>
      <c r="G470" s="139"/>
      <c r="H470" s="139"/>
    </row>
    <row r="471" spans="1:8" ht="14.25">
      <c r="A471" s="139"/>
      <c r="B471" s="139"/>
      <c r="C471" s="139"/>
      <c r="D471" s="139"/>
      <c r="E471" s="139"/>
      <c r="F471" s="139"/>
      <c r="G471" s="139"/>
      <c r="H471" s="139"/>
    </row>
    <row r="472" spans="1:8" ht="14.25">
      <c r="A472" s="139"/>
      <c r="B472" s="139"/>
      <c r="C472" s="139"/>
      <c r="D472" s="139"/>
      <c r="E472" s="139"/>
      <c r="F472" s="139"/>
      <c r="G472" s="139"/>
      <c r="H472" s="139"/>
    </row>
    <row r="473" spans="1:8" ht="14.25">
      <c r="A473" s="139"/>
      <c r="B473" s="139"/>
      <c r="C473" s="139"/>
      <c r="D473" s="139"/>
      <c r="E473" s="139"/>
      <c r="F473" s="139"/>
      <c r="G473" s="139"/>
      <c r="H473" s="139"/>
    </row>
    <row r="474" spans="1:8" ht="14.25">
      <c r="A474" s="139"/>
      <c r="B474" s="139"/>
      <c r="C474" s="139"/>
      <c r="D474" s="139"/>
      <c r="E474" s="139"/>
      <c r="F474" s="139"/>
      <c r="G474" s="139"/>
      <c r="H474" s="139"/>
    </row>
    <row r="475" spans="1:8" ht="14.25">
      <c r="A475" s="139"/>
      <c r="B475" s="139"/>
      <c r="C475" s="139"/>
      <c r="D475" s="139"/>
      <c r="E475" s="139"/>
      <c r="F475" s="139"/>
      <c r="G475" s="139"/>
      <c r="H475" s="139"/>
    </row>
    <row r="476" spans="1:8" ht="14.25">
      <c r="A476" s="139"/>
      <c r="B476" s="139"/>
      <c r="C476" s="139"/>
      <c r="D476" s="139"/>
      <c r="E476" s="139"/>
      <c r="F476" s="139"/>
      <c r="G476" s="139"/>
      <c r="H476" s="139"/>
    </row>
    <row r="477" spans="1:8" ht="14.25">
      <c r="A477" s="139"/>
      <c r="B477" s="139"/>
      <c r="C477" s="139"/>
      <c r="D477" s="139"/>
      <c r="E477" s="139"/>
      <c r="F477" s="139"/>
      <c r="G477" s="139"/>
      <c r="H477" s="139"/>
    </row>
    <row r="478" spans="1:8" ht="14.25">
      <c r="A478" s="139"/>
      <c r="B478" s="139"/>
      <c r="C478" s="139"/>
      <c r="D478" s="139"/>
      <c r="E478" s="139"/>
      <c r="F478" s="139"/>
      <c r="G478" s="139"/>
      <c r="H478" s="139"/>
    </row>
    <row r="479" spans="1:8" ht="14.25">
      <c r="A479" s="139"/>
      <c r="B479" s="139"/>
      <c r="C479" s="139"/>
      <c r="D479" s="139"/>
      <c r="E479" s="139"/>
      <c r="F479" s="139"/>
      <c r="G479" s="139"/>
      <c r="H479" s="139"/>
    </row>
    <row r="480" spans="1:8" ht="14.25">
      <c r="A480" s="139"/>
      <c r="B480" s="139"/>
      <c r="C480" s="139"/>
      <c r="D480" s="139"/>
      <c r="E480" s="139"/>
      <c r="F480" s="139"/>
      <c r="G480" s="139"/>
      <c r="H480" s="139"/>
    </row>
    <row r="481" spans="1:8" ht="14.25">
      <c r="A481" s="139"/>
      <c r="B481" s="139"/>
      <c r="C481" s="139"/>
      <c r="D481" s="139"/>
      <c r="E481" s="139"/>
      <c r="F481" s="139"/>
      <c r="G481" s="139"/>
      <c r="H481" s="139"/>
    </row>
    <row r="482" spans="1:8" ht="14.25">
      <c r="A482" s="139"/>
      <c r="B482" s="139"/>
      <c r="C482" s="139"/>
      <c r="D482" s="139"/>
      <c r="E482" s="139"/>
      <c r="F482" s="139"/>
      <c r="G482" s="139"/>
      <c r="H482" s="139"/>
    </row>
    <row r="483" spans="1:8" ht="14.25">
      <c r="A483" s="139"/>
      <c r="B483" s="139"/>
      <c r="C483" s="139"/>
      <c r="D483" s="139"/>
      <c r="E483" s="139"/>
      <c r="F483" s="139"/>
      <c r="G483" s="139"/>
      <c r="H483" s="139"/>
    </row>
    <row r="484" spans="1:8" ht="14.25">
      <c r="A484" s="139"/>
      <c r="B484" s="139"/>
      <c r="C484" s="139"/>
      <c r="D484" s="139"/>
      <c r="E484" s="139"/>
      <c r="F484" s="139"/>
      <c r="G484" s="139"/>
      <c r="H484" s="139"/>
    </row>
    <row r="485" spans="1:8" ht="14.25">
      <c r="A485" s="139"/>
      <c r="B485" s="139"/>
      <c r="C485" s="139"/>
      <c r="D485" s="139"/>
      <c r="E485" s="139"/>
      <c r="F485" s="139"/>
      <c r="G485" s="139"/>
      <c r="H485" s="139"/>
    </row>
    <row r="486" spans="1:8" ht="14.25">
      <c r="A486" s="139"/>
      <c r="B486" s="139"/>
      <c r="C486" s="139"/>
      <c r="D486" s="139"/>
      <c r="E486" s="139"/>
      <c r="F486" s="139"/>
      <c r="G486" s="139"/>
      <c r="H486" s="139"/>
    </row>
    <row r="487" spans="1:8" ht="14.25">
      <c r="A487" s="139"/>
      <c r="B487" s="139"/>
      <c r="C487" s="139"/>
      <c r="D487" s="139"/>
      <c r="E487" s="139"/>
      <c r="F487" s="139"/>
      <c r="G487" s="139"/>
      <c r="H487" s="139"/>
    </row>
    <row r="488" spans="1:8" ht="14.25">
      <c r="A488" s="139"/>
      <c r="B488" s="139"/>
      <c r="C488" s="139"/>
      <c r="D488" s="139"/>
      <c r="E488" s="139"/>
      <c r="F488" s="139"/>
      <c r="G488" s="139"/>
      <c r="H488" s="139"/>
    </row>
    <row r="489" spans="1:8" ht="14.25">
      <c r="A489" s="139"/>
      <c r="B489" s="139"/>
      <c r="C489" s="139"/>
      <c r="D489" s="139"/>
      <c r="E489" s="139"/>
      <c r="F489" s="139"/>
      <c r="G489" s="139"/>
      <c r="H489" s="139"/>
    </row>
    <row r="490" spans="1:8" ht="14.25">
      <c r="A490" s="139"/>
      <c r="B490" s="139"/>
      <c r="C490" s="139"/>
      <c r="D490" s="139"/>
      <c r="E490" s="139"/>
      <c r="F490" s="139"/>
      <c r="G490" s="139"/>
      <c r="H490" s="139"/>
    </row>
    <row r="491" spans="1:8" ht="14.25">
      <c r="A491" s="139"/>
      <c r="B491" s="139"/>
      <c r="C491" s="139"/>
      <c r="D491" s="139"/>
      <c r="E491" s="139"/>
      <c r="F491" s="139"/>
      <c r="G491" s="139"/>
      <c r="H491" s="139"/>
    </row>
    <row r="492" spans="1:8" ht="14.25">
      <c r="A492" s="139"/>
      <c r="B492" s="139"/>
      <c r="C492" s="139"/>
      <c r="D492" s="139"/>
      <c r="E492" s="139"/>
      <c r="F492" s="139"/>
      <c r="G492" s="139"/>
      <c r="H492" s="139"/>
    </row>
    <row r="493" spans="1:8" ht="14.25">
      <c r="A493" s="139"/>
      <c r="B493" s="139"/>
      <c r="C493" s="139"/>
      <c r="D493" s="139"/>
      <c r="E493" s="139"/>
      <c r="F493" s="139"/>
      <c r="G493" s="139"/>
      <c r="H493" s="139"/>
    </row>
    <row r="494" spans="1:8" ht="14.25">
      <c r="A494" s="139"/>
      <c r="B494" s="139"/>
      <c r="C494" s="139"/>
      <c r="D494" s="139"/>
      <c r="E494" s="139"/>
      <c r="F494" s="139"/>
      <c r="G494" s="139"/>
      <c r="H494" s="139"/>
    </row>
    <row r="495" spans="1:8" ht="14.25">
      <c r="A495" s="139"/>
      <c r="B495" s="139"/>
      <c r="C495" s="139"/>
      <c r="D495" s="139"/>
      <c r="E495" s="139"/>
      <c r="F495" s="139"/>
      <c r="G495" s="139"/>
      <c r="H495" s="139"/>
    </row>
    <row r="496" spans="1:8" ht="14.25">
      <c r="A496" s="139"/>
      <c r="B496" s="139"/>
      <c r="C496" s="139"/>
      <c r="D496" s="139"/>
      <c r="E496" s="139"/>
      <c r="F496" s="139"/>
      <c r="G496" s="139"/>
      <c r="H496" s="139"/>
    </row>
    <row r="497" spans="1:8" ht="14.25">
      <c r="A497" s="139"/>
      <c r="B497" s="139"/>
      <c r="C497" s="139"/>
      <c r="D497" s="139"/>
      <c r="E497" s="139"/>
      <c r="F497" s="139"/>
      <c r="G497" s="139"/>
      <c r="H497" s="139"/>
    </row>
    <row r="498" spans="1:8" ht="14.25">
      <c r="A498" s="139"/>
      <c r="B498" s="139"/>
      <c r="C498" s="139"/>
      <c r="D498" s="139"/>
      <c r="E498" s="139"/>
      <c r="F498" s="139"/>
      <c r="G498" s="139"/>
      <c r="H498" s="139"/>
    </row>
    <row r="499" spans="1:8" ht="14.25">
      <c r="A499" s="139"/>
      <c r="B499" s="139"/>
      <c r="C499" s="139"/>
      <c r="D499" s="139"/>
      <c r="E499" s="139"/>
      <c r="F499" s="139"/>
      <c r="G499" s="139"/>
      <c r="H499" s="139"/>
    </row>
    <row r="500" spans="1:8" ht="14.25">
      <c r="A500" s="139"/>
      <c r="B500" s="139"/>
      <c r="C500" s="139"/>
      <c r="D500" s="139"/>
      <c r="E500" s="139"/>
      <c r="F500" s="139"/>
      <c r="G500" s="139"/>
      <c r="H500" s="139"/>
    </row>
    <row r="501" spans="1:8" ht="14.25">
      <c r="A501" s="139"/>
      <c r="B501" s="139"/>
      <c r="C501" s="139"/>
      <c r="D501" s="139"/>
      <c r="E501" s="139"/>
      <c r="F501" s="139"/>
      <c r="G501" s="139"/>
      <c r="H501" s="139"/>
    </row>
    <row r="502" spans="1:8" ht="14.25">
      <c r="A502" s="139"/>
      <c r="B502" s="139"/>
      <c r="C502" s="139"/>
      <c r="D502" s="139"/>
      <c r="E502" s="139"/>
      <c r="F502" s="139"/>
      <c r="G502" s="139"/>
      <c r="H502" s="139"/>
    </row>
    <row r="503" spans="1:8" ht="14.25">
      <c r="A503" s="139"/>
      <c r="B503" s="139"/>
      <c r="C503" s="139"/>
      <c r="D503" s="139"/>
      <c r="E503" s="139"/>
      <c r="F503" s="139"/>
      <c r="G503" s="139"/>
      <c r="H503" s="139"/>
    </row>
    <row r="504" spans="1:8" ht="14.25">
      <c r="A504" s="139"/>
      <c r="B504" s="139"/>
      <c r="C504" s="139"/>
      <c r="D504" s="139"/>
      <c r="E504" s="139"/>
      <c r="F504" s="139"/>
      <c r="G504" s="139"/>
      <c r="H504" s="139"/>
    </row>
    <row r="505" spans="1:8" ht="14.25">
      <c r="A505" s="139"/>
      <c r="B505" s="139"/>
      <c r="C505" s="139"/>
      <c r="D505" s="139"/>
      <c r="E505" s="139"/>
      <c r="F505" s="139"/>
      <c r="G505" s="139"/>
      <c r="H505" s="139"/>
    </row>
    <row r="506" spans="1:8" ht="14.25">
      <c r="A506" s="139"/>
      <c r="B506" s="139"/>
      <c r="C506" s="139"/>
      <c r="D506" s="139"/>
      <c r="E506" s="139"/>
      <c r="F506" s="139"/>
      <c r="G506" s="139"/>
      <c r="H506" s="139"/>
    </row>
    <row r="507" spans="1:8" ht="14.25">
      <c r="A507" s="139"/>
      <c r="B507" s="139"/>
      <c r="C507" s="139"/>
      <c r="D507" s="139"/>
      <c r="E507" s="139"/>
      <c r="F507" s="139"/>
      <c r="G507" s="139"/>
      <c r="H507" s="139"/>
    </row>
    <row r="508" spans="1:8" ht="14.25">
      <c r="A508" s="139"/>
      <c r="B508" s="139"/>
      <c r="C508" s="139"/>
      <c r="D508" s="139"/>
      <c r="E508" s="139"/>
      <c r="F508" s="139"/>
      <c r="G508" s="139"/>
      <c r="H508" s="139"/>
    </row>
    <row r="509" spans="1:8" ht="14.25">
      <c r="A509" s="139"/>
      <c r="B509" s="139"/>
      <c r="C509" s="139"/>
      <c r="D509" s="139"/>
      <c r="E509" s="139"/>
      <c r="F509" s="139"/>
      <c r="G509" s="139"/>
      <c r="H509" s="139"/>
    </row>
    <row r="510" spans="1:8" ht="14.25">
      <c r="A510" s="139"/>
      <c r="B510" s="139"/>
      <c r="C510" s="139"/>
      <c r="D510" s="139"/>
      <c r="E510" s="139"/>
      <c r="F510" s="139"/>
      <c r="G510" s="139"/>
      <c r="H510" s="139"/>
    </row>
    <row r="511" spans="1:8" ht="14.25">
      <c r="A511" s="139"/>
      <c r="B511" s="139"/>
      <c r="C511" s="139"/>
      <c r="D511" s="139"/>
      <c r="E511" s="139"/>
      <c r="F511" s="139"/>
      <c r="G511" s="139"/>
      <c r="H511" s="139"/>
    </row>
    <row r="512" spans="1:8" ht="14.25">
      <c r="A512" s="139"/>
      <c r="B512" s="139"/>
      <c r="C512" s="139"/>
      <c r="D512" s="139"/>
      <c r="E512" s="139"/>
      <c r="F512" s="139"/>
      <c r="G512" s="139"/>
      <c r="H512" s="139"/>
    </row>
    <row r="513" spans="1:8" ht="14.25">
      <c r="A513" s="139"/>
      <c r="B513" s="139"/>
      <c r="C513" s="139"/>
      <c r="D513" s="139"/>
      <c r="E513" s="139"/>
      <c r="F513" s="139"/>
      <c r="G513" s="139"/>
      <c r="H513" s="139"/>
    </row>
    <row r="514" spans="1:8" ht="14.25">
      <c r="A514" s="139"/>
      <c r="B514" s="139"/>
      <c r="C514" s="139"/>
      <c r="D514" s="139"/>
      <c r="E514" s="139"/>
      <c r="F514" s="139"/>
      <c r="G514" s="139"/>
      <c r="H514" s="139"/>
    </row>
    <row r="515" spans="1:8" ht="14.25">
      <c r="A515" s="139"/>
      <c r="B515" s="139"/>
      <c r="C515" s="139"/>
      <c r="D515" s="139"/>
      <c r="E515" s="139"/>
      <c r="F515" s="139"/>
      <c r="G515" s="139"/>
      <c r="H515" s="139"/>
    </row>
    <row r="516" spans="1:8" ht="14.25">
      <c r="A516" s="139"/>
      <c r="B516" s="139"/>
      <c r="C516" s="139"/>
      <c r="D516" s="139"/>
      <c r="E516" s="139"/>
      <c r="F516" s="139"/>
      <c r="G516" s="139"/>
      <c r="H516" s="139"/>
    </row>
    <row r="517" spans="1:8" ht="14.25">
      <c r="A517" s="139"/>
      <c r="B517" s="139"/>
      <c r="C517" s="139"/>
      <c r="D517" s="139"/>
      <c r="E517" s="139"/>
      <c r="F517" s="139"/>
      <c r="G517" s="139"/>
      <c r="H517" s="139"/>
    </row>
    <row r="518" spans="1:8" ht="14.25">
      <c r="A518" s="139"/>
      <c r="B518" s="139"/>
      <c r="C518" s="139"/>
      <c r="D518" s="139"/>
      <c r="E518" s="139"/>
      <c r="F518" s="139"/>
      <c r="G518" s="139"/>
      <c r="H518" s="139"/>
    </row>
    <row r="519" spans="1:8" ht="14.25">
      <c r="A519" s="139"/>
      <c r="B519" s="139"/>
      <c r="C519" s="139"/>
      <c r="D519" s="139"/>
      <c r="E519" s="139"/>
      <c r="F519" s="139"/>
      <c r="G519" s="139"/>
      <c r="H519" s="139"/>
    </row>
    <row r="520" spans="1:8" ht="14.25">
      <c r="A520" s="139"/>
      <c r="B520" s="139"/>
      <c r="C520" s="139"/>
      <c r="D520" s="139"/>
      <c r="E520" s="139"/>
      <c r="F520" s="139"/>
      <c r="G520" s="139"/>
      <c r="H520" s="139"/>
    </row>
    <row r="521" spans="1:8" ht="14.25">
      <c r="A521" s="139"/>
      <c r="B521" s="139"/>
      <c r="C521" s="139"/>
      <c r="D521" s="139"/>
      <c r="E521" s="139"/>
      <c r="F521" s="139"/>
      <c r="G521" s="139"/>
      <c r="H521" s="139"/>
    </row>
    <row r="522" spans="1:8" ht="14.25">
      <c r="A522" s="139"/>
      <c r="B522" s="139"/>
      <c r="C522" s="139"/>
      <c r="D522" s="139"/>
      <c r="E522" s="139"/>
      <c r="F522" s="139"/>
      <c r="G522" s="139"/>
      <c r="H522" s="139"/>
    </row>
    <row r="523" spans="1:8" ht="14.25">
      <c r="A523" s="139"/>
      <c r="B523" s="139"/>
      <c r="C523" s="139"/>
      <c r="D523" s="139"/>
      <c r="E523" s="139"/>
      <c r="F523" s="139"/>
      <c r="G523" s="139"/>
      <c r="H523" s="139"/>
    </row>
    <row r="524" spans="1:8" ht="14.25">
      <c r="A524" s="139"/>
      <c r="B524" s="139"/>
      <c r="C524" s="139"/>
      <c r="D524" s="139"/>
      <c r="E524" s="139"/>
      <c r="F524" s="139"/>
      <c r="G524" s="139"/>
      <c r="H524" s="139"/>
    </row>
    <row r="525" spans="1:8" ht="14.25">
      <c r="A525" s="139"/>
      <c r="B525" s="139"/>
      <c r="C525" s="139"/>
      <c r="D525" s="139"/>
      <c r="E525" s="139"/>
      <c r="F525" s="139"/>
      <c r="G525" s="139"/>
      <c r="H525" s="139"/>
    </row>
    <row r="526" spans="1:8" ht="14.25">
      <c r="A526" s="139"/>
      <c r="B526" s="139"/>
      <c r="C526" s="139"/>
      <c r="D526" s="139"/>
      <c r="E526" s="139"/>
      <c r="F526" s="139"/>
      <c r="G526" s="139"/>
      <c r="H526" s="139"/>
    </row>
    <row r="527" spans="1:8" ht="14.25">
      <c r="A527" s="139"/>
      <c r="B527" s="139"/>
      <c r="C527" s="139"/>
      <c r="D527" s="139"/>
      <c r="E527" s="139"/>
      <c r="F527" s="139"/>
      <c r="G527" s="139"/>
      <c r="H527" s="139"/>
    </row>
    <row r="528" spans="1:8" ht="14.25">
      <c r="A528" s="139"/>
      <c r="B528" s="139"/>
      <c r="C528" s="139"/>
      <c r="D528" s="139"/>
      <c r="E528" s="139"/>
      <c r="F528" s="139"/>
      <c r="G528" s="139"/>
      <c r="H528" s="139"/>
    </row>
    <row r="529" spans="1:8" ht="14.25">
      <c r="A529" s="139"/>
      <c r="B529" s="139"/>
      <c r="C529" s="139"/>
      <c r="D529" s="139"/>
      <c r="E529" s="139"/>
      <c r="F529" s="139"/>
      <c r="G529" s="139"/>
      <c r="H529" s="139"/>
    </row>
    <row r="530" spans="1:8" ht="14.25">
      <c r="A530" s="139"/>
      <c r="B530" s="139"/>
      <c r="C530" s="139"/>
      <c r="D530" s="139"/>
      <c r="E530" s="139"/>
      <c r="F530" s="139"/>
      <c r="G530" s="139"/>
      <c r="H530" s="139"/>
    </row>
    <row r="531" spans="1:8" ht="14.25">
      <c r="A531" s="139"/>
      <c r="B531" s="139"/>
      <c r="C531" s="139"/>
      <c r="D531" s="139"/>
      <c r="E531" s="139"/>
      <c r="F531" s="139"/>
      <c r="G531" s="139"/>
      <c r="H531" s="139"/>
    </row>
    <row r="532" spans="1:8" ht="14.25">
      <c r="A532" s="139"/>
      <c r="B532" s="139"/>
      <c r="C532" s="139"/>
      <c r="D532" s="139"/>
      <c r="E532" s="139"/>
      <c r="F532" s="139"/>
      <c r="G532" s="139"/>
      <c r="H532" s="139"/>
    </row>
    <row r="533" spans="1:8" ht="14.25">
      <c r="A533" s="139"/>
      <c r="B533" s="139"/>
      <c r="C533" s="139"/>
      <c r="D533" s="139"/>
      <c r="E533" s="139"/>
      <c r="F533" s="139"/>
      <c r="G533" s="139"/>
      <c r="H533" s="139"/>
    </row>
    <row r="534" spans="1:8" ht="14.25">
      <c r="A534" s="139"/>
      <c r="B534" s="139"/>
      <c r="C534" s="139"/>
      <c r="D534" s="139"/>
      <c r="E534" s="139"/>
      <c r="F534" s="139"/>
      <c r="G534" s="139"/>
      <c r="H534" s="139"/>
    </row>
    <row r="535" spans="1:8" ht="14.25">
      <c r="A535" s="139"/>
      <c r="B535" s="139"/>
      <c r="C535" s="139"/>
      <c r="D535" s="139"/>
      <c r="E535" s="139"/>
      <c r="F535" s="139"/>
      <c r="G535" s="139"/>
      <c r="H535" s="139"/>
    </row>
    <row r="536" spans="1:8" ht="14.25">
      <c r="A536" s="139"/>
      <c r="B536" s="139"/>
      <c r="C536" s="139"/>
      <c r="D536" s="139"/>
      <c r="E536" s="139"/>
      <c r="F536" s="139"/>
      <c r="G536" s="139"/>
      <c r="H536" s="139"/>
    </row>
    <row r="537" spans="1:8" ht="14.25">
      <c r="A537" s="139"/>
      <c r="B537" s="139"/>
      <c r="C537" s="139"/>
      <c r="D537" s="139"/>
      <c r="E537" s="139"/>
      <c r="F537" s="139"/>
      <c r="G537" s="139"/>
      <c r="H537" s="139"/>
    </row>
    <row r="538" spans="1:8" ht="14.25">
      <c r="A538" s="139"/>
      <c r="B538" s="139"/>
      <c r="C538" s="139"/>
      <c r="D538" s="139"/>
      <c r="E538" s="139"/>
      <c r="F538" s="139"/>
      <c r="G538" s="139"/>
      <c r="H538" s="139"/>
    </row>
    <row r="539" spans="1:8" ht="14.25">
      <c r="A539" s="139"/>
      <c r="B539" s="139"/>
      <c r="C539" s="139"/>
      <c r="D539" s="139"/>
      <c r="E539" s="139"/>
      <c r="F539" s="139"/>
      <c r="G539" s="139"/>
      <c r="H539" s="139"/>
    </row>
    <row r="540" spans="1:8" ht="14.25">
      <c r="A540" s="139"/>
      <c r="B540" s="139"/>
      <c r="C540" s="139"/>
      <c r="D540" s="139"/>
      <c r="E540" s="139"/>
      <c r="F540" s="139"/>
      <c r="G540" s="139"/>
      <c r="H540" s="139"/>
    </row>
    <row r="541" spans="1:8" ht="14.25">
      <c r="A541" s="139"/>
      <c r="B541" s="139"/>
      <c r="C541" s="139"/>
      <c r="D541" s="139"/>
      <c r="E541" s="139"/>
      <c r="F541" s="139"/>
      <c r="G541" s="139"/>
      <c r="H541" s="139"/>
    </row>
    <row r="542" spans="1:8" ht="14.25">
      <c r="A542" s="139"/>
      <c r="B542" s="139"/>
      <c r="C542" s="139"/>
      <c r="D542" s="139"/>
      <c r="E542" s="139"/>
      <c r="F542" s="139"/>
      <c r="G542" s="139"/>
      <c r="H542" s="139"/>
    </row>
    <row r="543" spans="1:8" ht="14.25">
      <c r="A543" s="139"/>
      <c r="B543" s="139"/>
      <c r="C543" s="139"/>
      <c r="D543" s="139"/>
      <c r="E543" s="139"/>
      <c r="F543" s="139"/>
      <c r="G543" s="139"/>
      <c r="H543" s="139"/>
    </row>
    <row r="544" spans="1:8" ht="14.25">
      <c r="A544" s="139"/>
      <c r="B544" s="139"/>
      <c r="C544" s="139"/>
      <c r="D544" s="139"/>
      <c r="E544" s="139"/>
      <c r="F544" s="139"/>
      <c r="G544" s="139"/>
      <c r="H544" s="139"/>
    </row>
    <row r="545" spans="1:8" ht="14.25">
      <c r="A545" s="139"/>
      <c r="B545" s="139"/>
      <c r="C545" s="139"/>
      <c r="D545" s="139"/>
      <c r="E545" s="139"/>
      <c r="F545" s="139"/>
      <c r="G545" s="139"/>
      <c r="H545" s="139"/>
    </row>
    <row r="546" spans="1:8" ht="14.25">
      <c r="A546" s="139"/>
      <c r="B546" s="139"/>
      <c r="C546" s="139"/>
      <c r="D546" s="139"/>
      <c r="E546" s="139"/>
      <c r="F546" s="139"/>
      <c r="G546" s="139"/>
      <c r="H546" s="139"/>
    </row>
    <row r="547" spans="1:8" ht="14.25">
      <c r="A547" s="139"/>
      <c r="B547" s="139"/>
      <c r="C547" s="139"/>
      <c r="D547" s="139"/>
      <c r="E547" s="139"/>
      <c r="F547" s="139"/>
      <c r="G547" s="139"/>
      <c r="H547" s="139"/>
    </row>
    <row r="548" spans="1:8" ht="14.25">
      <c r="A548" s="139"/>
      <c r="B548" s="139"/>
      <c r="C548" s="139"/>
      <c r="D548" s="139"/>
      <c r="E548" s="139"/>
      <c r="F548" s="139"/>
      <c r="G548" s="139"/>
      <c r="H548" s="139"/>
    </row>
    <row r="549" spans="1:8" ht="14.25">
      <c r="A549" s="139"/>
      <c r="B549" s="139"/>
      <c r="C549" s="139"/>
      <c r="D549" s="139"/>
      <c r="E549" s="139"/>
      <c r="F549" s="139"/>
      <c r="G549" s="139"/>
      <c r="H549" s="139"/>
    </row>
    <row r="550" spans="1:8" ht="14.25">
      <c r="A550" s="139"/>
      <c r="B550" s="139"/>
      <c r="C550" s="139"/>
      <c r="D550" s="139"/>
      <c r="E550" s="139"/>
      <c r="F550" s="139"/>
      <c r="G550" s="139"/>
      <c r="H550" s="139"/>
    </row>
    <row r="551" spans="1:8" ht="14.25">
      <c r="A551" s="139"/>
      <c r="B551" s="139"/>
      <c r="C551" s="139"/>
      <c r="D551" s="139"/>
      <c r="E551" s="139"/>
      <c r="F551" s="139"/>
      <c r="G551" s="139"/>
      <c r="H551" s="139"/>
    </row>
    <row r="552" spans="1:8" ht="14.25">
      <c r="A552" s="139"/>
      <c r="B552" s="139"/>
      <c r="C552" s="139"/>
      <c r="D552" s="139"/>
      <c r="E552" s="139"/>
      <c r="F552" s="139"/>
      <c r="G552" s="139"/>
      <c r="H552" s="139"/>
    </row>
    <row r="553" spans="1:8" ht="14.25">
      <c r="A553" s="139"/>
      <c r="B553" s="139"/>
      <c r="C553" s="139"/>
      <c r="D553" s="139"/>
      <c r="E553" s="139"/>
      <c r="F553" s="139"/>
      <c r="G553" s="139"/>
      <c r="H553" s="139"/>
    </row>
    <row r="554" spans="1:8" ht="14.25">
      <c r="A554" s="139"/>
      <c r="B554" s="139"/>
      <c r="C554" s="139"/>
      <c r="D554" s="139"/>
      <c r="E554" s="139"/>
      <c r="F554" s="139"/>
      <c r="G554" s="139"/>
      <c r="H554" s="139"/>
    </row>
    <row r="555" spans="1:8" ht="14.25">
      <c r="A555" s="139"/>
      <c r="B555" s="139"/>
      <c r="C555" s="139"/>
      <c r="D555" s="139"/>
      <c r="E555" s="139"/>
      <c r="F555" s="139"/>
      <c r="G555" s="139"/>
      <c r="H555" s="139"/>
    </row>
    <row r="556" spans="1:8" ht="14.25">
      <c r="A556" s="139"/>
      <c r="B556" s="139"/>
      <c r="C556" s="139"/>
      <c r="D556" s="139"/>
      <c r="E556" s="139"/>
      <c r="F556" s="139"/>
      <c r="G556" s="139"/>
      <c r="H556" s="139"/>
    </row>
    <row r="557" spans="1:8" ht="14.25">
      <c r="A557" s="139"/>
      <c r="B557" s="139"/>
      <c r="C557" s="139"/>
      <c r="D557" s="139"/>
      <c r="E557" s="139"/>
      <c r="F557" s="139"/>
      <c r="G557" s="139"/>
      <c r="H557" s="139"/>
    </row>
    <row r="558" spans="1:8" ht="14.25">
      <c r="A558" s="139"/>
      <c r="B558" s="139"/>
      <c r="C558" s="139"/>
      <c r="D558" s="139"/>
      <c r="E558" s="139"/>
      <c r="F558" s="139"/>
      <c r="G558" s="139"/>
      <c r="H558" s="139"/>
    </row>
    <row r="559" spans="1:8" ht="14.25">
      <c r="A559" s="139"/>
      <c r="B559" s="139"/>
      <c r="C559" s="139"/>
      <c r="D559" s="139"/>
      <c r="E559" s="139"/>
      <c r="F559" s="139"/>
      <c r="G559" s="139"/>
      <c r="H559" s="139"/>
    </row>
    <row r="560" spans="1:8" ht="14.25">
      <c r="A560" s="139"/>
      <c r="B560" s="139"/>
      <c r="C560" s="139"/>
      <c r="D560" s="139"/>
      <c r="E560" s="139"/>
      <c r="F560" s="139"/>
      <c r="G560" s="139"/>
      <c r="H560" s="139"/>
    </row>
    <row r="561" spans="1:8" ht="14.25">
      <c r="A561" s="139"/>
      <c r="B561" s="139"/>
      <c r="C561" s="139"/>
      <c r="D561" s="139"/>
      <c r="E561" s="139"/>
      <c r="F561" s="139"/>
      <c r="G561" s="139"/>
      <c r="H561" s="139"/>
    </row>
    <row r="562" spans="1:8" ht="14.25">
      <c r="A562" s="139"/>
      <c r="B562" s="139"/>
      <c r="C562" s="139"/>
      <c r="D562" s="139"/>
      <c r="E562" s="139"/>
      <c r="F562" s="139"/>
      <c r="G562" s="139"/>
      <c r="H562" s="139"/>
    </row>
    <row r="563" spans="1:8" ht="14.25">
      <c r="A563" s="139"/>
      <c r="B563" s="139"/>
      <c r="C563" s="139"/>
      <c r="D563" s="139"/>
      <c r="E563" s="139"/>
      <c r="F563" s="139"/>
      <c r="G563" s="139"/>
      <c r="H563" s="139"/>
    </row>
    <row r="564" spans="1:8" ht="14.25">
      <c r="A564" s="139"/>
      <c r="B564" s="139"/>
      <c r="C564" s="139"/>
      <c r="D564" s="139"/>
      <c r="E564" s="139"/>
      <c r="F564" s="139"/>
      <c r="G564" s="139"/>
      <c r="H564" s="139"/>
    </row>
    <row r="565" spans="1:8" ht="14.25">
      <c r="A565" s="139"/>
      <c r="B565" s="139"/>
      <c r="C565" s="139"/>
      <c r="D565" s="139"/>
      <c r="E565" s="139"/>
      <c r="F565" s="139"/>
      <c r="G565" s="139"/>
      <c r="H565" s="139"/>
    </row>
    <row r="566" spans="1:8" ht="14.25">
      <c r="A566" s="139"/>
      <c r="B566" s="139"/>
      <c r="C566" s="139"/>
      <c r="D566" s="139"/>
      <c r="E566" s="139"/>
      <c r="F566" s="139"/>
      <c r="G566" s="139"/>
      <c r="H566" s="139"/>
    </row>
    <row r="567" spans="1:8" ht="14.25">
      <c r="A567" s="139"/>
      <c r="B567" s="139"/>
      <c r="C567" s="139"/>
      <c r="D567" s="139"/>
      <c r="E567" s="139"/>
      <c r="F567" s="139"/>
      <c r="G567" s="139"/>
      <c r="H567" s="139"/>
    </row>
    <row r="568" spans="1:8" ht="14.25">
      <c r="A568" s="139"/>
      <c r="B568" s="139"/>
      <c r="C568" s="139"/>
      <c r="D568" s="139"/>
      <c r="E568" s="139"/>
      <c r="F568" s="139"/>
      <c r="G568" s="139"/>
      <c r="H568" s="139"/>
    </row>
    <row r="569" spans="1:8" ht="14.25">
      <c r="A569" s="139"/>
      <c r="B569" s="139"/>
      <c r="C569" s="139"/>
      <c r="D569" s="139"/>
      <c r="E569" s="139"/>
      <c r="F569" s="139"/>
      <c r="G569" s="139"/>
      <c r="H569" s="139"/>
    </row>
    <row r="570" spans="1:8" ht="14.25">
      <c r="A570" s="139"/>
      <c r="B570" s="139"/>
      <c r="C570" s="139"/>
      <c r="D570" s="139"/>
      <c r="E570" s="139"/>
      <c r="F570" s="139"/>
      <c r="G570" s="139"/>
      <c r="H570" s="139"/>
    </row>
    <row r="571" spans="1:8" ht="14.25">
      <c r="A571" s="139"/>
      <c r="B571" s="139"/>
      <c r="C571" s="139"/>
      <c r="D571" s="139"/>
      <c r="E571" s="139"/>
      <c r="F571" s="139"/>
      <c r="G571" s="139"/>
      <c r="H571" s="139"/>
    </row>
    <row r="572" spans="1:8" ht="14.25">
      <c r="A572" s="139"/>
      <c r="B572" s="139"/>
      <c r="C572" s="139"/>
      <c r="D572" s="139"/>
      <c r="E572" s="139"/>
      <c r="F572" s="139"/>
      <c r="G572" s="139"/>
      <c r="H572" s="139"/>
    </row>
    <row r="573" spans="1:8" ht="14.25">
      <c r="A573" s="139"/>
      <c r="B573" s="139"/>
      <c r="C573" s="139"/>
      <c r="D573" s="139"/>
      <c r="E573" s="139"/>
      <c r="F573" s="139"/>
      <c r="G573" s="139"/>
      <c r="H573" s="139"/>
    </row>
    <row r="574" spans="1:8" ht="14.25">
      <c r="A574" s="139"/>
      <c r="B574" s="139"/>
      <c r="C574" s="139"/>
      <c r="D574" s="139"/>
      <c r="E574" s="139"/>
      <c r="F574" s="139"/>
      <c r="G574" s="139"/>
      <c r="H574" s="139"/>
    </row>
    <row r="575" spans="1:8" ht="14.25">
      <c r="A575" s="139"/>
      <c r="B575" s="139"/>
      <c r="C575" s="139"/>
      <c r="D575" s="139"/>
      <c r="E575" s="139"/>
      <c r="F575" s="139"/>
      <c r="G575" s="139"/>
      <c r="H575" s="139"/>
    </row>
    <row r="576" spans="1:8" ht="14.25">
      <c r="A576" s="139"/>
      <c r="B576" s="139"/>
      <c r="C576" s="139"/>
      <c r="D576" s="139"/>
      <c r="E576" s="139"/>
      <c r="F576" s="139"/>
      <c r="G576" s="139"/>
      <c r="H576" s="139"/>
    </row>
    <row r="577" spans="1:8" ht="14.25">
      <c r="A577" s="139"/>
      <c r="B577" s="139"/>
      <c r="C577" s="139"/>
      <c r="D577" s="139"/>
      <c r="E577" s="139"/>
      <c r="F577" s="139"/>
      <c r="G577" s="139"/>
      <c r="H577" s="139"/>
    </row>
    <row r="578" spans="1:8" ht="14.25">
      <c r="A578" s="139"/>
      <c r="B578" s="139"/>
      <c r="C578" s="139"/>
      <c r="D578" s="139"/>
      <c r="E578" s="139"/>
      <c r="F578" s="139"/>
      <c r="G578" s="139"/>
      <c r="H578" s="139"/>
    </row>
    <row r="579" spans="1:8" ht="14.25">
      <c r="A579" s="139"/>
      <c r="B579" s="139"/>
      <c r="C579" s="139"/>
      <c r="D579" s="139"/>
      <c r="E579" s="139"/>
      <c r="F579" s="139"/>
      <c r="G579" s="139"/>
      <c r="H579" s="139"/>
    </row>
    <row r="580" spans="1:8" ht="14.25">
      <c r="A580" s="139"/>
      <c r="B580" s="139"/>
      <c r="C580" s="139"/>
      <c r="D580" s="139"/>
      <c r="E580" s="139"/>
      <c r="F580" s="139"/>
      <c r="G580" s="139"/>
      <c r="H580" s="139"/>
    </row>
    <row r="581" spans="1:8" ht="14.25">
      <c r="A581" s="139"/>
      <c r="B581" s="139"/>
      <c r="C581" s="139"/>
      <c r="D581" s="139"/>
      <c r="E581" s="139"/>
      <c r="F581" s="139"/>
      <c r="G581" s="139"/>
      <c r="H581" s="139"/>
    </row>
    <row r="582" spans="1:8" ht="14.25">
      <c r="A582" s="139"/>
      <c r="B582" s="139"/>
      <c r="C582" s="139"/>
      <c r="D582" s="139"/>
      <c r="E582" s="139"/>
      <c r="F582" s="139"/>
      <c r="G582" s="139"/>
      <c r="H582" s="139"/>
    </row>
    <row r="583" spans="1:8" ht="14.25">
      <c r="A583" s="139"/>
      <c r="B583" s="139"/>
      <c r="C583" s="139"/>
      <c r="D583" s="139"/>
      <c r="E583" s="139"/>
      <c r="F583" s="139"/>
      <c r="G583" s="139"/>
      <c r="H583" s="139"/>
    </row>
    <row r="584" spans="1:8" ht="14.25">
      <c r="A584" s="139"/>
      <c r="B584" s="139"/>
      <c r="C584" s="139"/>
      <c r="D584" s="139"/>
      <c r="E584" s="139"/>
      <c r="F584" s="139"/>
      <c r="G584" s="139"/>
      <c r="H584" s="139"/>
    </row>
    <row r="585" spans="1:8" ht="14.25">
      <c r="A585" s="139"/>
      <c r="B585" s="139"/>
      <c r="C585" s="139"/>
      <c r="D585" s="139"/>
      <c r="E585" s="139"/>
      <c r="F585" s="139"/>
      <c r="G585" s="139"/>
      <c r="H585" s="139"/>
    </row>
    <row r="586" spans="1:8" ht="14.25">
      <c r="A586" s="139"/>
      <c r="B586" s="139"/>
      <c r="C586" s="139"/>
      <c r="D586" s="139"/>
      <c r="E586" s="139"/>
      <c r="F586" s="139"/>
      <c r="G586" s="139"/>
      <c r="H586" s="139"/>
    </row>
    <row r="587" spans="1:8" ht="14.25">
      <c r="A587" s="139"/>
      <c r="B587" s="139"/>
      <c r="C587" s="139"/>
      <c r="D587" s="139"/>
      <c r="E587" s="139"/>
      <c r="F587" s="139"/>
      <c r="G587" s="139"/>
      <c r="H587" s="139"/>
    </row>
    <row r="588" spans="1:8" ht="14.25">
      <c r="A588" s="139"/>
      <c r="B588" s="139"/>
      <c r="C588" s="139"/>
      <c r="D588" s="139"/>
      <c r="E588" s="139"/>
      <c r="F588" s="139"/>
      <c r="G588" s="139"/>
      <c r="H588" s="139"/>
    </row>
    <row r="589" spans="1:8" ht="14.25">
      <c r="A589" s="139"/>
      <c r="B589" s="139"/>
      <c r="C589" s="139"/>
      <c r="D589" s="139"/>
      <c r="E589" s="139"/>
      <c r="F589" s="139"/>
      <c r="G589" s="139"/>
      <c r="H589" s="139"/>
    </row>
    <row r="590" spans="1:8" ht="14.25">
      <c r="A590" s="139"/>
      <c r="B590" s="139"/>
      <c r="C590" s="139"/>
      <c r="D590" s="139"/>
      <c r="E590" s="139"/>
      <c r="F590" s="139"/>
      <c r="G590" s="139"/>
      <c r="H590" s="139"/>
    </row>
    <row r="591" spans="1:8" ht="14.25">
      <c r="A591" s="139"/>
      <c r="B591" s="139"/>
      <c r="C591" s="139"/>
      <c r="D591" s="139"/>
      <c r="E591" s="139"/>
      <c r="F591" s="139"/>
      <c r="G591" s="139"/>
      <c r="H591" s="139"/>
    </row>
    <row r="592" spans="1:8" ht="14.25">
      <c r="A592" s="139"/>
      <c r="B592" s="139"/>
      <c r="C592" s="139"/>
      <c r="D592" s="139"/>
      <c r="E592" s="139"/>
      <c r="F592" s="139"/>
      <c r="G592" s="139"/>
      <c r="H592" s="139"/>
    </row>
    <row r="593" spans="1:8" ht="14.25">
      <c r="A593" s="139"/>
      <c r="B593" s="139"/>
      <c r="C593" s="139"/>
      <c r="D593" s="139"/>
      <c r="E593" s="139"/>
      <c r="F593" s="139"/>
      <c r="G593" s="139"/>
      <c r="H593" s="139"/>
    </row>
    <row r="594" spans="1:8" ht="14.25">
      <c r="A594" s="139"/>
      <c r="B594" s="139"/>
      <c r="C594" s="139"/>
      <c r="D594" s="139"/>
      <c r="E594" s="139"/>
      <c r="F594" s="139"/>
      <c r="G594" s="139"/>
      <c r="H594" s="139"/>
    </row>
    <row r="595" spans="1:8" ht="14.25">
      <c r="A595" s="139"/>
      <c r="B595" s="139"/>
      <c r="C595" s="139"/>
      <c r="D595" s="139"/>
      <c r="E595" s="139"/>
      <c r="F595" s="139"/>
      <c r="G595" s="139"/>
      <c r="H595" s="139"/>
    </row>
    <row r="596" spans="1:8" ht="14.25">
      <c r="A596" s="139"/>
      <c r="B596" s="139"/>
      <c r="C596" s="139"/>
      <c r="D596" s="139"/>
      <c r="E596" s="139"/>
      <c r="F596" s="139"/>
      <c r="G596" s="139"/>
      <c r="H596" s="139"/>
    </row>
    <row r="597" spans="1:8" ht="14.25">
      <c r="A597" s="139"/>
      <c r="B597" s="139"/>
      <c r="C597" s="139"/>
      <c r="D597" s="139"/>
      <c r="E597" s="139"/>
      <c r="F597" s="139"/>
      <c r="G597" s="139"/>
      <c r="H597" s="139"/>
    </row>
    <row r="598" spans="1:8" ht="14.25">
      <c r="A598" s="139"/>
      <c r="B598" s="139"/>
      <c r="C598" s="139"/>
      <c r="D598" s="139"/>
      <c r="E598" s="139"/>
      <c r="F598" s="139"/>
      <c r="G598" s="139"/>
      <c r="H598" s="139"/>
    </row>
    <row r="599" spans="1:8" ht="14.25">
      <c r="A599" s="139"/>
      <c r="B599" s="139"/>
      <c r="C599" s="139"/>
      <c r="D599" s="139"/>
      <c r="E599" s="139"/>
      <c r="F599" s="139"/>
      <c r="G599" s="139"/>
      <c r="H599" s="139"/>
    </row>
    <row r="600" spans="1:8" ht="14.25">
      <c r="A600" s="139"/>
      <c r="B600" s="139"/>
      <c r="C600" s="139"/>
      <c r="D600" s="139"/>
      <c r="E600" s="139"/>
      <c r="F600" s="139"/>
      <c r="G600" s="139"/>
      <c r="H600" s="139"/>
    </row>
    <row r="601" spans="1:8" ht="14.25">
      <c r="A601" s="139"/>
      <c r="B601" s="139"/>
      <c r="C601" s="139"/>
      <c r="D601" s="139"/>
      <c r="E601" s="139"/>
      <c r="F601" s="139"/>
      <c r="G601" s="139"/>
      <c r="H601" s="139"/>
    </row>
    <row r="602" spans="1:8" ht="14.25">
      <c r="A602" s="139"/>
      <c r="B602" s="139"/>
      <c r="C602" s="139"/>
      <c r="D602" s="139"/>
      <c r="E602" s="139"/>
      <c r="F602" s="139"/>
      <c r="G602" s="139"/>
      <c r="H602" s="139"/>
    </row>
    <row r="603" spans="1:8" ht="14.25">
      <c r="A603" s="139"/>
      <c r="B603" s="139"/>
      <c r="C603" s="139"/>
      <c r="D603" s="139"/>
      <c r="E603" s="139"/>
      <c r="F603" s="139"/>
      <c r="G603" s="139"/>
      <c r="H603" s="139"/>
    </row>
    <row r="604" spans="1:8" ht="14.25">
      <c r="A604" s="139"/>
      <c r="B604" s="139"/>
      <c r="C604" s="139"/>
      <c r="D604" s="139"/>
      <c r="E604" s="139"/>
      <c r="F604" s="139"/>
      <c r="G604" s="139"/>
      <c r="H604" s="139"/>
    </row>
    <row r="605" spans="1:8" ht="14.25">
      <c r="A605" s="139"/>
      <c r="B605" s="139"/>
      <c r="C605" s="139"/>
      <c r="D605" s="139"/>
      <c r="E605" s="139"/>
      <c r="F605" s="139"/>
      <c r="G605" s="139"/>
      <c r="H605" s="139"/>
    </row>
    <row r="606" spans="1:8" ht="14.25">
      <c r="A606" s="139"/>
      <c r="B606" s="139"/>
      <c r="C606" s="139"/>
      <c r="D606" s="139"/>
      <c r="E606" s="139"/>
      <c r="F606" s="139"/>
      <c r="G606" s="139"/>
      <c r="H606" s="139"/>
    </row>
    <row r="607" spans="1:8" ht="14.25">
      <c r="A607" s="139"/>
      <c r="B607" s="139"/>
      <c r="C607" s="139"/>
      <c r="D607" s="139"/>
      <c r="E607" s="139"/>
      <c r="F607" s="139"/>
      <c r="G607" s="139"/>
      <c r="H607" s="139"/>
    </row>
    <row r="608" spans="1:8" ht="14.25">
      <c r="A608" s="139"/>
      <c r="B608" s="139"/>
      <c r="C608" s="139"/>
      <c r="D608" s="139"/>
      <c r="E608" s="139"/>
      <c r="F608" s="139"/>
      <c r="G608" s="139"/>
      <c r="H608" s="139"/>
    </row>
    <row r="609" spans="1:8" ht="14.25">
      <c r="A609" s="139"/>
      <c r="B609" s="139"/>
      <c r="C609" s="139"/>
      <c r="D609" s="139"/>
      <c r="E609" s="139"/>
      <c r="F609" s="139"/>
      <c r="G609" s="139"/>
      <c r="H609" s="139"/>
    </row>
    <row r="610" spans="1:8" ht="14.25">
      <c r="A610" s="139"/>
      <c r="B610" s="139"/>
      <c r="C610" s="139"/>
      <c r="D610" s="139"/>
      <c r="E610" s="139"/>
      <c r="F610" s="139"/>
      <c r="G610" s="139"/>
      <c r="H610" s="139"/>
    </row>
    <row r="611" spans="1:8" ht="14.25">
      <c r="A611" s="139"/>
      <c r="B611" s="139"/>
      <c r="C611" s="139"/>
      <c r="D611" s="139"/>
      <c r="E611" s="139"/>
      <c r="F611" s="139"/>
      <c r="G611" s="139"/>
      <c r="H611" s="139"/>
    </row>
    <row r="612" spans="1:8" ht="14.25">
      <c r="A612" s="139"/>
      <c r="B612" s="139"/>
      <c r="C612" s="139"/>
      <c r="D612" s="139"/>
      <c r="E612" s="139"/>
      <c r="F612" s="139"/>
      <c r="G612" s="139"/>
      <c r="H612" s="139"/>
    </row>
    <row r="613" spans="1:8" ht="14.25">
      <c r="A613" s="139"/>
      <c r="B613" s="139"/>
      <c r="C613" s="139"/>
      <c r="D613" s="139"/>
      <c r="E613" s="139"/>
      <c r="F613" s="139"/>
      <c r="G613" s="139"/>
      <c r="H613" s="139"/>
    </row>
    <row r="614" spans="1:8" ht="14.25">
      <c r="A614" s="139"/>
      <c r="B614" s="139"/>
      <c r="C614" s="139"/>
      <c r="D614" s="139"/>
      <c r="E614" s="139"/>
      <c r="F614" s="139"/>
      <c r="G614" s="139"/>
      <c r="H614" s="139"/>
    </row>
    <row r="615" spans="1:8" ht="14.25">
      <c r="A615" s="139"/>
      <c r="B615" s="139"/>
      <c r="C615" s="139"/>
      <c r="D615" s="139"/>
      <c r="E615" s="139"/>
      <c r="F615" s="139"/>
      <c r="G615" s="139"/>
      <c r="H615" s="139"/>
    </row>
    <row r="616" spans="1:8" ht="14.25">
      <c r="A616" s="139"/>
      <c r="B616" s="139"/>
      <c r="C616" s="139"/>
      <c r="D616" s="139"/>
      <c r="E616" s="139"/>
      <c r="F616" s="139"/>
      <c r="G616" s="139"/>
      <c r="H616" s="139"/>
    </row>
    <row r="617" spans="1:8" ht="14.25">
      <c r="A617" s="139"/>
      <c r="B617" s="139"/>
      <c r="C617" s="139"/>
      <c r="D617" s="139"/>
      <c r="E617" s="139"/>
      <c r="F617" s="139"/>
      <c r="G617" s="139"/>
      <c r="H617" s="139"/>
    </row>
    <row r="618" spans="1:8" ht="14.25">
      <c r="A618" s="139"/>
      <c r="B618" s="139"/>
      <c r="C618" s="139"/>
      <c r="D618" s="139"/>
      <c r="E618" s="139"/>
      <c r="F618" s="139"/>
      <c r="G618" s="139"/>
      <c r="H618" s="139"/>
    </row>
    <row r="619" spans="1:8" ht="14.25">
      <c r="A619" s="139"/>
      <c r="B619" s="139"/>
      <c r="C619" s="139"/>
      <c r="D619" s="139"/>
      <c r="E619" s="139"/>
      <c r="F619" s="139"/>
      <c r="G619" s="139"/>
      <c r="H619" s="139"/>
    </row>
    <row r="620" spans="1:8" ht="14.25">
      <c r="A620" s="139"/>
      <c r="B620" s="139"/>
      <c r="C620" s="139"/>
      <c r="D620" s="139"/>
      <c r="E620" s="139"/>
      <c r="F620" s="139"/>
      <c r="G620" s="139"/>
      <c r="H620" s="139"/>
    </row>
    <row r="621" spans="1:8" ht="14.25">
      <c r="A621" s="139"/>
      <c r="B621" s="139"/>
      <c r="C621" s="139"/>
      <c r="D621" s="139"/>
      <c r="E621" s="139"/>
      <c r="F621" s="139"/>
      <c r="G621" s="139"/>
      <c r="H621" s="139"/>
    </row>
    <row r="622" spans="1:8" ht="14.25">
      <c r="A622" s="139"/>
      <c r="B622" s="139"/>
      <c r="C622" s="139"/>
      <c r="D622" s="139"/>
      <c r="E622" s="139"/>
      <c r="F622" s="139"/>
      <c r="G622" s="139"/>
      <c r="H622" s="139"/>
    </row>
    <row r="623" spans="1:8" ht="14.25">
      <c r="A623" s="139"/>
      <c r="B623" s="139"/>
      <c r="C623" s="139"/>
      <c r="D623" s="139"/>
      <c r="E623" s="139"/>
      <c r="F623" s="139"/>
      <c r="G623" s="139"/>
      <c r="H623" s="139"/>
    </row>
    <row r="624" spans="1:8" ht="14.25">
      <c r="A624" s="139"/>
      <c r="B624" s="139"/>
      <c r="C624" s="139"/>
      <c r="D624" s="139"/>
      <c r="E624" s="139"/>
      <c r="F624" s="139"/>
      <c r="G624" s="139"/>
      <c r="H624" s="139"/>
    </row>
    <row r="625" spans="1:8" ht="14.25">
      <c r="A625" s="139"/>
      <c r="B625" s="139"/>
      <c r="C625" s="139"/>
      <c r="D625" s="139"/>
      <c r="E625" s="139"/>
      <c r="F625" s="139"/>
      <c r="G625" s="139"/>
      <c r="H625" s="139"/>
    </row>
    <row r="626" spans="1:8" ht="14.25">
      <c r="A626" s="139"/>
      <c r="B626" s="139"/>
      <c r="C626" s="139"/>
      <c r="D626" s="139"/>
      <c r="E626" s="139"/>
      <c r="F626" s="139"/>
      <c r="G626" s="139"/>
      <c r="H626" s="139"/>
    </row>
    <row r="627" spans="1:8" ht="14.25">
      <c r="A627" s="139"/>
      <c r="B627" s="139"/>
      <c r="C627" s="139"/>
      <c r="D627" s="139"/>
      <c r="E627" s="139"/>
      <c r="F627" s="139"/>
      <c r="G627" s="139"/>
      <c r="H627" s="139"/>
    </row>
    <row r="628" spans="1:8" ht="14.25">
      <c r="A628" s="139"/>
      <c r="B628" s="139"/>
      <c r="C628" s="139"/>
      <c r="D628" s="139"/>
      <c r="E628" s="139"/>
      <c r="F628" s="139"/>
      <c r="G628" s="139"/>
      <c r="H628" s="139"/>
    </row>
    <row r="629" spans="1:8" ht="14.25">
      <c r="A629" s="139"/>
      <c r="B629" s="139"/>
      <c r="C629" s="139"/>
      <c r="D629" s="139"/>
      <c r="E629" s="139"/>
      <c r="F629" s="139"/>
      <c r="G629" s="139"/>
      <c r="H629" s="139"/>
    </row>
    <row r="630" spans="1:8" ht="14.25">
      <c r="A630" s="139"/>
      <c r="B630" s="139"/>
      <c r="C630" s="139"/>
      <c r="D630" s="139"/>
      <c r="E630" s="139"/>
      <c r="F630" s="139"/>
      <c r="G630" s="139"/>
      <c r="H630" s="139"/>
    </row>
    <row r="631" spans="1:8" ht="14.25">
      <c r="A631" s="139"/>
      <c r="B631" s="139"/>
      <c r="C631" s="139"/>
      <c r="D631" s="139"/>
      <c r="E631" s="139"/>
      <c r="F631" s="139"/>
      <c r="G631" s="139"/>
      <c r="H631" s="139"/>
    </row>
    <row r="632" spans="1:8" ht="14.25">
      <c r="A632" s="139"/>
      <c r="B632" s="139"/>
      <c r="C632" s="139"/>
      <c r="D632" s="139"/>
      <c r="E632" s="139"/>
      <c r="F632" s="139"/>
      <c r="G632" s="139"/>
      <c r="H632" s="139"/>
    </row>
    <row r="633" spans="1:8" ht="14.25">
      <c r="A633" s="139"/>
      <c r="B633" s="139"/>
      <c r="C633" s="139"/>
      <c r="D633" s="139"/>
      <c r="E633" s="139"/>
      <c r="F633" s="139"/>
      <c r="G633" s="139"/>
      <c r="H633" s="139"/>
    </row>
    <row r="634" spans="1:8" ht="14.25">
      <c r="A634" s="139"/>
      <c r="B634" s="139"/>
      <c r="C634" s="139"/>
      <c r="D634" s="139"/>
      <c r="E634" s="139"/>
      <c r="F634" s="139"/>
      <c r="G634" s="139"/>
      <c r="H634" s="139"/>
    </row>
    <row r="635" spans="1:8" ht="14.25">
      <c r="A635" s="139"/>
      <c r="B635" s="139"/>
      <c r="C635" s="139"/>
      <c r="D635" s="139"/>
      <c r="E635" s="139"/>
      <c r="F635" s="139"/>
      <c r="G635" s="139"/>
      <c r="H635" s="139"/>
    </row>
    <row r="636" spans="1:8" ht="14.25">
      <c r="A636" s="139"/>
      <c r="B636" s="139"/>
      <c r="C636" s="139"/>
      <c r="D636" s="139"/>
      <c r="E636" s="139"/>
      <c r="F636" s="139"/>
      <c r="G636" s="139"/>
      <c r="H636" s="139"/>
    </row>
    <row r="637" spans="1:8" ht="14.25">
      <c r="A637" s="139"/>
      <c r="B637" s="139"/>
      <c r="C637" s="139"/>
      <c r="D637" s="139"/>
      <c r="E637" s="139"/>
      <c r="F637" s="139"/>
      <c r="G637" s="139"/>
      <c r="H637" s="139"/>
    </row>
    <row r="638" spans="1:8" ht="14.25">
      <c r="A638" s="139"/>
      <c r="B638" s="139"/>
      <c r="C638" s="139"/>
      <c r="D638" s="139"/>
      <c r="E638" s="139"/>
      <c r="F638" s="139"/>
      <c r="G638" s="139"/>
      <c r="H638" s="139"/>
    </row>
    <row r="639" spans="1:8" ht="14.25">
      <c r="A639" s="139"/>
      <c r="B639" s="139"/>
      <c r="C639" s="139"/>
      <c r="D639" s="139"/>
      <c r="E639" s="139"/>
      <c r="F639" s="139"/>
      <c r="G639" s="139"/>
      <c r="H639" s="139"/>
    </row>
    <row r="640" spans="1:8" ht="14.25">
      <c r="A640" s="139"/>
      <c r="B640" s="139"/>
      <c r="C640" s="139"/>
      <c r="D640" s="139"/>
      <c r="E640" s="139"/>
      <c r="F640" s="139"/>
      <c r="G640" s="139"/>
      <c r="H640" s="139"/>
    </row>
    <row r="641" spans="1:8" ht="14.25">
      <c r="A641" s="139"/>
      <c r="B641" s="139"/>
      <c r="C641" s="139"/>
      <c r="D641" s="139"/>
      <c r="E641" s="139"/>
      <c r="F641" s="139"/>
      <c r="G641" s="139"/>
      <c r="H641" s="139"/>
    </row>
    <row r="642" spans="1:8" ht="14.25">
      <c r="A642" s="139"/>
      <c r="B642" s="139"/>
      <c r="C642" s="139"/>
      <c r="D642" s="139"/>
      <c r="E642" s="139"/>
      <c r="F642" s="139"/>
      <c r="G642" s="139"/>
      <c r="H642" s="139"/>
    </row>
    <row r="643" spans="1:8" ht="14.25">
      <c r="A643" s="139"/>
      <c r="B643" s="139"/>
      <c r="C643" s="139"/>
      <c r="D643" s="139"/>
      <c r="E643" s="139"/>
      <c r="F643" s="139"/>
      <c r="G643" s="139"/>
      <c r="H643" s="139"/>
    </row>
    <row r="644" spans="1:8" ht="14.25">
      <c r="A644" s="139"/>
      <c r="B644" s="139"/>
      <c r="C644" s="139"/>
      <c r="D644" s="139"/>
      <c r="E644" s="139"/>
      <c r="F644" s="139"/>
      <c r="G644" s="139"/>
      <c r="H644" s="139"/>
    </row>
    <row r="645" spans="1:8" ht="14.25">
      <c r="A645" s="139"/>
      <c r="B645" s="139"/>
      <c r="C645" s="139"/>
      <c r="D645" s="139"/>
      <c r="E645" s="139"/>
      <c r="F645" s="139"/>
      <c r="G645" s="139"/>
      <c r="H645" s="139"/>
    </row>
    <row r="646" spans="1:8" ht="14.25">
      <c r="A646" s="139"/>
      <c r="B646" s="139"/>
      <c r="C646" s="139"/>
      <c r="D646" s="139"/>
      <c r="E646" s="139"/>
      <c r="F646" s="139"/>
      <c r="G646" s="139"/>
      <c r="H646" s="139"/>
    </row>
    <row r="647" spans="1:8" ht="14.25">
      <c r="A647" s="139"/>
      <c r="B647" s="139"/>
      <c r="C647" s="139"/>
      <c r="D647" s="139"/>
      <c r="E647" s="139"/>
      <c r="F647" s="139"/>
      <c r="G647" s="139"/>
      <c r="H647" s="139"/>
    </row>
    <row r="648" spans="1:8" ht="14.25">
      <c r="A648" s="139"/>
      <c r="B648" s="139"/>
      <c r="C648" s="139"/>
      <c r="D648" s="139"/>
      <c r="E648" s="139"/>
      <c r="F648" s="139"/>
      <c r="G648" s="139"/>
      <c r="H648" s="139"/>
    </row>
    <row r="649" spans="1:8" ht="14.25">
      <c r="A649" s="139"/>
      <c r="B649" s="139"/>
      <c r="C649" s="139"/>
      <c r="D649" s="139"/>
      <c r="E649" s="139"/>
      <c r="F649" s="139"/>
      <c r="G649" s="139"/>
      <c r="H649" s="139"/>
    </row>
    <row r="650" spans="1:8" ht="14.25">
      <c r="A650" s="139"/>
      <c r="B650" s="139"/>
      <c r="C650" s="139"/>
      <c r="D650" s="139"/>
      <c r="E650" s="139"/>
      <c r="F650" s="139"/>
      <c r="G650" s="139"/>
      <c r="H650" s="139"/>
    </row>
    <row r="651" spans="1:8" ht="14.25">
      <c r="A651" s="139"/>
      <c r="B651" s="139"/>
      <c r="C651" s="139"/>
      <c r="D651" s="139"/>
      <c r="E651" s="139"/>
      <c r="F651" s="139"/>
      <c r="G651" s="139"/>
      <c r="H651" s="139"/>
    </row>
    <row r="652" spans="1:8" ht="14.25">
      <c r="A652" s="139"/>
      <c r="B652" s="139"/>
      <c r="C652" s="139"/>
      <c r="D652" s="139"/>
      <c r="E652" s="139"/>
      <c r="F652" s="139"/>
      <c r="G652" s="139"/>
      <c r="H652" s="139"/>
    </row>
    <row r="653" spans="1:8" ht="14.25">
      <c r="A653" s="139"/>
      <c r="B653" s="139"/>
      <c r="C653" s="139"/>
      <c r="D653" s="139"/>
      <c r="E653" s="139"/>
      <c r="F653" s="139"/>
      <c r="G653" s="139"/>
      <c r="H653" s="139"/>
    </row>
    <row r="654" spans="1:8" ht="14.25">
      <c r="A654" s="139"/>
      <c r="B654" s="139"/>
      <c r="C654" s="139"/>
      <c r="D654" s="139"/>
      <c r="E654" s="139"/>
      <c r="F654" s="139"/>
      <c r="G654" s="139"/>
      <c r="H654" s="139"/>
    </row>
    <row r="655" spans="1:8" ht="14.25">
      <c r="A655" s="139"/>
      <c r="B655" s="139"/>
      <c r="C655" s="139"/>
      <c r="D655" s="139"/>
      <c r="E655" s="139"/>
      <c r="F655" s="139"/>
      <c r="G655" s="139"/>
      <c r="H655" s="139"/>
    </row>
    <row r="656" spans="1:8" ht="14.25">
      <c r="A656" s="139"/>
      <c r="B656" s="139"/>
      <c r="C656" s="139"/>
      <c r="D656" s="139"/>
      <c r="E656" s="139"/>
      <c r="F656" s="139"/>
      <c r="G656" s="139"/>
      <c r="H656" s="139"/>
    </row>
    <row r="657" spans="1:8" ht="14.25">
      <c r="A657" s="139"/>
      <c r="B657" s="139"/>
      <c r="C657" s="139"/>
      <c r="D657" s="139"/>
      <c r="E657" s="139"/>
      <c r="F657" s="139"/>
      <c r="G657" s="139"/>
      <c r="H657" s="139"/>
    </row>
    <row r="658" spans="1:8" ht="14.25">
      <c r="A658" s="139"/>
      <c r="B658" s="139"/>
      <c r="C658" s="139"/>
      <c r="D658" s="139"/>
      <c r="E658" s="139"/>
      <c r="F658" s="139"/>
      <c r="G658" s="139"/>
      <c r="H658" s="139"/>
    </row>
    <row r="659" spans="1:8" ht="14.25">
      <c r="A659" s="139"/>
      <c r="B659" s="139"/>
      <c r="C659" s="139"/>
      <c r="D659" s="139"/>
      <c r="E659" s="139"/>
      <c r="F659" s="139"/>
      <c r="G659" s="139"/>
      <c r="H659" s="139"/>
    </row>
    <row r="660" spans="1:8" ht="14.25">
      <c r="A660" s="139"/>
      <c r="B660" s="139"/>
      <c r="C660" s="139"/>
      <c r="D660" s="139"/>
      <c r="E660" s="139"/>
      <c r="F660" s="139"/>
      <c r="G660" s="139"/>
      <c r="H660" s="139"/>
    </row>
    <row r="661" spans="1:8" ht="14.25">
      <c r="A661" s="139"/>
      <c r="B661" s="139"/>
      <c r="C661" s="139"/>
      <c r="D661" s="139"/>
      <c r="E661" s="139"/>
      <c r="F661" s="139"/>
      <c r="G661" s="139"/>
      <c r="H661" s="139"/>
    </row>
    <row r="662" spans="1:8" ht="14.25">
      <c r="A662" s="139"/>
      <c r="B662" s="139"/>
      <c r="C662" s="139"/>
      <c r="D662" s="139"/>
      <c r="E662" s="139"/>
      <c r="F662" s="139"/>
      <c r="G662" s="139"/>
      <c r="H662" s="139"/>
    </row>
    <row r="663" spans="1:8" ht="14.25">
      <c r="A663" s="139"/>
      <c r="B663" s="139"/>
      <c r="C663" s="139"/>
      <c r="D663" s="139"/>
      <c r="E663" s="139"/>
      <c r="F663" s="139"/>
      <c r="G663" s="139"/>
      <c r="H663" s="139"/>
    </row>
    <row r="664" spans="1:8" ht="14.25">
      <c r="A664" s="139"/>
      <c r="B664" s="139"/>
      <c r="C664" s="139"/>
      <c r="D664" s="139"/>
      <c r="E664" s="139"/>
      <c r="F664" s="139"/>
      <c r="G664" s="139"/>
      <c r="H664" s="139"/>
    </row>
    <row r="665" spans="1:8" ht="14.25">
      <c r="A665" s="139"/>
      <c r="B665" s="139"/>
      <c r="C665" s="139"/>
      <c r="D665" s="139"/>
      <c r="E665" s="139"/>
      <c r="F665" s="139"/>
      <c r="G665" s="139"/>
      <c r="H665" s="139"/>
    </row>
    <row r="666" spans="1:8" ht="14.25">
      <c r="A666" s="139"/>
      <c r="B666" s="139"/>
      <c r="C666" s="139"/>
      <c r="D666" s="139"/>
      <c r="E666" s="139"/>
      <c r="F666" s="139"/>
      <c r="G666" s="139"/>
      <c r="H666" s="139"/>
    </row>
    <row r="667" spans="1:8" ht="14.25">
      <c r="A667" s="139"/>
      <c r="B667" s="139"/>
      <c r="C667" s="139"/>
      <c r="D667" s="139"/>
      <c r="E667" s="139"/>
      <c r="F667" s="139"/>
      <c r="G667" s="139"/>
      <c r="H667" s="139"/>
    </row>
    <row r="668" spans="1:8" ht="14.25">
      <c r="A668" s="139"/>
      <c r="B668" s="139"/>
      <c r="C668" s="139"/>
      <c r="D668" s="139"/>
      <c r="E668" s="139"/>
      <c r="F668" s="139"/>
      <c r="G668" s="139"/>
      <c r="H668" s="139"/>
    </row>
    <row r="669" spans="1:8" ht="14.25">
      <c r="A669" s="139"/>
      <c r="B669" s="139"/>
      <c r="C669" s="139"/>
      <c r="D669" s="139"/>
      <c r="E669" s="139"/>
      <c r="F669" s="139"/>
      <c r="G669" s="139"/>
      <c r="H669" s="139"/>
    </row>
    <row r="670" spans="1:8" ht="14.25">
      <c r="A670" s="139"/>
      <c r="B670" s="139"/>
      <c r="C670" s="139"/>
      <c r="D670" s="139"/>
      <c r="E670" s="139"/>
      <c r="F670" s="139"/>
      <c r="G670" s="139"/>
      <c r="H670" s="139"/>
    </row>
    <row r="671" spans="1:8" ht="14.25">
      <c r="A671" s="139"/>
      <c r="B671" s="139"/>
      <c r="C671" s="139"/>
      <c r="D671" s="139"/>
      <c r="E671" s="139"/>
      <c r="F671" s="139"/>
      <c r="G671" s="139"/>
      <c r="H671" s="139"/>
    </row>
    <row r="672" spans="1:8" ht="14.25">
      <c r="A672" s="139"/>
      <c r="B672" s="139"/>
      <c r="C672" s="139"/>
      <c r="D672" s="139"/>
      <c r="E672" s="139"/>
      <c r="F672" s="139"/>
      <c r="G672" s="139"/>
      <c r="H672" s="139"/>
    </row>
    <row r="673" spans="1:8" ht="14.25">
      <c r="A673" s="139"/>
      <c r="B673" s="139"/>
      <c r="C673" s="139"/>
      <c r="D673" s="139"/>
      <c r="E673" s="139"/>
      <c r="F673" s="139"/>
      <c r="G673" s="139"/>
      <c r="H673" s="139"/>
    </row>
    <row r="674" spans="1:8" ht="14.25">
      <c r="A674" s="139"/>
      <c r="B674" s="139"/>
      <c r="C674" s="139"/>
      <c r="D674" s="139"/>
      <c r="E674" s="139"/>
      <c r="F674" s="139"/>
      <c r="G674" s="139"/>
      <c r="H674" s="139"/>
    </row>
    <row r="675" spans="1:8" ht="14.25">
      <c r="A675" s="139"/>
      <c r="B675" s="139"/>
      <c r="C675" s="139"/>
      <c r="D675" s="139"/>
      <c r="E675" s="139"/>
      <c r="F675" s="139"/>
      <c r="G675" s="139"/>
      <c r="H675" s="139"/>
    </row>
    <row r="676" spans="1:8" ht="14.25">
      <c r="A676" s="139"/>
      <c r="B676" s="139"/>
      <c r="C676" s="139"/>
      <c r="D676" s="139"/>
      <c r="E676" s="139"/>
      <c r="F676" s="139"/>
      <c r="G676" s="139"/>
      <c r="H676" s="139"/>
    </row>
    <row r="677" spans="1:8" ht="14.25">
      <c r="A677" s="139"/>
      <c r="B677" s="139"/>
      <c r="C677" s="139"/>
      <c r="D677" s="139"/>
      <c r="E677" s="139"/>
      <c r="F677" s="139"/>
      <c r="G677" s="139"/>
      <c r="H677" s="139"/>
    </row>
    <row r="678" spans="1:8" ht="14.25">
      <c r="A678" s="139"/>
      <c r="B678" s="139"/>
      <c r="C678" s="139"/>
      <c r="D678" s="139"/>
      <c r="E678" s="139"/>
      <c r="F678" s="139"/>
      <c r="G678" s="139"/>
      <c r="H678" s="139"/>
    </row>
    <row r="679" spans="1:8" ht="14.25">
      <c r="A679" s="139"/>
      <c r="B679" s="139"/>
      <c r="C679" s="139"/>
      <c r="D679" s="139"/>
      <c r="E679" s="139"/>
      <c r="F679" s="139"/>
      <c r="G679" s="139"/>
      <c r="H679" s="139"/>
    </row>
    <row r="680" spans="1:8" ht="14.25">
      <c r="A680" s="139"/>
      <c r="B680" s="139"/>
      <c r="C680" s="139"/>
      <c r="D680" s="139"/>
      <c r="E680" s="139"/>
      <c r="F680" s="139"/>
      <c r="G680" s="139"/>
      <c r="H680" s="139"/>
    </row>
    <row r="681" spans="1:8" ht="14.25">
      <c r="A681" s="139"/>
      <c r="B681" s="139"/>
      <c r="C681" s="139"/>
      <c r="D681" s="139"/>
      <c r="E681" s="139"/>
      <c r="F681" s="139"/>
      <c r="G681" s="139"/>
      <c r="H681" s="139"/>
    </row>
    <row r="682" spans="1:8" ht="14.25">
      <c r="A682" s="139"/>
      <c r="B682" s="139"/>
      <c r="C682" s="139"/>
      <c r="D682" s="139"/>
      <c r="E682" s="139"/>
      <c r="F682" s="139"/>
      <c r="G682" s="139"/>
      <c r="H682" s="139"/>
    </row>
    <row r="683" spans="1:8" ht="14.25">
      <c r="A683" s="139"/>
      <c r="B683" s="139"/>
      <c r="C683" s="139"/>
      <c r="D683" s="139"/>
      <c r="E683" s="139"/>
      <c r="F683" s="139"/>
      <c r="G683" s="139"/>
      <c r="H683" s="139"/>
    </row>
    <row r="684" spans="1:8" ht="14.25">
      <c r="A684" s="139"/>
      <c r="B684" s="139"/>
      <c r="C684" s="139"/>
      <c r="D684" s="139"/>
      <c r="E684" s="139"/>
      <c r="F684" s="139"/>
      <c r="G684" s="139"/>
      <c r="H684" s="139"/>
    </row>
    <row r="685" spans="1:8" ht="14.25">
      <c r="A685" s="139"/>
      <c r="B685" s="139"/>
      <c r="C685" s="139"/>
      <c r="D685" s="139"/>
      <c r="E685" s="139"/>
      <c r="F685" s="139"/>
      <c r="G685" s="139"/>
      <c r="H685" s="139"/>
    </row>
    <row r="686" spans="1:8" ht="14.25">
      <c r="A686" s="139"/>
      <c r="B686" s="139"/>
      <c r="C686" s="139"/>
      <c r="D686" s="139"/>
      <c r="E686" s="139"/>
      <c r="F686" s="139"/>
      <c r="G686" s="139"/>
      <c r="H686" s="139"/>
    </row>
    <row r="687" spans="1:8" ht="14.25">
      <c r="A687" s="139"/>
      <c r="B687" s="139"/>
      <c r="C687" s="139"/>
      <c r="D687" s="139"/>
      <c r="E687" s="139"/>
      <c r="F687" s="139"/>
      <c r="G687" s="139"/>
      <c r="H687" s="139"/>
    </row>
    <row r="688" spans="1:8" ht="14.25">
      <c r="A688" s="139"/>
      <c r="B688" s="139"/>
      <c r="C688" s="139"/>
      <c r="D688" s="139"/>
      <c r="E688" s="139"/>
      <c r="F688" s="139"/>
      <c r="G688" s="139"/>
      <c r="H688" s="139"/>
    </row>
    <row r="689" spans="1:8" ht="14.25">
      <c r="A689" s="139"/>
      <c r="B689" s="139"/>
      <c r="C689" s="139"/>
      <c r="D689" s="139"/>
      <c r="E689" s="139"/>
      <c r="F689" s="139"/>
      <c r="G689" s="139"/>
      <c r="H689" s="139"/>
    </row>
    <row r="690" spans="1:8" ht="14.25">
      <c r="A690" s="139"/>
      <c r="B690" s="139"/>
      <c r="C690" s="139"/>
      <c r="D690" s="139"/>
      <c r="E690" s="139"/>
      <c r="F690" s="139"/>
      <c r="G690" s="139"/>
      <c r="H690" s="139"/>
    </row>
    <row r="691" spans="1:8" ht="14.25">
      <c r="A691" s="139"/>
      <c r="B691" s="139"/>
      <c r="C691" s="139"/>
      <c r="D691" s="139"/>
      <c r="E691" s="139"/>
      <c r="F691" s="139"/>
      <c r="G691" s="139"/>
      <c r="H691" s="139"/>
    </row>
    <row r="692" spans="1:8" ht="14.25">
      <c r="A692" s="139"/>
      <c r="B692" s="139"/>
      <c r="C692" s="139"/>
      <c r="D692" s="139"/>
      <c r="E692" s="139"/>
      <c r="F692" s="139"/>
      <c r="G692" s="139"/>
      <c r="H692" s="139"/>
    </row>
    <row r="693" spans="1:8" ht="14.25">
      <c r="A693" s="139"/>
      <c r="B693" s="139"/>
      <c r="C693" s="139"/>
      <c r="D693" s="139"/>
      <c r="E693" s="139"/>
      <c r="F693" s="139"/>
      <c r="G693" s="139"/>
      <c r="H693" s="139"/>
    </row>
    <row r="694" spans="1:8" ht="14.25">
      <c r="A694" s="139"/>
      <c r="B694" s="139"/>
      <c r="C694" s="139"/>
      <c r="D694" s="139"/>
      <c r="E694" s="139"/>
      <c r="F694" s="139"/>
      <c r="G694" s="139"/>
      <c r="H694" s="139"/>
    </row>
    <row r="695" spans="1:8" ht="14.25">
      <c r="A695" s="139"/>
      <c r="B695" s="139"/>
      <c r="C695" s="139"/>
      <c r="D695" s="139"/>
      <c r="E695" s="139"/>
      <c r="F695" s="139"/>
      <c r="G695" s="139"/>
      <c r="H695" s="139"/>
    </row>
    <row r="696" spans="1:8" ht="14.25">
      <c r="A696" s="139"/>
      <c r="B696" s="139"/>
      <c r="C696" s="139"/>
      <c r="D696" s="139"/>
      <c r="E696" s="139"/>
      <c r="F696" s="139"/>
      <c r="G696" s="139"/>
      <c r="H696" s="139"/>
    </row>
    <row r="697" spans="1:8" ht="14.25">
      <c r="A697" s="139"/>
      <c r="B697" s="139"/>
      <c r="C697" s="139"/>
      <c r="D697" s="139"/>
      <c r="E697" s="139"/>
      <c r="F697" s="139"/>
      <c r="G697" s="139"/>
      <c r="H697" s="139"/>
    </row>
    <row r="698" spans="1:8" ht="14.25">
      <c r="A698" s="139"/>
      <c r="B698" s="139"/>
      <c r="C698" s="139"/>
      <c r="D698" s="139"/>
      <c r="E698" s="139"/>
      <c r="F698" s="139"/>
      <c r="G698" s="139"/>
      <c r="H698" s="139"/>
    </row>
    <row r="699" spans="1:8" ht="14.25">
      <c r="A699" s="139"/>
      <c r="B699" s="139"/>
      <c r="C699" s="139"/>
      <c r="D699" s="139"/>
      <c r="E699" s="139"/>
      <c r="F699" s="139"/>
      <c r="G699" s="139"/>
      <c r="H699" s="139"/>
    </row>
    <row r="700" spans="1:8" ht="14.25">
      <c r="A700" s="139"/>
      <c r="B700" s="139"/>
      <c r="C700" s="139"/>
      <c r="D700" s="139"/>
      <c r="E700" s="139"/>
      <c r="F700" s="139"/>
      <c r="G700" s="139"/>
      <c r="H700" s="139"/>
    </row>
    <row r="701" spans="1:8" ht="14.25">
      <c r="A701" s="139"/>
      <c r="B701" s="139"/>
      <c r="C701" s="139"/>
      <c r="D701" s="139"/>
      <c r="E701" s="139"/>
      <c r="F701" s="139"/>
      <c r="G701" s="139"/>
      <c r="H701" s="139"/>
    </row>
    <row r="702" spans="1:8" ht="14.25">
      <c r="A702" s="139"/>
      <c r="B702" s="139"/>
      <c r="C702" s="139"/>
      <c r="D702" s="139"/>
      <c r="E702" s="139"/>
      <c r="F702" s="139"/>
      <c r="G702" s="139"/>
      <c r="H702" s="139"/>
    </row>
    <row r="703" spans="1:8" ht="14.25">
      <c r="A703" s="139"/>
      <c r="B703" s="139"/>
      <c r="C703" s="139"/>
      <c r="D703" s="139"/>
      <c r="E703" s="139"/>
      <c r="F703" s="139"/>
      <c r="G703" s="139"/>
      <c r="H703" s="139"/>
    </row>
    <row r="704" spans="1:8" ht="14.25">
      <c r="A704" s="139"/>
      <c r="B704" s="139"/>
      <c r="C704" s="139"/>
      <c r="D704" s="139"/>
      <c r="E704" s="139"/>
      <c r="F704" s="139"/>
      <c r="G704" s="139"/>
      <c r="H704" s="139"/>
    </row>
    <row r="705" spans="1:8" ht="14.25">
      <c r="A705" s="139"/>
      <c r="B705" s="139"/>
      <c r="C705" s="139"/>
      <c r="D705" s="139"/>
      <c r="E705" s="139"/>
      <c r="F705" s="139"/>
      <c r="G705" s="139"/>
      <c r="H705" s="139"/>
    </row>
    <row r="706" spans="1:8" ht="14.25">
      <c r="A706" s="139"/>
      <c r="B706" s="139"/>
      <c r="C706" s="139"/>
      <c r="D706" s="139"/>
      <c r="E706" s="139"/>
      <c r="F706" s="139"/>
      <c r="G706" s="139"/>
      <c r="H706" s="139"/>
    </row>
    <row r="707" spans="1:8" ht="14.25">
      <c r="A707" s="139"/>
      <c r="B707" s="139"/>
      <c r="C707" s="139"/>
      <c r="D707" s="139"/>
      <c r="E707" s="139"/>
      <c r="F707" s="139"/>
      <c r="G707" s="139"/>
      <c r="H707" s="139"/>
    </row>
    <row r="708" spans="1:8" ht="14.25">
      <c r="A708" s="139"/>
      <c r="B708" s="139"/>
      <c r="C708" s="139"/>
      <c r="D708" s="139"/>
      <c r="E708" s="139"/>
      <c r="F708" s="139"/>
      <c r="G708" s="139"/>
      <c r="H708" s="139"/>
    </row>
    <row r="709" spans="1:8" ht="14.25">
      <c r="A709" s="139"/>
      <c r="B709" s="139"/>
      <c r="C709" s="139"/>
      <c r="D709" s="139"/>
      <c r="E709" s="139"/>
      <c r="F709" s="139"/>
      <c r="G709" s="139"/>
      <c r="H709" s="139"/>
    </row>
    <row r="710" spans="1:8" ht="14.25">
      <c r="A710" s="139"/>
      <c r="B710" s="139"/>
      <c r="C710" s="139"/>
      <c r="D710" s="139"/>
      <c r="E710" s="139"/>
      <c r="F710" s="139"/>
      <c r="G710" s="139"/>
      <c r="H710" s="139"/>
    </row>
    <row r="711" spans="1:8" ht="14.25">
      <c r="A711" s="139"/>
      <c r="B711" s="139"/>
      <c r="C711" s="139"/>
      <c r="D711" s="139"/>
      <c r="E711" s="139"/>
      <c r="F711" s="139"/>
      <c r="G711" s="139"/>
      <c r="H711" s="139"/>
    </row>
    <row r="712" spans="1:8" ht="14.25">
      <c r="A712" s="139"/>
      <c r="B712" s="139"/>
      <c r="C712" s="139"/>
      <c r="D712" s="139"/>
      <c r="E712" s="139"/>
      <c r="F712" s="139"/>
      <c r="G712" s="139"/>
      <c r="H712" s="139"/>
    </row>
    <row r="713" spans="1:8" ht="14.25">
      <c r="A713" s="139"/>
      <c r="B713" s="139"/>
      <c r="C713" s="139"/>
      <c r="D713" s="139"/>
      <c r="E713" s="139"/>
      <c r="F713" s="139"/>
      <c r="G713" s="139"/>
      <c r="H713" s="139"/>
    </row>
    <row r="714" spans="1:8" ht="14.25">
      <c r="A714" s="139"/>
      <c r="B714" s="139"/>
      <c r="C714" s="139"/>
      <c r="D714" s="139"/>
      <c r="E714" s="139"/>
      <c r="F714" s="139"/>
      <c r="G714" s="139"/>
      <c r="H714" s="139"/>
    </row>
    <row r="715" spans="1:8" ht="14.25">
      <c r="A715" s="139"/>
      <c r="B715" s="139"/>
      <c r="C715" s="139"/>
      <c r="D715" s="139"/>
      <c r="E715" s="139"/>
      <c r="F715" s="139"/>
      <c r="G715" s="139"/>
      <c r="H715" s="139"/>
    </row>
    <row r="716" spans="1:8" ht="14.25">
      <c r="A716" s="139"/>
      <c r="B716" s="139"/>
      <c r="C716" s="139"/>
      <c r="D716" s="139"/>
      <c r="E716" s="139"/>
      <c r="F716" s="139"/>
      <c r="G716" s="139"/>
      <c r="H716" s="139"/>
    </row>
    <row r="717" spans="1:8" ht="14.25">
      <c r="A717" s="139"/>
      <c r="B717" s="139"/>
      <c r="C717" s="139"/>
      <c r="D717" s="139"/>
      <c r="E717" s="139"/>
      <c r="F717" s="139"/>
      <c r="G717" s="139"/>
      <c r="H717" s="139"/>
    </row>
    <row r="718" spans="1:8" ht="14.25">
      <c r="A718" s="139"/>
      <c r="B718" s="139"/>
      <c r="C718" s="139"/>
      <c r="D718" s="139"/>
      <c r="E718" s="139"/>
      <c r="F718" s="139"/>
      <c r="G718" s="139"/>
      <c r="H718" s="139"/>
    </row>
    <row r="719" spans="1:8" ht="14.25">
      <c r="A719" s="139"/>
      <c r="B719" s="139"/>
      <c r="C719" s="139"/>
      <c r="D719" s="139"/>
      <c r="E719" s="139"/>
      <c r="F719" s="139"/>
      <c r="G719" s="139"/>
      <c r="H719" s="139"/>
    </row>
    <row r="720" spans="1:8" ht="14.25">
      <c r="A720" s="139"/>
      <c r="B720" s="139"/>
      <c r="C720" s="139"/>
      <c r="D720" s="139"/>
      <c r="E720" s="139"/>
      <c r="F720" s="139"/>
      <c r="G720" s="139"/>
      <c r="H720" s="139"/>
    </row>
    <row r="721" spans="1:8" ht="14.25">
      <c r="A721" s="139"/>
      <c r="B721" s="139"/>
      <c r="C721" s="139"/>
      <c r="D721" s="139"/>
      <c r="E721" s="139"/>
      <c r="F721" s="139"/>
      <c r="G721" s="139"/>
      <c r="H721" s="139"/>
    </row>
    <row r="722" spans="1:8" ht="14.25">
      <c r="A722" s="139"/>
      <c r="B722" s="139"/>
      <c r="C722" s="139"/>
      <c r="D722" s="139"/>
      <c r="E722" s="139"/>
      <c r="F722" s="139"/>
      <c r="G722" s="139"/>
      <c r="H722" s="139"/>
    </row>
    <row r="723" spans="1:8" ht="14.25">
      <c r="A723" s="139"/>
      <c r="B723" s="139"/>
      <c r="C723" s="139"/>
      <c r="D723" s="139"/>
      <c r="E723" s="139"/>
      <c r="F723" s="139"/>
      <c r="G723" s="139"/>
      <c r="H723" s="139"/>
    </row>
    <row r="724" spans="1:8" ht="14.25">
      <c r="A724" s="139"/>
      <c r="B724" s="139"/>
      <c r="C724" s="139"/>
      <c r="D724" s="139"/>
      <c r="E724" s="139"/>
      <c r="F724" s="139"/>
      <c r="G724" s="139"/>
      <c r="H724" s="139"/>
    </row>
    <row r="725" spans="1:8" ht="14.25">
      <c r="A725" s="139"/>
      <c r="B725" s="139"/>
      <c r="C725" s="139"/>
      <c r="D725" s="139"/>
      <c r="E725" s="139"/>
      <c r="F725" s="139"/>
      <c r="G725" s="139"/>
      <c r="H725" s="139"/>
    </row>
    <row r="726" spans="1:8" ht="14.25">
      <c r="A726" s="139"/>
      <c r="B726" s="139"/>
      <c r="C726" s="139"/>
      <c r="D726" s="139"/>
      <c r="E726" s="139"/>
      <c r="F726" s="139"/>
      <c r="G726" s="139"/>
      <c r="H726" s="139"/>
    </row>
    <row r="727" spans="1:8" ht="14.25">
      <c r="A727" s="139"/>
      <c r="B727" s="139"/>
      <c r="C727" s="139"/>
      <c r="D727" s="139"/>
      <c r="E727" s="139"/>
      <c r="F727" s="139"/>
      <c r="G727" s="139"/>
      <c r="H727" s="139"/>
    </row>
    <row r="728" spans="1:8" ht="14.25">
      <c r="A728" s="139"/>
      <c r="B728" s="139"/>
      <c r="C728" s="139"/>
      <c r="D728" s="139"/>
      <c r="E728" s="139"/>
      <c r="F728" s="139"/>
      <c r="G728" s="139"/>
      <c r="H728" s="139"/>
    </row>
    <row r="729" spans="1:8" ht="14.25">
      <c r="A729" s="139"/>
      <c r="B729" s="139"/>
      <c r="C729" s="139"/>
      <c r="D729" s="139"/>
      <c r="E729" s="139"/>
      <c r="F729" s="139"/>
      <c r="G729" s="139"/>
      <c r="H729" s="139"/>
    </row>
    <row r="730" spans="1:8" ht="14.25">
      <c r="A730" s="139"/>
      <c r="B730" s="139"/>
      <c r="C730" s="139"/>
      <c r="D730" s="139"/>
      <c r="E730" s="139"/>
      <c r="F730" s="139"/>
      <c r="G730" s="139"/>
      <c r="H730" s="139"/>
    </row>
    <row r="731" spans="1:8" ht="14.25">
      <c r="A731" s="139"/>
      <c r="B731" s="139"/>
      <c r="C731" s="139"/>
      <c r="D731" s="139"/>
      <c r="E731" s="139"/>
      <c r="F731" s="139"/>
      <c r="G731" s="139"/>
      <c r="H731" s="139"/>
    </row>
    <row r="732" spans="1:8" ht="14.25">
      <c r="A732" s="139"/>
      <c r="B732" s="139"/>
      <c r="C732" s="139"/>
      <c r="D732" s="139"/>
      <c r="E732" s="139"/>
      <c r="F732" s="139"/>
      <c r="G732" s="139"/>
      <c r="H732" s="139"/>
    </row>
    <row r="733" spans="1:8" ht="14.25">
      <c r="A733" s="139"/>
      <c r="B733" s="139"/>
      <c r="C733" s="139"/>
      <c r="D733" s="139"/>
      <c r="E733" s="139"/>
      <c r="F733" s="139"/>
      <c r="G733" s="139"/>
      <c r="H733" s="139"/>
    </row>
    <row r="734" spans="1:8" ht="14.25">
      <c r="A734" s="139"/>
      <c r="B734" s="139"/>
      <c r="C734" s="139"/>
      <c r="D734" s="139"/>
      <c r="E734" s="139"/>
      <c r="F734" s="139"/>
      <c r="G734" s="139"/>
      <c r="H734" s="139"/>
    </row>
    <row r="735" spans="1:8" ht="14.25">
      <c r="A735" s="139"/>
      <c r="B735" s="139"/>
      <c r="C735" s="139"/>
      <c r="D735" s="139"/>
      <c r="E735" s="139"/>
      <c r="F735" s="139"/>
      <c r="G735" s="139"/>
      <c r="H735" s="139"/>
    </row>
    <row r="736" spans="1:8" ht="14.25">
      <c r="A736" s="139"/>
      <c r="B736" s="139"/>
      <c r="C736" s="139"/>
      <c r="D736" s="139"/>
      <c r="E736" s="139"/>
      <c r="F736" s="139"/>
      <c r="G736" s="139"/>
      <c r="H736" s="139"/>
    </row>
    <row r="737" spans="1:8" ht="14.25">
      <c r="A737" s="139"/>
      <c r="B737" s="139"/>
      <c r="C737" s="139"/>
      <c r="D737" s="139"/>
      <c r="E737" s="139"/>
      <c r="F737" s="139"/>
      <c r="G737" s="139"/>
      <c r="H737" s="139"/>
    </row>
    <row r="738" spans="1:8" ht="14.25">
      <c r="A738" s="139"/>
      <c r="B738" s="139"/>
      <c r="C738" s="139"/>
      <c r="D738" s="139"/>
      <c r="E738" s="139"/>
      <c r="F738" s="139"/>
      <c r="G738" s="139"/>
      <c r="H738" s="139"/>
    </row>
    <row r="739" spans="1:8" ht="14.25">
      <c r="A739" s="139"/>
      <c r="B739" s="139"/>
      <c r="C739" s="139"/>
      <c r="D739" s="139"/>
      <c r="E739" s="139"/>
      <c r="F739" s="139"/>
      <c r="G739" s="139"/>
      <c r="H739" s="139"/>
    </row>
    <row r="740" spans="1:8" ht="14.25">
      <c r="A740" s="139"/>
      <c r="B740" s="139"/>
      <c r="C740" s="139"/>
      <c r="D740" s="139"/>
      <c r="E740" s="139"/>
      <c r="F740" s="139"/>
      <c r="G740" s="139"/>
      <c r="H740" s="139"/>
    </row>
    <row r="741" spans="1:8" ht="14.25">
      <c r="A741" s="139"/>
      <c r="B741" s="139"/>
      <c r="C741" s="139"/>
      <c r="D741" s="139"/>
      <c r="E741" s="139"/>
      <c r="F741" s="139"/>
      <c r="G741" s="139"/>
      <c r="H741" s="139"/>
    </row>
    <row r="742" spans="1:8" ht="14.25">
      <c r="A742" s="139"/>
      <c r="B742" s="139"/>
      <c r="C742" s="139"/>
      <c r="D742" s="139"/>
      <c r="E742" s="139"/>
      <c r="F742" s="139"/>
      <c r="G742" s="139"/>
      <c r="H742" s="139"/>
    </row>
    <row r="743" spans="1:8" ht="14.25">
      <c r="A743" s="139"/>
      <c r="B743" s="139"/>
      <c r="C743" s="139"/>
      <c r="D743" s="139"/>
      <c r="E743" s="139"/>
      <c r="F743" s="139"/>
      <c r="G743" s="139"/>
      <c r="H743" s="139"/>
    </row>
    <row r="744" spans="1:8" ht="14.25">
      <c r="A744" s="139"/>
      <c r="B744" s="139"/>
      <c r="C744" s="139"/>
      <c r="D744" s="139"/>
      <c r="E744" s="139"/>
      <c r="F744" s="139"/>
      <c r="G744" s="139"/>
      <c r="H744" s="139"/>
    </row>
    <row r="745" spans="1:8" ht="14.25">
      <c r="A745" s="139"/>
      <c r="B745" s="139"/>
      <c r="C745" s="139"/>
      <c r="D745" s="139"/>
      <c r="E745" s="139"/>
      <c r="F745" s="139"/>
      <c r="G745" s="139"/>
      <c r="H745" s="139"/>
    </row>
    <row r="746" spans="1:8" ht="14.25">
      <c r="A746" s="139"/>
      <c r="B746" s="139"/>
      <c r="C746" s="139"/>
      <c r="D746" s="139"/>
      <c r="E746" s="139"/>
      <c r="F746" s="139"/>
      <c r="G746" s="139"/>
      <c r="H746" s="139"/>
    </row>
    <row r="747" spans="1:8" ht="14.25">
      <c r="A747" s="139"/>
      <c r="B747" s="139"/>
      <c r="C747" s="139"/>
      <c r="D747" s="139"/>
      <c r="E747" s="139"/>
      <c r="F747" s="139"/>
      <c r="G747" s="139"/>
      <c r="H747" s="139"/>
    </row>
    <row r="748" spans="1:8" ht="14.25">
      <c r="A748" s="139"/>
      <c r="B748" s="139"/>
      <c r="C748" s="139"/>
      <c r="D748" s="139"/>
      <c r="E748" s="139"/>
      <c r="F748" s="139"/>
      <c r="G748" s="139"/>
      <c r="H748" s="139"/>
    </row>
    <row r="749" spans="1:8" ht="14.25">
      <c r="A749" s="139"/>
      <c r="B749" s="139"/>
      <c r="C749" s="139"/>
      <c r="D749" s="139"/>
      <c r="E749" s="139"/>
      <c r="F749" s="139"/>
      <c r="G749" s="139"/>
      <c r="H749" s="139"/>
    </row>
    <row r="750" spans="1:8" ht="14.25">
      <c r="A750" s="139"/>
      <c r="B750" s="139"/>
      <c r="C750" s="139"/>
      <c r="D750" s="139"/>
      <c r="E750" s="139"/>
      <c r="F750" s="139"/>
      <c r="G750" s="139"/>
      <c r="H750" s="139"/>
    </row>
    <row r="751" spans="1:8" ht="14.25">
      <c r="A751" s="139"/>
      <c r="B751" s="139"/>
      <c r="C751" s="139"/>
      <c r="D751" s="139"/>
      <c r="E751" s="139"/>
      <c r="F751" s="139"/>
      <c r="G751" s="139"/>
      <c r="H751" s="139"/>
    </row>
    <row r="752" spans="1:8" ht="14.25">
      <c r="A752" s="139"/>
      <c r="B752" s="139"/>
      <c r="C752" s="139"/>
      <c r="D752" s="139"/>
      <c r="E752" s="139"/>
      <c r="F752" s="139"/>
      <c r="G752" s="139"/>
      <c r="H752" s="139"/>
    </row>
    <row r="753" spans="1:8" ht="14.25">
      <c r="A753" s="139"/>
      <c r="B753" s="139"/>
      <c r="C753" s="139"/>
      <c r="D753" s="139"/>
      <c r="E753" s="139"/>
      <c r="F753" s="139"/>
      <c r="G753" s="139"/>
      <c r="H753" s="139"/>
    </row>
    <row r="754" spans="1:8" ht="14.25">
      <c r="A754" s="139"/>
      <c r="B754" s="139"/>
      <c r="C754" s="139"/>
      <c r="D754" s="139"/>
      <c r="E754" s="139"/>
      <c r="F754" s="139"/>
      <c r="G754" s="139"/>
      <c r="H754" s="139"/>
    </row>
    <row r="755" spans="1:8" ht="14.25">
      <c r="A755" s="139"/>
      <c r="B755" s="139"/>
      <c r="C755" s="139"/>
      <c r="D755" s="139"/>
      <c r="E755" s="139"/>
      <c r="F755" s="139"/>
      <c r="G755" s="139"/>
      <c r="H755" s="139"/>
    </row>
    <row r="756" spans="1:8" ht="14.25">
      <c r="A756" s="139"/>
      <c r="B756" s="139"/>
      <c r="C756" s="139"/>
      <c r="D756" s="139"/>
      <c r="E756" s="139"/>
      <c r="F756" s="139"/>
      <c r="G756" s="139"/>
      <c r="H756" s="139"/>
    </row>
    <row r="757" spans="1:8" ht="14.25">
      <c r="A757" s="139"/>
      <c r="B757" s="139"/>
      <c r="C757" s="139"/>
      <c r="D757" s="139"/>
      <c r="E757" s="139"/>
      <c r="F757" s="139"/>
      <c r="G757" s="139"/>
      <c r="H757" s="139"/>
    </row>
    <row r="758" spans="1:8" ht="14.25">
      <c r="A758" s="139"/>
      <c r="B758" s="139"/>
      <c r="C758" s="139"/>
      <c r="D758" s="139"/>
      <c r="E758" s="139"/>
      <c r="F758" s="139"/>
      <c r="G758" s="139"/>
      <c r="H758" s="139"/>
    </row>
    <row r="759" spans="1:8" ht="14.25">
      <c r="A759" s="139"/>
      <c r="B759" s="139"/>
      <c r="C759" s="139"/>
      <c r="D759" s="139"/>
      <c r="E759" s="139"/>
      <c r="F759" s="139"/>
      <c r="G759" s="139"/>
      <c r="H759" s="139"/>
    </row>
    <row r="760" spans="1:8" ht="14.25">
      <c r="A760" s="139"/>
      <c r="B760" s="139"/>
      <c r="C760" s="139"/>
      <c r="D760" s="139"/>
      <c r="E760" s="139"/>
      <c r="F760" s="139"/>
      <c r="G760" s="139"/>
      <c r="H760" s="139"/>
    </row>
    <row r="761" spans="1:8" ht="14.25">
      <c r="A761" s="139"/>
      <c r="B761" s="139"/>
      <c r="C761" s="139"/>
      <c r="D761" s="139"/>
      <c r="E761" s="139"/>
      <c r="F761" s="139"/>
      <c r="G761" s="139"/>
      <c r="H761" s="139"/>
    </row>
    <row r="762" spans="1:8" ht="14.25">
      <c r="A762" s="139"/>
      <c r="B762" s="139"/>
      <c r="C762" s="139"/>
      <c r="D762" s="139"/>
      <c r="E762" s="139"/>
      <c r="F762" s="139"/>
      <c r="G762" s="139"/>
      <c r="H762" s="139"/>
    </row>
    <row r="763" spans="1:8" ht="14.25">
      <c r="A763" s="139"/>
      <c r="B763" s="139"/>
      <c r="C763" s="139"/>
      <c r="D763" s="139"/>
      <c r="E763" s="139"/>
      <c r="F763" s="139"/>
      <c r="G763" s="139"/>
      <c r="H763" s="139"/>
    </row>
    <row r="764" spans="1:8" ht="14.25">
      <c r="A764" s="139"/>
      <c r="B764" s="139"/>
      <c r="C764" s="139"/>
      <c r="D764" s="139"/>
      <c r="E764" s="139"/>
      <c r="F764" s="139"/>
      <c r="G764" s="139"/>
      <c r="H764" s="139"/>
    </row>
    <row r="765" spans="1:8" ht="14.25">
      <c r="A765" s="139"/>
      <c r="B765" s="139"/>
      <c r="C765" s="139"/>
      <c r="D765" s="139"/>
      <c r="E765" s="139"/>
      <c r="F765" s="139"/>
      <c r="G765" s="139"/>
      <c r="H765" s="139"/>
    </row>
    <row r="766" spans="1:8" ht="14.25">
      <c r="A766" s="139"/>
      <c r="B766" s="139"/>
      <c r="C766" s="139"/>
      <c r="D766" s="139"/>
      <c r="E766" s="139"/>
      <c r="F766" s="139"/>
      <c r="G766" s="139"/>
      <c r="H766" s="139"/>
    </row>
    <row r="767" spans="1:8" ht="14.25">
      <c r="A767" s="139"/>
      <c r="B767" s="139"/>
      <c r="C767" s="139"/>
      <c r="D767" s="139"/>
      <c r="E767" s="139"/>
      <c r="F767" s="139"/>
      <c r="G767" s="139"/>
      <c r="H767" s="139"/>
    </row>
    <row r="768" spans="1:8" ht="14.25">
      <c r="A768" s="139"/>
      <c r="B768" s="139"/>
      <c r="C768" s="139"/>
      <c r="D768" s="139"/>
      <c r="E768" s="139"/>
      <c r="F768" s="139"/>
      <c r="G768" s="139"/>
      <c r="H768" s="139"/>
    </row>
    <row r="769" spans="1:8" ht="14.25">
      <c r="A769" s="139"/>
      <c r="B769" s="139"/>
      <c r="C769" s="139"/>
      <c r="D769" s="139"/>
      <c r="E769" s="139"/>
      <c r="F769" s="139"/>
      <c r="G769" s="139"/>
      <c r="H769" s="139"/>
    </row>
    <row r="770" spans="1:8" ht="14.25">
      <c r="A770" s="139"/>
      <c r="B770" s="139"/>
      <c r="C770" s="139"/>
      <c r="D770" s="139"/>
      <c r="E770" s="139"/>
      <c r="F770" s="139"/>
      <c r="G770" s="139"/>
      <c r="H770" s="139"/>
    </row>
    <row r="771" spans="1:8" ht="14.25">
      <c r="A771" s="139"/>
      <c r="B771" s="139"/>
      <c r="C771" s="139"/>
      <c r="D771" s="139"/>
      <c r="E771" s="139"/>
      <c r="F771" s="139"/>
      <c r="G771" s="139"/>
      <c r="H771" s="139"/>
    </row>
    <row r="772" spans="1:8" ht="14.25">
      <c r="A772" s="139"/>
      <c r="B772" s="139"/>
      <c r="C772" s="139"/>
      <c r="D772" s="139"/>
      <c r="E772" s="139"/>
      <c r="F772" s="139"/>
      <c r="G772" s="139"/>
      <c r="H772" s="139"/>
    </row>
    <row r="773" spans="1:8" ht="14.25">
      <c r="A773" s="139"/>
      <c r="B773" s="139"/>
      <c r="C773" s="139"/>
      <c r="D773" s="139"/>
      <c r="E773" s="139"/>
      <c r="F773" s="139"/>
      <c r="G773" s="139"/>
      <c r="H773" s="139"/>
    </row>
    <row r="774" spans="1:8" ht="14.25">
      <c r="A774" s="139"/>
      <c r="B774" s="139"/>
      <c r="C774" s="139"/>
      <c r="D774" s="139"/>
      <c r="E774" s="139"/>
      <c r="F774" s="139"/>
      <c r="G774" s="139"/>
      <c r="H774" s="139"/>
    </row>
    <row r="775" spans="1:8" ht="14.25">
      <c r="A775" s="139"/>
      <c r="B775" s="139"/>
      <c r="C775" s="139"/>
      <c r="D775" s="139"/>
      <c r="E775" s="139"/>
      <c r="F775" s="139"/>
      <c r="G775" s="139"/>
      <c r="H775" s="139"/>
    </row>
  </sheetData>
  <sheetProtection/>
  <mergeCells count="3">
    <mergeCell ref="C5:G5"/>
    <mergeCell ref="C6:E6"/>
    <mergeCell ref="C31:E31"/>
  </mergeCells>
  <printOptions/>
  <pageMargins left="0.7086614173228347" right="0.7086614173228347" top="0.5511811023622047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7"/>
  <sheetViews>
    <sheetView tabSelected="1" zoomScalePageLayoutView="0" workbookViewId="0" topLeftCell="A1">
      <selection activeCell="H2" sqref="H2"/>
    </sheetView>
  </sheetViews>
  <sheetFormatPr defaultColWidth="8.796875" defaultRowHeight="14.25"/>
  <cols>
    <col min="1" max="1" width="4.09765625" style="0" customWidth="1"/>
    <col min="2" max="2" width="4.69921875" style="0" customWidth="1"/>
    <col min="3" max="3" width="7.3984375" style="0" customWidth="1"/>
    <col min="4" max="4" width="6.5" style="0" customWidth="1"/>
    <col min="5" max="5" width="22.3984375" style="0" customWidth="1"/>
    <col min="6" max="6" width="19.8984375" style="0" customWidth="1"/>
    <col min="7" max="7" width="12.69921875" style="0" customWidth="1"/>
    <col min="8" max="8" width="1.8984375" style="0" customWidth="1"/>
  </cols>
  <sheetData>
    <row r="1" ht="14.25">
      <c r="F1" t="s">
        <v>387</v>
      </c>
    </row>
    <row r="2" spans="3:6" ht="18.75">
      <c r="C2" s="2"/>
      <c r="E2" s="618"/>
      <c r="F2" t="s">
        <v>475</v>
      </c>
    </row>
    <row r="3" ht="14.25">
      <c r="F3" t="s">
        <v>391</v>
      </c>
    </row>
    <row r="4" ht="18.75">
      <c r="E4" s="384"/>
    </row>
    <row r="5" ht="16.5" customHeight="1">
      <c r="E5" s="619"/>
    </row>
    <row r="6" spans="2:7" ht="19.5" customHeight="1">
      <c r="B6" s="621" t="s">
        <v>434</v>
      </c>
      <c r="E6" s="620"/>
      <c r="F6" s="620"/>
      <c r="G6" s="620"/>
    </row>
    <row r="7" spans="5:7" ht="11.25" customHeight="1">
      <c r="E7" s="622"/>
      <c r="F7" s="622"/>
      <c r="G7" s="622"/>
    </row>
    <row r="8" spans="5:7" ht="14.25" customHeight="1" thickBot="1">
      <c r="E8" s="129"/>
      <c r="F8" s="129"/>
      <c r="G8" s="623" t="s">
        <v>1</v>
      </c>
    </row>
    <row r="9" spans="2:7" ht="19.5" customHeight="1">
      <c r="B9" s="713" t="s">
        <v>2</v>
      </c>
      <c r="C9" s="715" t="s">
        <v>3</v>
      </c>
      <c r="D9" s="690" t="s">
        <v>4</v>
      </c>
      <c r="E9" s="718" t="s">
        <v>395</v>
      </c>
      <c r="F9" s="718" t="s">
        <v>396</v>
      </c>
      <c r="G9" s="708" t="s">
        <v>397</v>
      </c>
    </row>
    <row r="10" spans="2:7" ht="19.5" customHeight="1">
      <c r="B10" s="714"/>
      <c r="C10" s="716"/>
      <c r="D10" s="691"/>
      <c r="E10" s="719"/>
      <c r="F10" s="719"/>
      <c r="G10" s="709"/>
    </row>
    <row r="11" spans="2:7" ht="19.5" customHeight="1">
      <c r="B11" s="714"/>
      <c r="C11" s="716"/>
      <c r="D11" s="691"/>
      <c r="E11" s="719"/>
      <c r="F11" s="719"/>
      <c r="G11" s="709"/>
    </row>
    <row r="12" spans="2:7" ht="19.5" customHeight="1">
      <c r="B12" s="714"/>
      <c r="C12" s="716"/>
      <c r="D12" s="717"/>
      <c r="E12" s="719"/>
      <c r="F12" s="719"/>
      <c r="G12" s="709"/>
    </row>
    <row r="13" spans="2:7" ht="6.75" customHeight="1">
      <c r="B13" s="626">
        <v>1</v>
      </c>
      <c r="C13" s="627">
        <v>2</v>
      </c>
      <c r="D13" s="627">
        <v>3</v>
      </c>
      <c r="E13" s="627">
        <v>4</v>
      </c>
      <c r="F13" s="627">
        <v>5</v>
      </c>
      <c r="G13" s="628">
        <v>6</v>
      </c>
    </row>
    <row r="14" spans="2:7" ht="52.5" customHeight="1">
      <c r="B14" s="629">
        <v>900</v>
      </c>
      <c r="C14" s="630">
        <v>90003</v>
      </c>
      <c r="D14" s="630">
        <v>2650</v>
      </c>
      <c r="E14" s="631" t="s">
        <v>398</v>
      </c>
      <c r="F14" s="631" t="s">
        <v>399</v>
      </c>
      <c r="G14" s="632">
        <v>46000</v>
      </c>
    </row>
    <row r="15" spans="2:7" ht="30" customHeight="1">
      <c r="B15" s="633"/>
      <c r="C15" s="634"/>
      <c r="D15" s="634"/>
      <c r="E15" s="634"/>
      <c r="F15" s="634"/>
      <c r="G15" s="635"/>
    </row>
    <row r="16" spans="2:7" ht="30" customHeight="1">
      <c r="B16" s="636"/>
      <c r="C16" s="637"/>
      <c r="D16" s="637"/>
      <c r="E16" s="637"/>
      <c r="F16" s="637"/>
      <c r="G16" s="638"/>
    </row>
    <row r="17" spans="2:7" s="129" customFormat="1" ht="30" customHeight="1" thickBot="1">
      <c r="B17" s="710" t="s">
        <v>400</v>
      </c>
      <c r="C17" s="711"/>
      <c r="D17" s="711"/>
      <c r="E17" s="712"/>
      <c r="F17" s="639"/>
      <c r="G17" s="640">
        <f>SUM(G14:G16)</f>
        <v>46000</v>
      </c>
    </row>
  </sheetData>
  <sheetProtection/>
  <mergeCells count="7">
    <mergeCell ref="G9:G12"/>
    <mergeCell ref="B17:E17"/>
    <mergeCell ref="B9:B12"/>
    <mergeCell ref="C9:C12"/>
    <mergeCell ref="D9:D12"/>
    <mergeCell ref="E9:E12"/>
    <mergeCell ref="F9:F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9"/>
  <sheetViews>
    <sheetView tabSelected="1" zoomScalePageLayoutView="0" workbookViewId="0" topLeftCell="A1">
      <selection activeCell="H2" sqref="H2"/>
    </sheetView>
  </sheetViews>
  <sheetFormatPr defaultColWidth="8.796875" defaultRowHeight="14.25"/>
  <cols>
    <col min="1" max="1" width="3" style="129" customWidth="1"/>
    <col min="2" max="2" width="3.5" style="129" customWidth="1"/>
    <col min="3" max="3" width="5.09765625" style="129" customWidth="1"/>
    <col min="4" max="4" width="7.8984375" style="129" customWidth="1"/>
    <col min="5" max="5" width="5.19921875" style="129" customWidth="1"/>
    <col min="6" max="6" width="25.59765625" style="129" customWidth="1"/>
    <col min="7" max="7" width="13" style="129" customWidth="1"/>
    <col min="8" max="8" width="11.69921875" style="129" customWidth="1"/>
    <col min="9" max="9" width="13" style="129" customWidth="1"/>
    <col min="10" max="10" width="1" style="129" customWidth="1"/>
    <col min="11" max="16384" width="9" style="129" customWidth="1"/>
  </cols>
  <sheetData>
    <row r="1" ht="14.25">
      <c r="G1" t="s">
        <v>443</v>
      </c>
    </row>
    <row r="2" spans="3:7" ht="18.75">
      <c r="C2" s="133"/>
      <c r="E2" s="641"/>
      <c r="G2" t="s">
        <v>475</v>
      </c>
    </row>
    <row r="3" ht="14.25">
      <c r="G3" t="s">
        <v>391</v>
      </c>
    </row>
    <row r="4" spans="6:7" ht="18.75">
      <c r="F4" s="3"/>
      <c r="G4"/>
    </row>
    <row r="5" ht="15">
      <c r="F5" s="670"/>
    </row>
    <row r="6" spans="2:7" ht="38.25" customHeight="1">
      <c r="B6" s="671"/>
      <c r="C6" s="671"/>
      <c r="D6" s="720" t="s">
        <v>456</v>
      </c>
      <c r="E6" s="720"/>
      <c r="F6" s="720"/>
      <c r="G6" s="720"/>
    </row>
    <row r="7" spans="6:7" ht="15" customHeight="1">
      <c r="F7" s="622"/>
      <c r="G7" s="622"/>
    </row>
    <row r="8" ht="15" customHeight="1" thickBot="1">
      <c r="I8" s="623" t="s">
        <v>1</v>
      </c>
    </row>
    <row r="9" spans="2:9" ht="36" customHeight="1">
      <c r="B9" s="624" t="s">
        <v>411</v>
      </c>
      <c r="C9" s="625" t="s">
        <v>2</v>
      </c>
      <c r="D9" s="625" t="s">
        <v>3</v>
      </c>
      <c r="E9" s="672" t="s">
        <v>4</v>
      </c>
      <c r="F9" s="625" t="s">
        <v>449</v>
      </c>
      <c r="G9" s="625" t="s">
        <v>402</v>
      </c>
      <c r="H9" s="625" t="s">
        <v>439</v>
      </c>
      <c r="I9" s="656" t="s">
        <v>440</v>
      </c>
    </row>
    <row r="10" spans="2:9" ht="11.25" customHeight="1">
      <c r="B10" s="626">
        <v>1</v>
      </c>
      <c r="C10" s="627">
        <v>2</v>
      </c>
      <c r="D10" s="627">
        <v>3</v>
      </c>
      <c r="E10" s="627">
        <v>4</v>
      </c>
      <c r="F10" s="627">
        <v>5</v>
      </c>
      <c r="G10" s="627">
        <v>6</v>
      </c>
      <c r="H10" s="673">
        <v>7</v>
      </c>
      <c r="I10" s="674">
        <v>8</v>
      </c>
    </row>
    <row r="11" spans="2:9" ht="30" customHeight="1">
      <c r="B11" s="629" t="s">
        <v>450</v>
      </c>
      <c r="C11" s="630">
        <v>921</v>
      </c>
      <c r="D11" s="630">
        <v>92109</v>
      </c>
      <c r="E11" s="675">
        <v>2480</v>
      </c>
      <c r="F11" s="676" t="s">
        <v>457</v>
      </c>
      <c r="G11" s="677">
        <v>514000</v>
      </c>
      <c r="H11" s="678">
        <v>125000</v>
      </c>
      <c r="I11" s="679">
        <f>G11+H11</f>
        <v>639000</v>
      </c>
    </row>
    <row r="12" spans="2:9" ht="30" customHeight="1">
      <c r="B12" s="629" t="s">
        <v>451</v>
      </c>
      <c r="C12" s="630">
        <v>921</v>
      </c>
      <c r="D12" s="630">
        <v>92116</v>
      </c>
      <c r="E12" s="675">
        <v>2480</v>
      </c>
      <c r="F12" s="676" t="s">
        <v>452</v>
      </c>
      <c r="G12" s="677">
        <v>254000</v>
      </c>
      <c r="H12" s="678"/>
      <c r="I12" s="679">
        <f>G12+H12</f>
        <v>254000</v>
      </c>
    </row>
    <row r="13" spans="2:9" ht="30" customHeight="1">
      <c r="B13" s="629" t="s">
        <v>453</v>
      </c>
      <c r="C13" s="630">
        <v>926</v>
      </c>
      <c r="D13" s="630">
        <v>92601</v>
      </c>
      <c r="E13" s="675">
        <v>2480</v>
      </c>
      <c r="F13" s="681" t="s">
        <v>454</v>
      </c>
      <c r="G13" s="677">
        <v>125000</v>
      </c>
      <c r="H13" s="678">
        <v>-125000</v>
      </c>
      <c r="I13" s="679">
        <f>G13+H13</f>
        <v>0</v>
      </c>
    </row>
    <row r="14" spans="2:9" ht="30" customHeight="1" thickBot="1">
      <c r="B14" s="721" t="s">
        <v>408</v>
      </c>
      <c r="C14" s="722"/>
      <c r="D14" s="722"/>
      <c r="E14" s="722"/>
      <c r="F14" s="723"/>
      <c r="G14" s="654">
        <f>G11+G12+G13</f>
        <v>893000</v>
      </c>
      <c r="H14" s="654">
        <f>H11+H12+H13</f>
        <v>0</v>
      </c>
      <c r="I14" s="644">
        <f>I11+I12+I13</f>
        <v>893000</v>
      </c>
    </row>
    <row r="16" ht="14.25">
      <c r="B16" s="680"/>
    </row>
    <row r="17" ht="14.25">
      <c r="B17" s="131"/>
    </row>
    <row r="19" ht="14.25">
      <c r="B19" s="131"/>
    </row>
  </sheetData>
  <sheetProtection/>
  <mergeCells count="2">
    <mergeCell ref="D6:G6"/>
    <mergeCell ref="B14:F14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44"/>
  <sheetViews>
    <sheetView tabSelected="1" zoomScalePageLayoutView="0" workbookViewId="0" topLeftCell="A1">
      <selection activeCell="H2" sqref="H2"/>
    </sheetView>
  </sheetViews>
  <sheetFormatPr defaultColWidth="8.796875" defaultRowHeight="14.25"/>
  <cols>
    <col min="1" max="1" width="1.59765625" style="0" customWidth="1"/>
    <col min="2" max="2" width="4.59765625" style="0" customWidth="1"/>
    <col min="3" max="3" width="7.3984375" style="0" customWidth="1"/>
    <col min="4" max="4" width="4.19921875" style="0" customWidth="1"/>
    <col min="5" max="5" width="35.5" style="0" customWidth="1"/>
    <col min="6" max="8" width="10" style="0" customWidth="1"/>
    <col min="9" max="9" width="4.19921875" style="0" customWidth="1"/>
  </cols>
  <sheetData>
    <row r="1" ht="14.25">
      <c r="F1" t="s">
        <v>394</v>
      </c>
    </row>
    <row r="2" spans="2:6" ht="18.75">
      <c r="B2" s="2"/>
      <c r="D2" s="641"/>
      <c r="F2" t="s">
        <v>475</v>
      </c>
    </row>
    <row r="3" ht="14.25">
      <c r="F3" t="s">
        <v>391</v>
      </c>
    </row>
    <row r="4" ht="11.25" customHeight="1"/>
    <row r="5" spans="2:8" ht="36" customHeight="1">
      <c r="B5" s="706" t="s">
        <v>442</v>
      </c>
      <c r="C5" s="706"/>
      <c r="D5" s="706"/>
      <c r="E5" s="706"/>
      <c r="F5" s="706"/>
      <c r="G5" s="706"/>
      <c r="H5" s="706"/>
    </row>
    <row r="6" spans="5:8" ht="16.5" customHeight="1" thickBot="1">
      <c r="E6" s="129"/>
      <c r="H6" s="386" t="s">
        <v>1</v>
      </c>
    </row>
    <row r="7" spans="2:8" ht="36.75" customHeight="1">
      <c r="B7" s="624" t="s">
        <v>2</v>
      </c>
      <c r="C7" s="625" t="s">
        <v>3</v>
      </c>
      <c r="D7" s="625" t="s">
        <v>4</v>
      </c>
      <c r="E7" s="625" t="s">
        <v>401</v>
      </c>
      <c r="F7" s="657" t="s">
        <v>402</v>
      </c>
      <c r="G7" s="625" t="s">
        <v>439</v>
      </c>
      <c r="H7" s="656" t="s">
        <v>440</v>
      </c>
    </row>
    <row r="8" spans="2:8" s="643" customFormat="1" ht="7.5" customHeight="1">
      <c r="B8" s="626">
        <v>1</v>
      </c>
      <c r="C8" s="627">
        <v>2</v>
      </c>
      <c r="D8" s="627">
        <v>3</v>
      </c>
      <c r="E8" s="627">
        <v>4</v>
      </c>
      <c r="F8" s="659">
        <v>5</v>
      </c>
      <c r="G8" s="627">
        <v>6</v>
      </c>
      <c r="H8" s="628">
        <v>7</v>
      </c>
    </row>
    <row r="9" spans="2:8" s="643" customFormat="1" ht="36">
      <c r="B9" s="629">
        <v>754</v>
      </c>
      <c r="C9" s="630">
        <v>75412</v>
      </c>
      <c r="D9" s="630">
        <v>2820</v>
      </c>
      <c r="E9" s="97" t="s">
        <v>441</v>
      </c>
      <c r="F9" s="660">
        <v>3000</v>
      </c>
      <c r="G9" s="661">
        <v>0</v>
      </c>
      <c r="H9" s="632">
        <f>F9+G9</f>
        <v>3000</v>
      </c>
    </row>
    <row r="10" spans="2:8" s="643" customFormat="1" ht="60">
      <c r="B10" s="629">
        <v>851</v>
      </c>
      <c r="C10" s="630">
        <v>85154</v>
      </c>
      <c r="D10" s="630">
        <v>2830</v>
      </c>
      <c r="E10" s="209" t="s">
        <v>403</v>
      </c>
      <c r="F10" s="660">
        <v>35000</v>
      </c>
      <c r="G10" s="661">
        <v>-35000</v>
      </c>
      <c r="H10" s="632">
        <f>F10+G10</f>
        <v>0</v>
      </c>
    </row>
    <row r="11" spans="2:8" s="643" customFormat="1" ht="48">
      <c r="B11" s="629">
        <v>851</v>
      </c>
      <c r="C11" s="630">
        <v>85154</v>
      </c>
      <c r="D11" s="162" t="s">
        <v>458</v>
      </c>
      <c r="E11" s="97" t="s">
        <v>461</v>
      </c>
      <c r="F11" s="660">
        <v>0</v>
      </c>
      <c r="G11" s="661">
        <v>35000</v>
      </c>
      <c r="H11" s="632">
        <f aca="true" t="shared" si="0" ref="H11:H29">F11+G11</f>
        <v>35000</v>
      </c>
    </row>
    <row r="12" spans="2:8" s="643" customFormat="1" ht="48">
      <c r="B12" s="629">
        <v>851</v>
      </c>
      <c r="C12" s="630">
        <v>85195</v>
      </c>
      <c r="D12" s="162" t="s">
        <v>195</v>
      </c>
      <c r="E12" s="209" t="s">
        <v>404</v>
      </c>
      <c r="F12" s="660">
        <v>2000</v>
      </c>
      <c r="G12" s="661">
        <v>-2000</v>
      </c>
      <c r="H12" s="632">
        <f t="shared" si="0"/>
        <v>0</v>
      </c>
    </row>
    <row r="13" spans="2:8" s="643" customFormat="1" ht="48">
      <c r="B13" s="629">
        <v>851</v>
      </c>
      <c r="C13" s="630">
        <v>85195</v>
      </c>
      <c r="D13" s="162" t="s">
        <v>458</v>
      </c>
      <c r="E13" s="97" t="s">
        <v>462</v>
      </c>
      <c r="F13" s="660">
        <v>0</v>
      </c>
      <c r="G13" s="661">
        <v>2000</v>
      </c>
      <c r="H13" s="632">
        <f t="shared" si="0"/>
        <v>2000</v>
      </c>
    </row>
    <row r="14" spans="2:8" ht="48">
      <c r="B14" s="629">
        <v>853</v>
      </c>
      <c r="C14" s="630">
        <v>85395</v>
      </c>
      <c r="D14" s="630">
        <v>2830</v>
      </c>
      <c r="E14" s="209" t="s">
        <v>405</v>
      </c>
      <c r="F14" s="660">
        <v>5000</v>
      </c>
      <c r="G14" s="662">
        <v>-5000</v>
      </c>
      <c r="H14" s="632">
        <f t="shared" si="0"/>
        <v>0</v>
      </c>
    </row>
    <row r="15" spans="2:8" ht="48">
      <c r="B15" s="629">
        <v>853</v>
      </c>
      <c r="C15" s="630">
        <v>85395</v>
      </c>
      <c r="D15" s="162" t="s">
        <v>458</v>
      </c>
      <c r="E15" s="97" t="s">
        <v>463</v>
      </c>
      <c r="F15" s="660">
        <v>0</v>
      </c>
      <c r="G15" s="662">
        <v>5000</v>
      </c>
      <c r="H15" s="632">
        <f t="shared" si="0"/>
        <v>5000</v>
      </c>
    </row>
    <row r="16" spans="2:8" ht="48">
      <c r="B16" s="629">
        <v>921</v>
      </c>
      <c r="C16" s="630">
        <v>92105</v>
      </c>
      <c r="D16" s="630">
        <v>2830</v>
      </c>
      <c r="E16" s="209" t="s">
        <v>406</v>
      </c>
      <c r="F16" s="660">
        <v>20000</v>
      </c>
      <c r="G16" s="662">
        <v>-20000</v>
      </c>
      <c r="H16" s="632">
        <f t="shared" si="0"/>
        <v>0</v>
      </c>
    </row>
    <row r="17" spans="2:8" ht="48">
      <c r="B17" s="629">
        <v>921</v>
      </c>
      <c r="C17" s="630">
        <v>92105</v>
      </c>
      <c r="D17" s="162" t="s">
        <v>458</v>
      </c>
      <c r="E17" s="97" t="s">
        <v>464</v>
      </c>
      <c r="F17" s="663">
        <v>0</v>
      </c>
      <c r="G17" s="662">
        <v>2000</v>
      </c>
      <c r="H17" s="632">
        <f t="shared" si="0"/>
        <v>2000</v>
      </c>
    </row>
    <row r="18" spans="2:8" ht="48">
      <c r="B18" s="629">
        <v>921</v>
      </c>
      <c r="C18" s="630">
        <v>92105</v>
      </c>
      <c r="D18" s="162" t="s">
        <v>458</v>
      </c>
      <c r="E18" s="97" t="s">
        <v>465</v>
      </c>
      <c r="F18" s="663">
        <v>0</v>
      </c>
      <c r="G18" s="662">
        <v>8000</v>
      </c>
      <c r="H18" s="632">
        <f t="shared" si="0"/>
        <v>8000</v>
      </c>
    </row>
    <row r="19" spans="2:8" ht="48">
      <c r="B19" s="629">
        <v>921</v>
      </c>
      <c r="C19" s="630">
        <v>92105</v>
      </c>
      <c r="D19" s="162" t="s">
        <v>458</v>
      </c>
      <c r="E19" s="97" t="s">
        <v>466</v>
      </c>
      <c r="F19" s="663">
        <v>0</v>
      </c>
      <c r="G19" s="662">
        <v>3500</v>
      </c>
      <c r="H19" s="632">
        <f t="shared" si="0"/>
        <v>3500</v>
      </c>
    </row>
    <row r="20" spans="2:8" ht="48">
      <c r="B20" s="629">
        <v>921</v>
      </c>
      <c r="C20" s="630">
        <v>92105</v>
      </c>
      <c r="D20" s="162" t="s">
        <v>458</v>
      </c>
      <c r="E20" s="97" t="s">
        <v>467</v>
      </c>
      <c r="F20" s="663">
        <v>0</v>
      </c>
      <c r="G20" s="662">
        <v>6500</v>
      </c>
      <c r="H20" s="632">
        <f t="shared" si="0"/>
        <v>6500</v>
      </c>
    </row>
    <row r="21" spans="2:8" ht="48">
      <c r="B21" s="629">
        <v>926</v>
      </c>
      <c r="C21" s="630">
        <v>92605</v>
      </c>
      <c r="D21" s="630">
        <v>2830</v>
      </c>
      <c r="E21" s="209" t="s">
        <v>407</v>
      </c>
      <c r="F21" s="660">
        <v>111000</v>
      </c>
      <c r="G21" s="662">
        <v>-111000</v>
      </c>
      <c r="H21" s="632">
        <f t="shared" si="0"/>
        <v>0</v>
      </c>
    </row>
    <row r="22" spans="2:8" ht="48">
      <c r="B22" s="629">
        <v>926</v>
      </c>
      <c r="C22" s="630">
        <v>92605</v>
      </c>
      <c r="D22" s="162" t="s">
        <v>458</v>
      </c>
      <c r="E22" s="97" t="s">
        <v>468</v>
      </c>
      <c r="F22" s="660">
        <v>0</v>
      </c>
      <c r="G22" s="662">
        <v>25000</v>
      </c>
      <c r="H22" s="632">
        <f t="shared" si="0"/>
        <v>25000</v>
      </c>
    </row>
    <row r="23" spans="2:8" ht="48">
      <c r="B23" s="629">
        <v>926</v>
      </c>
      <c r="C23" s="630">
        <v>92605</v>
      </c>
      <c r="D23" s="162" t="s">
        <v>458</v>
      </c>
      <c r="E23" s="97" t="s">
        <v>469</v>
      </c>
      <c r="F23" s="660">
        <v>0</v>
      </c>
      <c r="G23" s="662">
        <v>9000</v>
      </c>
      <c r="H23" s="632">
        <f t="shared" si="0"/>
        <v>9000</v>
      </c>
    </row>
    <row r="24" spans="2:8" ht="48">
      <c r="B24" s="629">
        <v>926</v>
      </c>
      <c r="C24" s="630">
        <v>92605</v>
      </c>
      <c r="D24" s="162" t="s">
        <v>458</v>
      </c>
      <c r="E24" s="97" t="s">
        <v>470</v>
      </c>
      <c r="F24" s="660">
        <v>0</v>
      </c>
      <c r="G24" s="662">
        <v>8000</v>
      </c>
      <c r="H24" s="632">
        <f t="shared" si="0"/>
        <v>8000</v>
      </c>
    </row>
    <row r="25" spans="2:8" ht="48">
      <c r="B25" s="629">
        <v>926</v>
      </c>
      <c r="C25" s="630">
        <v>92605</v>
      </c>
      <c r="D25" s="162" t="s">
        <v>458</v>
      </c>
      <c r="E25" s="97" t="s">
        <v>472</v>
      </c>
      <c r="F25" s="660">
        <v>0</v>
      </c>
      <c r="G25" s="662">
        <v>28000</v>
      </c>
      <c r="H25" s="632">
        <f t="shared" si="0"/>
        <v>28000</v>
      </c>
    </row>
    <row r="26" spans="2:8" ht="48">
      <c r="B26" s="629">
        <v>926</v>
      </c>
      <c r="C26" s="630">
        <v>92605</v>
      </c>
      <c r="D26" s="162" t="s">
        <v>458</v>
      </c>
      <c r="E26" s="97" t="s">
        <v>471</v>
      </c>
      <c r="F26" s="660">
        <v>0</v>
      </c>
      <c r="G26" s="662">
        <v>12000</v>
      </c>
      <c r="H26" s="632">
        <f t="shared" si="0"/>
        <v>12000</v>
      </c>
    </row>
    <row r="27" spans="2:8" ht="48">
      <c r="B27" s="629">
        <v>926</v>
      </c>
      <c r="C27" s="630">
        <v>92605</v>
      </c>
      <c r="D27" s="162" t="s">
        <v>458</v>
      </c>
      <c r="E27" s="97" t="s">
        <v>473</v>
      </c>
      <c r="F27" s="660">
        <v>0</v>
      </c>
      <c r="G27" s="662">
        <v>11000</v>
      </c>
      <c r="H27" s="632">
        <f t="shared" si="0"/>
        <v>11000</v>
      </c>
    </row>
    <row r="28" spans="2:8" ht="48">
      <c r="B28" s="629">
        <v>926</v>
      </c>
      <c r="C28" s="630">
        <v>92605</v>
      </c>
      <c r="D28" s="162" t="s">
        <v>458</v>
      </c>
      <c r="E28" s="97" t="s">
        <v>474</v>
      </c>
      <c r="F28" s="660">
        <v>0</v>
      </c>
      <c r="G28" s="662">
        <v>16000</v>
      </c>
      <c r="H28" s="632">
        <f t="shared" si="0"/>
        <v>16000</v>
      </c>
    </row>
    <row r="29" spans="2:8" ht="60">
      <c r="B29" s="629">
        <v>926</v>
      </c>
      <c r="C29" s="630">
        <v>92605</v>
      </c>
      <c r="D29" s="162" t="s">
        <v>169</v>
      </c>
      <c r="E29" s="97" t="s">
        <v>459</v>
      </c>
      <c r="F29" s="660">
        <v>0</v>
      </c>
      <c r="G29" s="662">
        <v>2000</v>
      </c>
      <c r="H29" s="632">
        <f t="shared" si="0"/>
        <v>2000</v>
      </c>
    </row>
    <row r="30" spans="2:8" ht="30" customHeight="1" thickBot="1">
      <c r="B30" s="721" t="s">
        <v>408</v>
      </c>
      <c r="C30" s="722"/>
      <c r="D30" s="722"/>
      <c r="E30" s="723"/>
      <c r="F30" s="664">
        <f>SUM(F9:F29)</f>
        <v>176000</v>
      </c>
      <c r="G30" s="664">
        <f>SUM(G9:G29)</f>
        <v>0</v>
      </c>
      <c r="H30" s="644">
        <f>SUM(H9:H29)</f>
        <v>176000</v>
      </c>
    </row>
    <row r="44" ht="14.25">
      <c r="E44" s="645"/>
    </row>
  </sheetData>
  <sheetProtection/>
  <mergeCells count="2">
    <mergeCell ref="B5:H5"/>
    <mergeCell ref="B30:E30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9"/>
  <sheetViews>
    <sheetView tabSelected="1" zoomScalePageLayoutView="0" workbookViewId="0" topLeftCell="A1">
      <selection activeCell="H2" sqref="H2"/>
    </sheetView>
  </sheetViews>
  <sheetFormatPr defaultColWidth="8.796875" defaultRowHeight="14.25"/>
  <cols>
    <col min="2" max="2" width="4.09765625" style="0" customWidth="1"/>
    <col min="3" max="3" width="32.09765625" style="0" customWidth="1"/>
    <col min="4" max="4" width="12" style="0" customWidth="1"/>
    <col min="5" max="5" width="11.5" style="0" customWidth="1"/>
    <col min="6" max="6" width="11.19921875" style="0" customWidth="1"/>
    <col min="7" max="7" width="10.19921875" style="0" customWidth="1"/>
    <col min="8" max="9" width="12" style="0" customWidth="1"/>
    <col min="10" max="10" width="4.3984375" style="0" customWidth="1"/>
  </cols>
  <sheetData>
    <row r="1" ht="14.25">
      <c r="G1" t="s">
        <v>444</v>
      </c>
    </row>
    <row r="2" spans="2:7" ht="18.75">
      <c r="B2" s="2"/>
      <c r="D2" s="618"/>
      <c r="G2" t="s">
        <v>475</v>
      </c>
    </row>
    <row r="3" spans="4:7" ht="18.75">
      <c r="D3" s="726"/>
      <c r="E3" s="726"/>
      <c r="G3" t="s">
        <v>391</v>
      </c>
    </row>
    <row r="4" ht="15">
      <c r="E4" s="642"/>
    </row>
    <row r="5" spans="2:9" ht="16.5">
      <c r="B5" s="727" t="s">
        <v>409</v>
      </c>
      <c r="C5" s="727"/>
      <c r="D5" s="727"/>
      <c r="E5" s="727"/>
      <c r="F5" s="727"/>
      <c r="G5" s="727"/>
      <c r="H5" s="727"/>
      <c r="I5" s="727"/>
    </row>
    <row r="6" spans="2:9" ht="16.5">
      <c r="B6" s="727" t="s">
        <v>410</v>
      </c>
      <c r="C6" s="727"/>
      <c r="D6" s="727"/>
      <c r="E6" s="727"/>
      <c r="F6" s="727"/>
      <c r="G6" s="727"/>
      <c r="H6" s="727"/>
      <c r="I6" s="727"/>
    </row>
    <row r="7" spans="2:9" ht="15" thickBot="1">
      <c r="B7" s="129"/>
      <c r="C7" s="129"/>
      <c r="D7" s="129"/>
      <c r="E7" s="129"/>
      <c r="F7" s="129"/>
      <c r="G7" s="129"/>
      <c r="H7" s="129"/>
      <c r="I7" s="386" t="s">
        <v>1</v>
      </c>
    </row>
    <row r="8" spans="2:9" ht="15" customHeight="1">
      <c r="B8" s="713" t="s">
        <v>411</v>
      </c>
      <c r="C8" s="715" t="s">
        <v>412</v>
      </c>
      <c r="D8" s="728" t="s">
        <v>413</v>
      </c>
      <c r="E8" s="729"/>
      <c r="F8" s="729"/>
      <c r="G8" s="730"/>
      <c r="H8" s="718" t="s">
        <v>414</v>
      </c>
      <c r="I8" s="708"/>
    </row>
    <row r="9" spans="2:9" ht="15" customHeight="1">
      <c r="B9" s="714"/>
      <c r="C9" s="716"/>
      <c r="D9" s="719" t="s">
        <v>415</v>
      </c>
      <c r="E9" s="731" t="s">
        <v>416</v>
      </c>
      <c r="F9" s="732"/>
      <c r="G9" s="733"/>
      <c r="H9" s="719" t="s">
        <v>415</v>
      </c>
      <c r="I9" s="709" t="s">
        <v>417</v>
      </c>
    </row>
    <row r="10" spans="2:9" ht="18" customHeight="1">
      <c r="B10" s="714"/>
      <c r="C10" s="716"/>
      <c r="D10" s="719"/>
      <c r="E10" s="734" t="s">
        <v>418</v>
      </c>
      <c r="F10" s="731" t="s">
        <v>416</v>
      </c>
      <c r="G10" s="733"/>
      <c r="H10" s="719"/>
      <c r="I10" s="709"/>
    </row>
    <row r="11" spans="2:9" ht="26.25" customHeight="1">
      <c r="B11" s="714"/>
      <c r="C11" s="716"/>
      <c r="D11" s="719"/>
      <c r="E11" s="735"/>
      <c r="F11" s="646" t="s">
        <v>419</v>
      </c>
      <c r="G11" s="646" t="s">
        <v>420</v>
      </c>
      <c r="H11" s="719"/>
      <c r="I11" s="709"/>
    </row>
    <row r="12" spans="2:9" ht="7.5" customHeight="1">
      <c r="B12" s="626">
        <v>1</v>
      </c>
      <c r="C12" s="627">
        <v>2</v>
      </c>
      <c r="D12" s="627">
        <v>4</v>
      </c>
      <c r="E12" s="627">
        <v>5</v>
      </c>
      <c r="F12" s="627">
        <v>6</v>
      </c>
      <c r="G12" s="627">
        <v>7</v>
      </c>
      <c r="H12" s="627">
        <v>8</v>
      </c>
      <c r="I12" s="628">
        <v>9</v>
      </c>
    </row>
    <row r="13" spans="2:9" ht="19.5" customHeight="1">
      <c r="B13" s="68" t="s">
        <v>421</v>
      </c>
      <c r="C13" s="647" t="s">
        <v>435</v>
      </c>
      <c r="D13" s="648">
        <f>D15+D16+D17+D18+D19+D20</f>
        <v>2430400</v>
      </c>
      <c r="E13" s="648">
        <f>E15+E16+E18+E19+E20</f>
        <v>46000</v>
      </c>
      <c r="F13" s="648">
        <f>F15+F16+F18+F19+F20</f>
        <v>46000</v>
      </c>
      <c r="G13" s="648"/>
      <c r="H13" s="648">
        <f>H15+H16+H17+H18+H19+H20</f>
        <v>2430400</v>
      </c>
      <c r="I13" s="649"/>
    </row>
    <row r="14" spans="2:9" ht="12" customHeight="1">
      <c r="B14" s="377"/>
      <c r="C14" s="650" t="s">
        <v>422</v>
      </c>
      <c r="D14" s="648"/>
      <c r="E14" s="648"/>
      <c r="F14" s="648"/>
      <c r="G14" s="648"/>
      <c r="H14" s="648"/>
      <c r="I14" s="649"/>
    </row>
    <row r="15" spans="2:9" ht="16.5" customHeight="1">
      <c r="B15" s="68"/>
      <c r="C15" s="651" t="s">
        <v>423</v>
      </c>
      <c r="D15" s="648">
        <v>1213000</v>
      </c>
      <c r="E15" s="648"/>
      <c r="F15" s="648"/>
      <c r="G15" s="648"/>
      <c r="H15" s="648">
        <v>1213000</v>
      </c>
      <c r="I15" s="649"/>
    </row>
    <row r="16" spans="2:9" ht="16.5" customHeight="1">
      <c r="B16" s="68"/>
      <c r="C16" s="651" t="s">
        <v>424</v>
      </c>
      <c r="D16" s="648">
        <v>78900</v>
      </c>
      <c r="E16" s="648"/>
      <c r="F16" s="648"/>
      <c r="G16" s="648"/>
      <c r="H16" s="648">
        <v>78900</v>
      </c>
      <c r="I16" s="649"/>
    </row>
    <row r="17" spans="2:9" ht="16.5" customHeight="1">
      <c r="B17" s="68"/>
      <c r="C17" s="651" t="s">
        <v>425</v>
      </c>
      <c r="D17" s="648">
        <v>4500</v>
      </c>
      <c r="E17" s="648"/>
      <c r="F17" s="648"/>
      <c r="G17" s="648"/>
      <c r="H17" s="648">
        <v>4500</v>
      </c>
      <c r="I17" s="649"/>
    </row>
    <row r="18" spans="2:9" ht="16.5" customHeight="1">
      <c r="B18" s="68"/>
      <c r="C18" s="651" t="s">
        <v>426</v>
      </c>
      <c r="D18" s="648">
        <v>2000</v>
      </c>
      <c r="E18" s="648"/>
      <c r="F18" s="648"/>
      <c r="G18" s="648"/>
      <c r="H18" s="648">
        <v>2000</v>
      </c>
      <c r="I18" s="649"/>
    </row>
    <row r="19" spans="2:9" ht="16.5" customHeight="1">
      <c r="B19" s="68"/>
      <c r="C19" s="651" t="s">
        <v>427</v>
      </c>
      <c r="D19" s="648">
        <v>881000</v>
      </c>
      <c r="E19" s="648"/>
      <c r="F19" s="648"/>
      <c r="G19" s="648"/>
      <c r="H19" s="648">
        <v>881000</v>
      </c>
      <c r="I19" s="649"/>
    </row>
    <row r="20" spans="2:9" ht="16.5" customHeight="1">
      <c r="B20" s="84"/>
      <c r="C20" s="651" t="s">
        <v>428</v>
      </c>
      <c r="D20" s="648">
        <v>251000</v>
      </c>
      <c r="E20" s="648">
        <v>46000</v>
      </c>
      <c r="F20" s="648">
        <v>46000</v>
      </c>
      <c r="G20" s="648"/>
      <c r="H20" s="648">
        <v>251000</v>
      </c>
      <c r="I20" s="649"/>
    </row>
    <row r="21" spans="2:9" ht="19.5" customHeight="1">
      <c r="B21" s="68"/>
      <c r="C21" s="568"/>
      <c r="D21" s="568"/>
      <c r="E21" s="568"/>
      <c r="F21" s="69" t="s">
        <v>429</v>
      </c>
      <c r="G21" s="568"/>
      <c r="H21" s="568"/>
      <c r="I21" s="157"/>
    </row>
    <row r="22" spans="2:9" ht="15" customHeight="1">
      <c r="B22" s="652"/>
      <c r="C22" s="650"/>
      <c r="D22" s="568"/>
      <c r="E22" s="568"/>
      <c r="F22" s="69"/>
      <c r="G22" s="568"/>
      <c r="H22" s="568"/>
      <c r="I22" s="157"/>
    </row>
    <row r="23" spans="2:9" ht="15" customHeight="1">
      <c r="B23" s="653"/>
      <c r="C23" s="651"/>
      <c r="D23" s="568"/>
      <c r="E23" s="568"/>
      <c r="F23" s="69" t="s">
        <v>429</v>
      </c>
      <c r="G23" s="568"/>
      <c r="H23" s="568"/>
      <c r="I23" s="157"/>
    </row>
    <row r="24" spans="2:9" s="63" customFormat="1" ht="19.5" customHeight="1" thickBot="1">
      <c r="B24" s="724" t="s">
        <v>408</v>
      </c>
      <c r="C24" s="725"/>
      <c r="D24" s="654">
        <f>D13</f>
        <v>2430400</v>
      </c>
      <c r="E24" s="654">
        <f>E13</f>
        <v>46000</v>
      </c>
      <c r="F24" s="654">
        <f>F13</f>
        <v>46000</v>
      </c>
      <c r="G24" s="344"/>
      <c r="H24" s="654">
        <f>H13</f>
        <v>2430400</v>
      </c>
      <c r="I24" s="644"/>
    </row>
    <row r="25" ht="4.5" customHeight="1"/>
    <row r="26" ht="10.5" customHeight="1">
      <c r="B26" s="655" t="s">
        <v>430</v>
      </c>
    </row>
    <row r="27" ht="10.5" customHeight="1">
      <c r="B27" s="655" t="s">
        <v>431</v>
      </c>
    </row>
    <row r="28" ht="10.5" customHeight="1">
      <c r="B28" s="655" t="s">
        <v>432</v>
      </c>
    </row>
    <row r="29" ht="10.5" customHeight="1">
      <c r="B29" s="655" t="s">
        <v>433</v>
      </c>
    </row>
  </sheetData>
  <sheetProtection/>
  <mergeCells count="14">
    <mergeCell ref="H9:H11"/>
    <mergeCell ref="I9:I11"/>
    <mergeCell ref="E10:E11"/>
    <mergeCell ref="F10:G10"/>
    <mergeCell ref="B24:C24"/>
    <mergeCell ref="D3:E3"/>
    <mergeCell ref="B5:I5"/>
    <mergeCell ref="B6:I6"/>
    <mergeCell ref="B8:B11"/>
    <mergeCell ref="C8:C11"/>
    <mergeCell ref="D8:G8"/>
    <mergeCell ref="H8:I8"/>
    <mergeCell ref="D9:D11"/>
    <mergeCell ref="E9:G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5"/>
  <sheetViews>
    <sheetView tabSelected="1" zoomScalePageLayoutView="0" workbookViewId="0" topLeftCell="A1">
      <selection activeCell="H2" sqref="H2"/>
    </sheetView>
  </sheetViews>
  <sheetFormatPr defaultColWidth="8.796875" defaultRowHeight="14.25"/>
  <cols>
    <col min="1" max="1" width="4.69921875" style="0" customWidth="1"/>
    <col min="2" max="2" width="7.59765625" style="0" customWidth="1"/>
    <col min="3" max="3" width="5.69921875" style="0" customWidth="1"/>
    <col min="4" max="4" width="36.19921875" style="0" customWidth="1"/>
    <col min="5" max="7" width="12.19921875" style="0" customWidth="1"/>
    <col min="8" max="8" width="35.59765625" style="0" customWidth="1"/>
    <col min="9" max="9" width="11.5" style="0" customWidth="1"/>
    <col min="10" max="10" width="0.8984375" style="0" customWidth="1"/>
  </cols>
  <sheetData>
    <row r="1" spans="1:17" ht="14.25" customHeight="1">
      <c r="A1" s="129"/>
      <c r="B1" s="129"/>
      <c r="C1" s="129"/>
      <c r="D1" s="129"/>
      <c r="E1" s="129"/>
      <c r="F1" s="129"/>
      <c r="G1" s="129"/>
      <c r="H1" t="s">
        <v>455</v>
      </c>
      <c r="I1" s="129"/>
      <c r="J1" s="129"/>
      <c r="K1" s="129"/>
      <c r="L1" s="129"/>
      <c r="M1" s="129"/>
      <c r="O1" s="129"/>
      <c r="P1" s="129"/>
      <c r="Q1" s="129"/>
    </row>
    <row r="2" spans="1:17" ht="15" customHeight="1">
      <c r="A2" s="129"/>
      <c r="B2" s="133"/>
      <c r="C2" s="129"/>
      <c r="D2" s="384"/>
      <c r="E2" s="129"/>
      <c r="F2" s="129"/>
      <c r="G2" s="129"/>
      <c r="H2" t="s">
        <v>475</v>
      </c>
      <c r="I2" s="129"/>
      <c r="J2" s="129"/>
      <c r="K2" s="129"/>
      <c r="L2" s="129"/>
      <c r="M2" s="129"/>
      <c r="O2" s="129"/>
      <c r="P2" s="129"/>
      <c r="Q2" s="129"/>
    </row>
    <row r="3" spans="1:17" ht="14.25" customHeight="1">
      <c r="A3" s="129"/>
      <c r="B3" s="133"/>
      <c r="C3" s="129"/>
      <c r="D3" s="129"/>
      <c r="E3" s="129"/>
      <c r="F3" s="129"/>
      <c r="G3" s="129"/>
      <c r="H3" t="s">
        <v>391</v>
      </c>
      <c r="I3" s="129"/>
      <c r="J3" s="129"/>
      <c r="K3" s="129"/>
      <c r="L3" s="129"/>
      <c r="M3" s="129"/>
      <c r="O3" s="129"/>
      <c r="P3" s="129"/>
      <c r="Q3" s="129"/>
    </row>
    <row r="4" spans="2:17" ht="18" customHeight="1">
      <c r="B4" s="385"/>
      <c r="C4" s="720" t="s">
        <v>446</v>
      </c>
      <c r="D4" s="720"/>
      <c r="E4" s="720"/>
      <c r="F4" s="720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</row>
    <row r="5" spans="1:16" ht="12" customHeight="1" thickBot="1">
      <c r="A5" s="385"/>
      <c r="B5" s="385"/>
      <c r="C5" s="385"/>
      <c r="D5" s="385"/>
      <c r="E5" s="385"/>
      <c r="F5" s="385"/>
      <c r="G5" s="385"/>
      <c r="H5" s="385"/>
      <c r="I5" s="386" t="s">
        <v>1</v>
      </c>
      <c r="J5" s="385"/>
      <c r="K5" s="385"/>
      <c r="L5" s="385"/>
      <c r="M5" s="385"/>
      <c r="N5" s="385"/>
      <c r="O5" s="385"/>
      <c r="P5" s="385"/>
    </row>
    <row r="6" spans="1:9" ht="90" customHeight="1" thickBot="1">
      <c r="A6" s="387" t="s">
        <v>2</v>
      </c>
      <c r="B6" s="388" t="s">
        <v>3</v>
      </c>
      <c r="C6" s="136" t="s">
        <v>4</v>
      </c>
      <c r="D6" s="388" t="s">
        <v>105</v>
      </c>
      <c r="E6" s="389" t="s">
        <v>343</v>
      </c>
      <c r="F6" s="389" t="s">
        <v>6</v>
      </c>
      <c r="G6" s="389" t="s">
        <v>344</v>
      </c>
      <c r="H6" s="390" t="s">
        <v>322</v>
      </c>
      <c r="I6" s="391" t="s">
        <v>323</v>
      </c>
    </row>
    <row r="7" spans="1:9" ht="9.75" customHeight="1">
      <c r="A7" s="392">
        <v>1</v>
      </c>
      <c r="B7" s="393">
        <v>2</v>
      </c>
      <c r="C7" s="393">
        <v>3</v>
      </c>
      <c r="D7" s="393">
        <v>4</v>
      </c>
      <c r="E7" s="393">
        <v>5</v>
      </c>
      <c r="F7" s="393">
        <v>6</v>
      </c>
      <c r="G7" s="393">
        <v>7</v>
      </c>
      <c r="H7" s="394">
        <v>8</v>
      </c>
      <c r="I7" s="395">
        <v>9</v>
      </c>
    </row>
    <row r="8" spans="1:9" ht="15" customHeight="1">
      <c r="A8" s="396" t="s">
        <v>8</v>
      </c>
      <c r="B8" s="397"/>
      <c r="C8" s="397"/>
      <c r="D8" s="398" t="s">
        <v>9</v>
      </c>
      <c r="E8" s="399">
        <f>E9</f>
        <v>4055400</v>
      </c>
      <c r="F8" s="399">
        <f>F9</f>
        <v>0</v>
      </c>
      <c r="G8" s="399">
        <f>G9</f>
        <v>4055400</v>
      </c>
      <c r="H8" s="400"/>
      <c r="I8" s="72"/>
    </row>
    <row r="9" spans="1:9" ht="13.5" customHeight="1">
      <c r="A9" s="401"/>
      <c r="B9" s="402" t="s">
        <v>10</v>
      </c>
      <c r="C9" s="403"/>
      <c r="D9" s="404" t="s">
        <v>324</v>
      </c>
      <c r="E9" s="405">
        <f>E10+E11</f>
        <v>4055400</v>
      </c>
      <c r="F9" s="405">
        <f>F10+F11</f>
        <v>0</v>
      </c>
      <c r="G9" s="405">
        <f>G10+G11</f>
        <v>4055400</v>
      </c>
      <c r="H9" s="406"/>
      <c r="I9" s="72"/>
    </row>
    <row r="10" spans="1:9" ht="36">
      <c r="A10" s="401"/>
      <c r="B10" s="402"/>
      <c r="C10" s="407">
        <v>6050</v>
      </c>
      <c r="D10" s="408" t="s">
        <v>325</v>
      </c>
      <c r="E10" s="409">
        <v>3995400</v>
      </c>
      <c r="F10" s="409"/>
      <c r="G10" s="409">
        <f>E10+F10</f>
        <v>3995400</v>
      </c>
      <c r="H10" s="410" t="s">
        <v>354</v>
      </c>
      <c r="I10" s="411" t="s">
        <v>326</v>
      </c>
    </row>
    <row r="11" spans="1:9" ht="24">
      <c r="A11" s="401"/>
      <c r="B11" s="402"/>
      <c r="C11" s="407">
        <v>6050</v>
      </c>
      <c r="D11" s="408" t="s">
        <v>325</v>
      </c>
      <c r="E11" s="409">
        <v>60000</v>
      </c>
      <c r="F11" s="409"/>
      <c r="G11" s="409">
        <f>E11+F11</f>
        <v>60000</v>
      </c>
      <c r="H11" s="412" t="s">
        <v>327</v>
      </c>
      <c r="I11" s="411" t="s">
        <v>326</v>
      </c>
    </row>
    <row r="12" spans="1:9" ht="14.25" customHeight="1">
      <c r="A12" s="413">
        <v>600</v>
      </c>
      <c r="B12" s="414"/>
      <c r="C12" s="414"/>
      <c r="D12" s="398" t="s">
        <v>117</v>
      </c>
      <c r="E12" s="415">
        <f>E13+E17</f>
        <v>1360886</v>
      </c>
      <c r="F12" s="415">
        <f>F13+F17</f>
        <v>0</v>
      </c>
      <c r="G12" s="415">
        <f>G13+G17</f>
        <v>1360886</v>
      </c>
      <c r="H12" s="416"/>
      <c r="I12" s="72"/>
    </row>
    <row r="13" spans="1:9" ht="14.25" customHeight="1">
      <c r="A13" s="401"/>
      <c r="B13" s="403">
        <v>60014</v>
      </c>
      <c r="C13" s="403"/>
      <c r="D13" s="404" t="s">
        <v>273</v>
      </c>
      <c r="E13" s="419">
        <f>E14+E15+E16</f>
        <v>715886</v>
      </c>
      <c r="F13" s="419">
        <f>F14+F15+F16</f>
        <v>0</v>
      </c>
      <c r="G13" s="419">
        <f>G14+G15+G16</f>
        <v>715886</v>
      </c>
      <c r="H13" s="406"/>
      <c r="I13" s="418"/>
    </row>
    <row r="14" spans="1:9" ht="35.25" customHeight="1">
      <c r="A14" s="420"/>
      <c r="B14" s="421"/>
      <c r="C14" s="407">
        <v>6300</v>
      </c>
      <c r="D14" s="408" t="s">
        <v>328</v>
      </c>
      <c r="E14" s="409">
        <v>415886</v>
      </c>
      <c r="F14" s="409"/>
      <c r="G14" s="409">
        <f>E14+F14</f>
        <v>415886</v>
      </c>
      <c r="H14" s="417" t="s">
        <v>329</v>
      </c>
      <c r="I14" s="418" t="s">
        <v>330</v>
      </c>
    </row>
    <row r="15" spans="1:9" ht="35.25" customHeight="1">
      <c r="A15" s="420"/>
      <c r="B15" s="421"/>
      <c r="C15" s="407">
        <v>6300</v>
      </c>
      <c r="D15" s="408" t="s">
        <v>328</v>
      </c>
      <c r="E15" s="409">
        <v>10000</v>
      </c>
      <c r="F15" s="409"/>
      <c r="G15" s="409">
        <f>E15+F15</f>
        <v>10000</v>
      </c>
      <c r="H15" s="417" t="s">
        <v>355</v>
      </c>
      <c r="I15" s="418" t="s">
        <v>330</v>
      </c>
    </row>
    <row r="16" spans="1:9" ht="35.25" customHeight="1">
      <c r="A16" s="420"/>
      <c r="B16" s="421"/>
      <c r="C16" s="407">
        <v>6300</v>
      </c>
      <c r="D16" s="408" t="s">
        <v>328</v>
      </c>
      <c r="E16" s="409">
        <v>290000</v>
      </c>
      <c r="F16" s="409"/>
      <c r="G16" s="409">
        <f>E16+F16</f>
        <v>290000</v>
      </c>
      <c r="H16" s="417" t="s">
        <v>356</v>
      </c>
      <c r="I16" s="418" t="s">
        <v>330</v>
      </c>
    </row>
    <row r="17" spans="1:9" ht="14.25" customHeight="1">
      <c r="A17" s="420"/>
      <c r="B17" s="403">
        <v>60016</v>
      </c>
      <c r="C17" s="403"/>
      <c r="D17" s="404" t="s">
        <v>274</v>
      </c>
      <c r="E17" s="405">
        <f>E18+E19+E20</f>
        <v>645000</v>
      </c>
      <c r="F17" s="405">
        <f>F18+F19+F20</f>
        <v>0</v>
      </c>
      <c r="G17" s="405">
        <f>G18+G19+G20</f>
        <v>645000</v>
      </c>
      <c r="H17" s="417"/>
      <c r="I17" s="411"/>
    </row>
    <row r="18" spans="1:9" ht="14.25" customHeight="1">
      <c r="A18" s="420"/>
      <c r="B18" s="421"/>
      <c r="C18" s="422">
        <v>6050</v>
      </c>
      <c r="D18" s="423" t="s">
        <v>331</v>
      </c>
      <c r="E18" s="424">
        <v>550000</v>
      </c>
      <c r="F18" s="424"/>
      <c r="G18" s="409">
        <f>E18+F18</f>
        <v>550000</v>
      </c>
      <c r="H18" s="417" t="s">
        <v>357</v>
      </c>
      <c r="I18" s="411" t="s">
        <v>326</v>
      </c>
    </row>
    <row r="19" spans="1:9" ht="24">
      <c r="A19" s="420"/>
      <c r="B19" s="421"/>
      <c r="C19" s="422">
        <v>6050</v>
      </c>
      <c r="D19" s="423" t="s">
        <v>331</v>
      </c>
      <c r="E19" s="424">
        <v>60000</v>
      </c>
      <c r="F19" s="424"/>
      <c r="G19" s="409">
        <f>E19+F19</f>
        <v>60000</v>
      </c>
      <c r="H19" s="417" t="s">
        <v>358</v>
      </c>
      <c r="I19" s="411" t="s">
        <v>326</v>
      </c>
    </row>
    <row r="20" spans="1:9" ht="24">
      <c r="A20" s="401"/>
      <c r="B20" s="403"/>
      <c r="C20" s="407">
        <v>6050</v>
      </c>
      <c r="D20" s="408" t="s">
        <v>331</v>
      </c>
      <c r="E20" s="409">
        <v>35000</v>
      </c>
      <c r="F20" s="409"/>
      <c r="G20" s="409">
        <f>E20+F20</f>
        <v>35000</v>
      </c>
      <c r="H20" s="417" t="s">
        <v>359</v>
      </c>
      <c r="I20" s="411" t="s">
        <v>326</v>
      </c>
    </row>
    <row r="21" spans="1:9" ht="14.25" customHeight="1">
      <c r="A21" s="413">
        <v>750</v>
      </c>
      <c r="B21" s="414"/>
      <c r="C21" s="414"/>
      <c r="D21" s="425" t="s">
        <v>25</v>
      </c>
      <c r="E21" s="415">
        <f>E22</f>
        <v>75000</v>
      </c>
      <c r="F21" s="415">
        <f>F22</f>
        <v>0</v>
      </c>
      <c r="G21" s="415">
        <f>G22</f>
        <v>75000</v>
      </c>
      <c r="H21" s="426"/>
      <c r="I21" s="72"/>
    </row>
    <row r="22" spans="1:9" ht="14.25" customHeight="1">
      <c r="A22" s="401"/>
      <c r="B22" s="403">
        <v>75023</v>
      </c>
      <c r="C22" s="403"/>
      <c r="D22" s="404" t="s">
        <v>278</v>
      </c>
      <c r="E22" s="405">
        <f>E23+E24</f>
        <v>75000</v>
      </c>
      <c r="F22" s="405">
        <f>F23+F24</f>
        <v>0</v>
      </c>
      <c r="G22" s="405">
        <f>G23+G24</f>
        <v>75000</v>
      </c>
      <c r="H22" s="406"/>
      <c r="I22" s="72"/>
    </row>
    <row r="23" spans="1:9" ht="24">
      <c r="A23" s="401"/>
      <c r="B23" s="403"/>
      <c r="C23" s="407">
        <v>6060</v>
      </c>
      <c r="D23" s="408" t="s">
        <v>331</v>
      </c>
      <c r="E23" s="424">
        <v>50000</v>
      </c>
      <c r="F23" s="424"/>
      <c r="G23" s="409">
        <f>E23+F23</f>
        <v>50000</v>
      </c>
      <c r="H23" s="410" t="s">
        <v>332</v>
      </c>
      <c r="I23" s="411" t="s">
        <v>326</v>
      </c>
    </row>
    <row r="24" spans="1:9" ht="15.75" customHeight="1">
      <c r="A24" s="401"/>
      <c r="B24" s="427"/>
      <c r="C24" s="407">
        <v>6060</v>
      </c>
      <c r="D24" s="408" t="s">
        <v>331</v>
      </c>
      <c r="E24" s="424">
        <v>25000</v>
      </c>
      <c r="F24" s="424"/>
      <c r="G24" s="409">
        <f>E24+F24</f>
        <v>25000</v>
      </c>
      <c r="H24" s="410" t="s">
        <v>333</v>
      </c>
      <c r="I24" s="411" t="s">
        <v>326</v>
      </c>
    </row>
    <row r="25" spans="1:9" ht="13.5" customHeight="1">
      <c r="A25" s="428">
        <v>801</v>
      </c>
      <c r="B25" s="429"/>
      <c r="C25" s="430"/>
      <c r="D25" s="434" t="s">
        <v>78</v>
      </c>
      <c r="E25" s="435">
        <f>E26+E29+E31</f>
        <v>3335000</v>
      </c>
      <c r="F25" s="435">
        <f>F26+F29+F31</f>
        <v>0</v>
      </c>
      <c r="G25" s="435">
        <f>G26+G29+G31</f>
        <v>3335000</v>
      </c>
      <c r="H25" s="410"/>
      <c r="I25" s="411"/>
    </row>
    <row r="26" spans="1:9" ht="13.5" customHeight="1">
      <c r="A26" s="401"/>
      <c r="B26" s="431">
        <v>80101</v>
      </c>
      <c r="C26" s="432"/>
      <c r="D26" s="433" t="s">
        <v>79</v>
      </c>
      <c r="E26" s="419">
        <f>E27+E28</f>
        <v>3200000</v>
      </c>
      <c r="F26" s="419">
        <f>F27+F28</f>
        <v>0</v>
      </c>
      <c r="G26" s="419">
        <f>G27+G28</f>
        <v>3200000</v>
      </c>
      <c r="H26" s="410"/>
      <c r="I26" s="411"/>
    </row>
    <row r="27" spans="1:9" ht="22.5" customHeight="1">
      <c r="A27" s="401"/>
      <c r="B27" s="427"/>
      <c r="C27" s="436">
        <v>6050</v>
      </c>
      <c r="D27" s="408" t="s">
        <v>325</v>
      </c>
      <c r="E27" s="424">
        <v>3100000</v>
      </c>
      <c r="F27" s="424"/>
      <c r="G27" s="409">
        <f>E27+F27</f>
        <v>3100000</v>
      </c>
      <c r="H27" s="437" t="s">
        <v>336</v>
      </c>
      <c r="I27" s="411" t="s">
        <v>326</v>
      </c>
    </row>
    <row r="28" spans="1:9" ht="22.5" customHeight="1">
      <c r="A28" s="401"/>
      <c r="B28" s="427"/>
      <c r="C28" s="436">
        <v>6050</v>
      </c>
      <c r="D28" s="408" t="s">
        <v>325</v>
      </c>
      <c r="E28" s="424">
        <v>100000</v>
      </c>
      <c r="F28" s="424"/>
      <c r="G28" s="409">
        <f>E28+F28</f>
        <v>100000</v>
      </c>
      <c r="H28" s="410" t="s">
        <v>334</v>
      </c>
      <c r="I28" s="411" t="s">
        <v>335</v>
      </c>
    </row>
    <row r="29" spans="1:9" ht="14.25">
      <c r="A29" s="401"/>
      <c r="B29" s="438" t="s">
        <v>183</v>
      </c>
      <c r="C29" s="439"/>
      <c r="D29" s="440" t="s">
        <v>353</v>
      </c>
      <c r="E29" s="419">
        <f>E30</f>
        <v>35000</v>
      </c>
      <c r="F29" s="419">
        <f>F30</f>
        <v>0</v>
      </c>
      <c r="G29" s="419">
        <f>G30</f>
        <v>35000</v>
      </c>
      <c r="H29" s="410"/>
      <c r="I29" s="411"/>
    </row>
    <row r="30" spans="1:9" ht="24">
      <c r="A30" s="401"/>
      <c r="B30" s="441"/>
      <c r="C30" s="436">
        <v>6050</v>
      </c>
      <c r="D30" s="408" t="s">
        <v>325</v>
      </c>
      <c r="E30" s="424">
        <v>35000</v>
      </c>
      <c r="F30" s="424"/>
      <c r="G30" s="409">
        <f>E30+F30</f>
        <v>35000</v>
      </c>
      <c r="H30" s="410" t="s">
        <v>360</v>
      </c>
      <c r="I30" s="411" t="s">
        <v>335</v>
      </c>
    </row>
    <row r="31" spans="1:9" ht="15" customHeight="1">
      <c r="A31" s="401"/>
      <c r="B31" s="438" t="s">
        <v>186</v>
      </c>
      <c r="C31" s="436"/>
      <c r="D31" s="404" t="s">
        <v>286</v>
      </c>
      <c r="E31" s="405">
        <f>E32</f>
        <v>100000</v>
      </c>
      <c r="F31" s="405">
        <f>F32</f>
        <v>0</v>
      </c>
      <c r="G31" s="405">
        <f>G32</f>
        <v>100000</v>
      </c>
      <c r="H31" s="410"/>
      <c r="I31" s="411"/>
    </row>
    <row r="32" spans="1:9" ht="24">
      <c r="A32" s="401"/>
      <c r="B32" s="441"/>
      <c r="C32" s="436">
        <v>6050</v>
      </c>
      <c r="D32" s="408" t="s">
        <v>325</v>
      </c>
      <c r="E32" s="424">
        <v>100000</v>
      </c>
      <c r="F32" s="424"/>
      <c r="G32" s="409">
        <f>E32+F32</f>
        <v>100000</v>
      </c>
      <c r="H32" s="437" t="s">
        <v>361</v>
      </c>
      <c r="I32" s="411" t="s">
        <v>335</v>
      </c>
    </row>
    <row r="33" spans="1:9" ht="25.5">
      <c r="A33" s="267" t="s">
        <v>225</v>
      </c>
      <c r="B33" s="262"/>
      <c r="C33" s="262"/>
      <c r="D33" s="398" t="s">
        <v>226</v>
      </c>
      <c r="E33" s="415">
        <f>E34</f>
        <v>530895.46</v>
      </c>
      <c r="F33" s="415">
        <f>F34</f>
        <v>-24000</v>
      </c>
      <c r="G33" s="415">
        <f>G34</f>
        <v>506895.46</v>
      </c>
      <c r="H33" s="416"/>
      <c r="I33" s="72"/>
    </row>
    <row r="34" spans="1:9" ht="12.75" customHeight="1">
      <c r="A34" s="401"/>
      <c r="B34" s="438" t="s">
        <v>232</v>
      </c>
      <c r="C34" s="443"/>
      <c r="D34" s="442" t="s">
        <v>11</v>
      </c>
      <c r="E34" s="405">
        <f>E35+E36+E37+E38+E39+E40+E41</f>
        <v>530895.46</v>
      </c>
      <c r="F34" s="405">
        <f>F35+F36+F37+F38+F39+F40+F41</f>
        <v>-24000</v>
      </c>
      <c r="G34" s="405">
        <f>G35+G36+G37+G38+G39+G40+G41</f>
        <v>506895.46</v>
      </c>
      <c r="H34" s="406"/>
      <c r="I34" s="72"/>
    </row>
    <row r="35" spans="1:9" ht="23.25" customHeight="1">
      <c r="A35" s="420"/>
      <c r="B35" s="444"/>
      <c r="C35" s="407">
        <v>6050</v>
      </c>
      <c r="D35" s="408" t="s">
        <v>325</v>
      </c>
      <c r="E35" s="445">
        <v>400000</v>
      </c>
      <c r="F35" s="446"/>
      <c r="G35" s="409">
        <f aca="true" t="shared" si="0" ref="G35:G41">E35+F35</f>
        <v>400000</v>
      </c>
      <c r="H35" s="412" t="s">
        <v>338</v>
      </c>
      <c r="I35" s="411" t="s">
        <v>326</v>
      </c>
    </row>
    <row r="36" spans="1:9" ht="23.25" customHeight="1">
      <c r="A36" s="401"/>
      <c r="B36" s="438"/>
      <c r="C36" s="407">
        <v>6050</v>
      </c>
      <c r="D36" s="408" t="s">
        <v>337</v>
      </c>
      <c r="E36" s="409">
        <v>4000</v>
      </c>
      <c r="F36" s="448"/>
      <c r="G36" s="409">
        <f t="shared" si="0"/>
        <v>4000</v>
      </c>
      <c r="H36" s="495" t="s">
        <v>362</v>
      </c>
      <c r="I36" s="411" t="s">
        <v>326</v>
      </c>
    </row>
    <row r="37" spans="1:9" ht="23.25" customHeight="1">
      <c r="A37" s="420"/>
      <c r="B37" s="444"/>
      <c r="C37" s="407">
        <v>6050</v>
      </c>
      <c r="D37" s="408" t="s">
        <v>337</v>
      </c>
      <c r="E37" s="445">
        <v>16000</v>
      </c>
      <c r="F37" s="446"/>
      <c r="G37" s="409">
        <f t="shared" si="0"/>
        <v>16000</v>
      </c>
      <c r="H37" s="447" t="s">
        <v>363</v>
      </c>
      <c r="I37" s="411" t="s">
        <v>326</v>
      </c>
    </row>
    <row r="38" spans="1:9" ht="23.25" customHeight="1">
      <c r="A38" s="401"/>
      <c r="B38" s="438"/>
      <c r="C38" s="407">
        <v>6050</v>
      </c>
      <c r="D38" s="408" t="s">
        <v>337</v>
      </c>
      <c r="E38" s="409">
        <v>13943.52</v>
      </c>
      <c r="F38" s="448"/>
      <c r="G38" s="409">
        <f t="shared" si="0"/>
        <v>13943.52</v>
      </c>
      <c r="H38" s="447" t="s">
        <v>364</v>
      </c>
      <c r="I38" s="411" t="s">
        <v>326</v>
      </c>
    </row>
    <row r="39" spans="1:9" ht="23.25" customHeight="1">
      <c r="A39" s="401"/>
      <c r="B39" s="438"/>
      <c r="C39" s="407">
        <v>6050</v>
      </c>
      <c r="D39" s="408" t="s">
        <v>337</v>
      </c>
      <c r="E39" s="409">
        <v>8131</v>
      </c>
      <c r="F39" s="448"/>
      <c r="G39" s="409">
        <f t="shared" si="0"/>
        <v>8131</v>
      </c>
      <c r="H39" s="447" t="s">
        <v>365</v>
      </c>
      <c r="I39" s="411" t="s">
        <v>326</v>
      </c>
    </row>
    <row r="40" spans="1:9" ht="23.25" customHeight="1">
      <c r="A40" s="401"/>
      <c r="B40" s="427"/>
      <c r="C40" s="407">
        <v>6050</v>
      </c>
      <c r="D40" s="408" t="s">
        <v>337</v>
      </c>
      <c r="E40" s="424">
        <v>8820.94</v>
      </c>
      <c r="F40" s="424"/>
      <c r="G40" s="409">
        <f t="shared" si="0"/>
        <v>8820.94</v>
      </c>
      <c r="H40" s="412" t="s">
        <v>366</v>
      </c>
      <c r="I40" s="411" t="s">
        <v>326</v>
      </c>
    </row>
    <row r="41" spans="1:9" ht="36.75" thickBot="1">
      <c r="A41" s="449"/>
      <c r="B41" s="450"/>
      <c r="C41" s="407">
        <v>6050</v>
      </c>
      <c r="D41" s="408" t="s">
        <v>325</v>
      </c>
      <c r="E41" s="451">
        <v>80000</v>
      </c>
      <c r="F41" s="451">
        <v>-24000</v>
      </c>
      <c r="G41" s="452">
        <f t="shared" si="0"/>
        <v>56000</v>
      </c>
      <c r="H41" s="495" t="s">
        <v>367</v>
      </c>
      <c r="I41" s="411" t="s">
        <v>326</v>
      </c>
    </row>
    <row r="42" spans="1:9" ht="5.25" customHeight="1" thickBot="1">
      <c r="A42" s="453"/>
      <c r="B42" s="454"/>
      <c r="C42" s="455"/>
      <c r="D42" s="456"/>
      <c r="E42" s="457"/>
      <c r="F42" s="457"/>
      <c r="G42" s="457"/>
      <c r="H42" s="458"/>
      <c r="I42" s="60"/>
    </row>
    <row r="43" spans="1:9" ht="22.5" customHeight="1" thickBot="1">
      <c r="A43" s="453"/>
      <c r="B43" s="454"/>
      <c r="C43" s="454"/>
      <c r="D43" s="459" t="s">
        <v>339</v>
      </c>
      <c r="E43" s="460">
        <f>E8+E12+E21+E25+E33</f>
        <v>9357181.46</v>
      </c>
      <c r="F43" s="460">
        <f>F8+F12+F21+F25+F33</f>
        <v>-24000</v>
      </c>
      <c r="G43" s="460">
        <f>G8+G12+G21+G25+G33</f>
        <v>9333181.46</v>
      </c>
      <c r="H43" s="461"/>
      <c r="I43" s="60"/>
    </row>
    <row r="44" spans="1:8" ht="14.25">
      <c r="A44" s="462"/>
      <c r="B44" s="462"/>
      <c r="C44" s="462"/>
      <c r="D44" s="462"/>
      <c r="E44" s="463"/>
      <c r="F44" s="463"/>
      <c r="G44" s="463"/>
      <c r="H44" s="464"/>
    </row>
    <row r="45" spans="1:8" ht="15.75">
      <c r="A45" s="462"/>
      <c r="B45" s="462"/>
      <c r="C45" s="462"/>
      <c r="D45" s="465"/>
      <c r="E45" s="466"/>
      <c r="F45" s="466"/>
      <c r="G45" s="466"/>
      <c r="H45" s="464"/>
    </row>
    <row r="46" spans="1:8" ht="14.25">
      <c r="A46" s="462"/>
      <c r="B46" s="462"/>
      <c r="C46" s="467"/>
      <c r="D46" s="468"/>
      <c r="E46" s="462"/>
      <c r="F46" s="462"/>
      <c r="G46" s="462"/>
      <c r="H46" s="469"/>
    </row>
    <row r="47" spans="1:8" ht="14.25">
      <c r="A47" s="462"/>
      <c r="B47" s="462"/>
      <c r="C47" s="462"/>
      <c r="D47" s="470"/>
      <c r="E47" s="462"/>
      <c r="F47" s="462"/>
      <c r="G47" s="462"/>
      <c r="H47" s="469"/>
    </row>
    <row r="48" spans="4:8" ht="14.25">
      <c r="D48" s="471"/>
      <c r="E48" s="468"/>
      <c r="F48" s="468"/>
      <c r="G48" s="468"/>
      <c r="H48" s="469"/>
    </row>
    <row r="49" spans="4:8" ht="14.25">
      <c r="D49" s="471"/>
      <c r="E49" s="468"/>
      <c r="F49" s="468"/>
      <c r="G49" s="468"/>
      <c r="H49" s="469"/>
    </row>
    <row r="50" spans="4:8" ht="14.25">
      <c r="D50" s="471"/>
      <c r="E50" s="468"/>
      <c r="F50" s="468"/>
      <c r="G50" s="468"/>
      <c r="H50" s="469"/>
    </row>
    <row r="51" spans="4:8" ht="14.25">
      <c r="D51" s="471"/>
      <c r="E51" s="468"/>
      <c r="F51" s="468"/>
      <c r="G51" s="468"/>
      <c r="H51" s="469"/>
    </row>
    <row r="52" spans="4:8" ht="14.25">
      <c r="D52" s="472"/>
      <c r="E52" s="468"/>
      <c r="F52" s="468"/>
      <c r="G52" s="468"/>
      <c r="H52" s="469"/>
    </row>
    <row r="53" spans="4:8" ht="14.25">
      <c r="D53" s="472"/>
      <c r="E53" s="468"/>
      <c r="F53" s="468"/>
      <c r="G53" s="468"/>
      <c r="H53" s="469"/>
    </row>
    <row r="54" spans="4:8" ht="14.25">
      <c r="D54" s="472"/>
      <c r="E54" s="462"/>
      <c r="F54" s="462"/>
      <c r="G54" s="462"/>
      <c r="H54" s="469"/>
    </row>
    <row r="55" ht="14.25">
      <c r="D55" s="470"/>
    </row>
    <row r="56" ht="14.25">
      <c r="D56" s="470"/>
    </row>
    <row r="57" ht="29.25" customHeight="1">
      <c r="D57" s="470"/>
    </row>
    <row r="58" ht="14.25">
      <c r="D58" s="470"/>
    </row>
    <row r="59" ht="14.25">
      <c r="D59" s="470"/>
    </row>
    <row r="60" ht="14.25">
      <c r="D60" s="470"/>
    </row>
    <row r="61" ht="14.25">
      <c r="D61" s="470"/>
    </row>
    <row r="62" ht="14.25">
      <c r="D62" s="472"/>
    </row>
    <row r="63" ht="14.25">
      <c r="D63" s="473"/>
    </row>
    <row r="64" spans="2:9" ht="14.25">
      <c r="B64" s="474"/>
      <c r="C64" s="474"/>
      <c r="D64" s="475"/>
      <c r="E64" s="474"/>
      <c r="F64" s="474"/>
      <c r="G64" s="474"/>
      <c r="H64" s="474"/>
      <c r="I64" s="474"/>
    </row>
    <row r="65" spans="2:9" ht="14.25">
      <c r="B65" s="474"/>
      <c r="C65" s="474"/>
      <c r="D65" s="470"/>
      <c r="E65" s="474"/>
      <c r="F65" s="474"/>
      <c r="G65" s="474"/>
      <c r="H65" s="474"/>
      <c r="I65" s="474"/>
    </row>
    <row r="66" ht="14.25">
      <c r="D66" s="476"/>
    </row>
    <row r="67" ht="14.25">
      <c r="D67" s="476"/>
    </row>
    <row r="68" ht="14.25">
      <c r="D68" s="476"/>
    </row>
    <row r="69" ht="14.25">
      <c r="D69" s="475"/>
    </row>
    <row r="70" ht="14.25">
      <c r="D70" s="470"/>
    </row>
    <row r="71" ht="14.25">
      <c r="D71" s="475"/>
    </row>
    <row r="72" ht="14.25">
      <c r="D72" s="477"/>
    </row>
    <row r="73" ht="14.25">
      <c r="D73" s="474"/>
    </row>
    <row r="74" ht="14.25">
      <c r="D74" s="474"/>
    </row>
    <row r="75" ht="14.25">
      <c r="D75" s="474"/>
    </row>
  </sheetData>
  <sheetProtection/>
  <mergeCells count="1">
    <mergeCell ref="C4:F4"/>
  </mergeCells>
  <printOptions/>
  <pageMargins left="0.11811023622047245" right="0" top="0.7480314960629921" bottom="0.15748031496062992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Mirosława Szwedek</cp:lastModifiedBy>
  <cp:lastPrinted>2011-02-23T11:57:06Z</cp:lastPrinted>
  <dcterms:created xsi:type="dcterms:W3CDTF">2009-10-19T14:38:27Z</dcterms:created>
  <dcterms:modified xsi:type="dcterms:W3CDTF">2011-02-23T11:57:51Z</dcterms:modified>
  <cp:category/>
  <cp:version/>
  <cp:contentType/>
  <cp:contentStatus/>
</cp:coreProperties>
</file>