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<sst xmlns="http://schemas.openxmlformats.org/spreadsheetml/2006/main" count="235" uniqueCount="108">
  <si>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</si>
  <si>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</si>
  <si>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</si>
  <si>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</si>
  <si>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</si>
  <si>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</si>
  <si>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</si>
  <si>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</si>
  <si>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</si>
  <si>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</si>
  <si>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</si>
  <si>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</si>
  <si>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</si>
  <si>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</si>
  <si>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</si>
  <si>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</si>
  <si>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</si>
  <si>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</si>
  <si>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</si>
  <si>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</si>
  <si>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</si>
  <si>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</si>
  <si>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</si>
  <si>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</si>
  <si>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</si>
  <si>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</si>
  <si>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</si>
  <si>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</si>
  <si>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</si>
  <si>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</si>
  <si>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</si>
  <si>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</si>
  <si>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</si>
  <si>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</si>
  <si>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</si>
  <si>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</si>
  <si>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</si>
  <si>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</si>
  <si>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</si>
  <si>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</si>
  <si>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</si>
  <si>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</si>
  <si>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</si>
  <si>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</si>
  <si>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</si>
  <si>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</si>
  <si>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</si>
  <si>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</si>
  <si>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</si>
  <si>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</si>
  <si>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</si>
  <si>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</si>
  <si>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</si>
  <si>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</si>
  <si>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</si>
  <si>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</si>
  <si>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</si>
  <si>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</si>
  <si>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</si>
  <si>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</si>
  <si>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</si>
  <si>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</si>
  <si>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</si>
  <si>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</si>
  <si>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</si>
  <si>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</si>
  <si>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</si>
  <si>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</si>
  <si>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</si>
  <si>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</si>
  <si>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</si>
  <si>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</si>
  <si>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</si>
  <si>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</si>
  <si>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</si>
  <si>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</si>
  <si>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</si>
  <si>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</si>
  <si>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</si>
  <si>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</si>
  <si>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</si>
  <si>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</si>
  <si>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</si>
  <si>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</si>
  <si>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</si>
  <si>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</si>
  <si>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</si>
  <si>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</si>
  <si>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</si>
  <si>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</si>
  <si>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</si>
  <si>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</si>
  <si>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</si>
  <si>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</si>
  <si>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</si>
  <si>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</si>
  <si>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</si>
  <si>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</si>
  <si>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</si>
  <si>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</si>
  <si>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</si>
  <si>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</si>
  <si>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</si>
  <si>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</si>
  <si>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</si>
  <si>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</si>
  <si>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</si>
  <si>
    <t>Załącznik nr 1 do Uchwały o Wieloletniej Prognozie Finansowej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</si>
</sst>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b/>
      <sz val="7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b/>
      <sz val="7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  <font>
      <b/>
      <sz val="7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0" fontId="48" fillId="0" borderId="11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3" fontId="49" fillId="0" borderId="11" xfId="0" applyNumberFormat="1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6" fillId="16" borderId="11" xfId="0" applyFont="1" applyFill="1" applyBorder="1" applyAlignment="1">
      <alignment vertical="center" wrapText="1"/>
    </xf>
    <xf numFmtId="0" fontId="46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3" fontId="49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/>
    </xf>
    <xf numFmtId="3" fontId="48" fillId="0" borderId="11" xfId="0" applyNumberFormat="1" applyFont="1" applyBorder="1" applyAlignment="1">
      <alignment/>
    </xf>
    <xf numFmtId="10" fontId="48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4" fontId="49" fillId="0" borderId="11" xfId="0" applyNumberFormat="1" applyFont="1" applyFill="1" applyBorder="1" applyAlignment="1">
      <alignment vertical="center"/>
    </xf>
    <xf numFmtId="0" fontId="46" fillId="33" borderId="11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right" vertical="center"/>
    </xf>
    <xf numFmtId="3" fontId="49" fillId="0" borderId="1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4" fontId="49" fillId="0" borderId="11" xfId="0" applyNumberFormat="1" applyFont="1" applyBorder="1" applyAlignment="1">
      <alignment vertical="center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5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9" fillId="0" borderId="11" xfId="0" applyNumberFormat="1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49" fillId="0" borderId="11" xfId="0" applyFont="1" applyBorder="1" applyAlignment="1">
      <alignment vertical="center"/>
    </xf>
    <xf numFmtId="4" fontId="49" fillId="0" borderId="11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48" fillId="0" borderId="11" xfId="0" applyNumberFormat="1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4" fontId="54" fillId="0" borderId="10" xfId="0" applyNumberFormat="1" applyFont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"/>
  <sheetViews>
    <sheetView zoomScalePageLayoutView="0" workbookViewId="0" topLeftCell="A1">
      <selection activeCell="C67" sqref="C67:C69"/>
    </sheetView>
  </sheetViews>
  <sheetFormatPr defaultColWidth="8.796875" defaultRowHeight="14.25"/>
  <cols>
    <col min="1" max="1" width="2.19921875" style="0" customWidth="1"/>
    <col min="2" max="2" width="42.59765625" style="0" customWidth="1"/>
    <col min="3" max="3" width="9.3984375" style="0" customWidth="1"/>
    <col min="4" max="12" width="8.69921875" style="0" customWidth="1"/>
    <col min="13" max="13" width="1.8984375" style="0" customWidth="1"/>
  </cols>
  <sheetData>
    <row r="1" ht="7.5" customHeight="1"/>
    <row r="2" ht="14.25">
      <c r="C2" s="10" t="s">
        <v>107</v>
      </c>
    </row>
    <row r="4" ht="14.25">
      <c r="B4" s="21" t="s">
        <v>46</v>
      </c>
    </row>
    <row r="5" spans="2:12" ht="14.25">
      <c r="B5" s="12" t="s">
        <v>1</v>
      </c>
      <c r="C5" s="13">
        <v>2015</v>
      </c>
      <c r="D5" s="13">
        <v>2016</v>
      </c>
      <c r="E5" s="13">
        <v>2017</v>
      </c>
      <c r="F5" s="23">
        <v>2018</v>
      </c>
      <c r="G5" s="24">
        <v>2019</v>
      </c>
      <c r="H5" s="24">
        <v>2020</v>
      </c>
      <c r="I5" s="24">
        <v>2021</v>
      </c>
      <c r="J5" s="24">
        <v>2022</v>
      </c>
      <c r="K5" s="24">
        <v>2023</v>
      </c>
      <c r="L5" s="24">
        <v>2024</v>
      </c>
    </row>
    <row r="6" spans="2:12" ht="15" customHeight="1">
      <c r="B6" s="1" t="s">
        <v>0</v>
      </c>
      <c r="C6" s="37">
        <f aca="true" t="shared" si="0" ref="C6:H6">C7+C14</f>
        <v>27317400.98</v>
      </c>
      <c r="D6" s="5">
        <f t="shared" si="0"/>
        <v>24130000</v>
      </c>
      <c r="E6" s="5">
        <f t="shared" si="0"/>
        <v>24465165</v>
      </c>
      <c r="F6" s="5">
        <f t="shared" si="0"/>
        <v>24400000</v>
      </c>
      <c r="G6" s="5">
        <f t="shared" si="0"/>
        <v>24400000</v>
      </c>
      <c r="H6" s="5">
        <f t="shared" si="0"/>
        <v>24400000</v>
      </c>
      <c r="I6" s="5">
        <f>I7+I14</f>
        <v>24900000</v>
      </c>
      <c r="J6" s="5">
        <f>J7+J14</f>
        <v>24900000</v>
      </c>
      <c r="K6" s="5">
        <f>K7+K14</f>
        <v>25500000</v>
      </c>
      <c r="L6" s="5">
        <f>L7+L14</f>
        <v>25500000</v>
      </c>
    </row>
    <row r="7" spans="2:12" ht="15" customHeight="1">
      <c r="B7" s="2" t="s">
        <v>5</v>
      </c>
      <c r="C7" s="22">
        <v>26692370.69</v>
      </c>
      <c r="D7" s="6">
        <v>24130000</v>
      </c>
      <c r="E7" s="6">
        <v>24465165</v>
      </c>
      <c r="F7" s="6">
        <v>24400000</v>
      </c>
      <c r="G7" s="6">
        <v>24400000</v>
      </c>
      <c r="H7" s="6">
        <v>24400000</v>
      </c>
      <c r="I7" s="6">
        <v>24900000</v>
      </c>
      <c r="J7" s="6">
        <v>24900000</v>
      </c>
      <c r="K7" s="6">
        <v>25500000</v>
      </c>
      <c r="L7" s="6">
        <v>25500000</v>
      </c>
    </row>
    <row r="8" spans="2:12" ht="22.5">
      <c r="B8" s="2" t="s">
        <v>2</v>
      </c>
      <c r="C8" s="39">
        <v>3807169</v>
      </c>
      <c r="D8" s="6">
        <v>3800000</v>
      </c>
      <c r="E8" s="6">
        <v>3865165</v>
      </c>
      <c r="F8" s="6">
        <v>3800000</v>
      </c>
      <c r="G8" s="6">
        <v>3800000</v>
      </c>
      <c r="H8" s="6">
        <v>3800000</v>
      </c>
      <c r="I8" s="6">
        <v>4000000</v>
      </c>
      <c r="J8" s="6">
        <v>4000000</v>
      </c>
      <c r="K8" s="6">
        <v>4500000</v>
      </c>
      <c r="L8" s="6">
        <v>4500000</v>
      </c>
    </row>
    <row r="9" spans="2:12" ht="22.5">
      <c r="B9" s="2" t="s">
        <v>3</v>
      </c>
      <c r="C9" s="22">
        <v>1201286.47</v>
      </c>
      <c r="D9" s="6">
        <v>450000</v>
      </c>
      <c r="E9" s="6">
        <v>500000</v>
      </c>
      <c r="F9" s="6">
        <v>500000</v>
      </c>
      <c r="G9" s="6">
        <v>500000</v>
      </c>
      <c r="H9" s="6">
        <v>500000</v>
      </c>
      <c r="I9" s="6">
        <v>600000</v>
      </c>
      <c r="J9" s="6">
        <v>600000</v>
      </c>
      <c r="K9" s="6">
        <v>800000</v>
      </c>
      <c r="L9" s="6">
        <v>800000</v>
      </c>
    </row>
    <row r="10" spans="2:12" ht="15" customHeight="1">
      <c r="B10" s="2" t="s">
        <v>4</v>
      </c>
      <c r="C10" s="22">
        <v>8008576</v>
      </c>
      <c r="D10" s="6">
        <v>7600000</v>
      </c>
      <c r="E10" s="6">
        <v>7700000</v>
      </c>
      <c r="F10" s="6">
        <v>7700000</v>
      </c>
      <c r="G10" s="6">
        <v>7700000</v>
      </c>
      <c r="H10" s="6">
        <v>7700000</v>
      </c>
      <c r="I10" s="6">
        <v>7700000</v>
      </c>
      <c r="J10" s="6">
        <v>7700000</v>
      </c>
      <c r="K10" s="6">
        <v>8000000</v>
      </c>
      <c r="L10" s="6">
        <v>8000000</v>
      </c>
    </row>
    <row r="11" spans="2:12" ht="15" customHeight="1">
      <c r="B11" s="2" t="s">
        <v>6</v>
      </c>
      <c r="C11" s="39">
        <v>4800000</v>
      </c>
      <c r="D11" s="6">
        <v>4600000</v>
      </c>
      <c r="E11" s="6">
        <v>4700000</v>
      </c>
      <c r="F11" s="6">
        <v>4700000</v>
      </c>
      <c r="G11" s="6">
        <v>4700000</v>
      </c>
      <c r="H11" s="6">
        <v>4700000</v>
      </c>
      <c r="I11" s="6">
        <v>4700000</v>
      </c>
      <c r="J11" s="6">
        <v>4700000</v>
      </c>
      <c r="K11" s="6">
        <v>5000000</v>
      </c>
      <c r="L11" s="6">
        <v>5000000</v>
      </c>
    </row>
    <row r="12" spans="2:12" ht="15" customHeight="1">
      <c r="B12" s="2" t="s">
        <v>47</v>
      </c>
      <c r="C12" s="22">
        <v>8579119</v>
      </c>
      <c r="D12" s="6">
        <v>8500000</v>
      </c>
      <c r="E12" s="6">
        <v>8500000</v>
      </c>
      <c r="F12" s="6">
        <v>8500000</v>
      </c>
      <c r="G12" s="6">
        <v>8500000</v>
      </c>
      <c r="H12" s="6">
        <v>8500000</v>
      </c>
      <c r="I12" s="6">
        <v>8600000</v>
      </c>
      <c r="J12" s="6">
        <v>8600000</v>
      </c>
      <c r="K12" s="6">
        <v>9000000</v>
      </c>
      <c r="L12" s="6">
        <v>9000000</v>
      </c>
    </row>
    <row r="13" spans="2:12" ht="15" customHeight="1">
      <c r="B13" s="2" t="s">
        <v>7</v>
      </c>
      <c r="C13" s="22">
        <v>4635744.22</v>
      </c>
      <c r="D13" s="6">
        <v>3450000</v>
      </c>
      <c r="E13" s="6">
        <v>3600000</v>
      </c>
      <c r="F13" s="6">
        <v>3600000</v>
      </c>
      <c r="G13" s="6">
        <v>3600000</v>
      </c>
      <c r="H13" s="6">
        <v>3600000</v>
      </c>
      <c r="I13" s="6">
        <v>3700000</v>
      </c>
      <c r="J13" s="6">
        <v>3700000</v>
      </c>
      <c r="K13" s="6">
        <v>4000000</v>
      </c>
      <c r="L13" s="6">
        <v>4000000</v>
      </c>
    </row>
    <row r="14" spans="2:12" ht="15" customHeight="1">
      <c r="B14" s="2" t="s">
        <v>8</v>
      </c>
      <c r="C14" s="39">
        <v>625030.29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2:12" ht="15" customHeight="1">
      <c r="B15" s="2" t="s">
        <v>9</v>
      </c>
      <c r="C15" s="39">
        <v>200000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2:12" ht="15" customHeight="1">
      <c r="B16" s="2" t="s">
        <v>10</v>
      </c>
      <c r="C16" s="39">
        <v>425030.29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2:12" ht="15" customHeight="1">
      <c r="B17" s="3" t="s">
        <v>11</v>
      </c>
      <c r="C17" s="40">
        <f aca="true" t="shared" si="1" ref="C17:H17">C18+C26</f>
        <v>28163532.98</v>
      </c>
      <c r="D17" s="14">
        <f t="shared" si="1"/>
        <v>23000000</v>
      </c>
      <c r="E17" s="14">
        <f t="shared" si="1"/>
        <v>23292224</v>
      </c>
      <c r="F17" s="14">
        <f t="shared" si="1"/>
        <v>22480294</v>
      </c>
      <c r="G17" s="14">
        <f t="shared" si="1"/>
        <v>22550000</v>
      </c>
      <c r="H17" s="14">
        <f t="shared" si="1"/>
        <v>23200000</v>
      </c>
      <c r="I17" s="14">
        <f>I18+I26</f>
        <v>23750000</v>
      </c>
      <c r="J17" s="14">
        <f>J18+J26</f>
        <v>23750000</v>
      </c>
      <c r="K17" s="49">
        <f>K18+K26</f>
        <v>24629855.65</v>
      </c>
      <c r="L17" s="14">
        <f>L18+L26</f>
        <v>24500000</v>
      </c>
    </row>
    <row r="18" spans="2:12" ht="15" customHeight="1">
      <c r="B18" s="2" t="s">
        <v>12</v>
      </c>
      <c r="C18" s="36">
        <v>23571874.98</v>
      </c>
      <c r="D18" s="16">
        <v>21800000</v>
      </c>
      <c r="E18" s="16">
        <v>21100000</v>
      </c>
      <c r="F18" s="16">
        <v>21100000</v>
      </c>
      <c r="G18" s="16">
        <v>21100000</v>
      </c>
      <c r="H18" s="16">
        <v>21100000</v>
      </c>
      <c r="I18" s="25">
        <v>21200000</v>
      </c>
      <c r="J18" s="6">
        <v>22200000</v>
      </c>
      <c r="K18" s="6">
        <v>22200000</v>
      </c>
      <c r="L18" s="6">
        <v>22200000</v>
      </c>
    </row>
    <row r="19" spans="2:12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2:12" ht="22.5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2:12" ht="27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2:12" ht="13.5" customHeight="1">
      <c r="B22" s="2" t="s">
        <v>13</v>
      </c>
      <c r="C22" s="41">
        <f>C23</f>
        <v>236000</v>
      </c>
      <c r="D22" s="11">
        <f aca="true" t="shared" si="2" ref="D22:L22">D23</f>
        <v>250000</v>
      </c>
      <c r="E22" s="11">
        <f t="shared" si="2"/>
        <v>230000</v>
      </c>
      <c r="F22" s="11">
        <f t="shared" si="2"/>
        <v>200000</v>
      </c>
      <c r="G22" s="11">
        <f t="shared" si="2"/>
        <v>180000</v>
      </c>
      <c r="H22" s="11">
        <f t="shared" si="2"/>
        <v>160000</v>
      </c>
      <c r="I22" s="11">
        <f t="shared" si="2"/>
        <v>140000</v>
      </c>
      <c r="J22" s="11">
        <f t="shared" si="2"/>
        <v>120000</v>
      </c>
      <c r="K22" s="11">
        <f t="shared" si="2"/>
        <v>100000</v>
      </c>
      <c r="L22" s="11">
        <f t="shared" si="2"/>
        <v>80000</v>
      </c>
    </row>
    <row r="23" spans="2:12" ht="14.25">
      <c r="B23" s="2" t="s">
        <v>50</v>
      </c>
      <c r="C23" s="41">
        <v>236000</v>
      </c>
      <c r="D23" s="11">
        <v>250000</v>
      </c>
      <c r="E23" s="11">
        <v>230000</v>
      </c>
      <c r="F23" s="11">
        <v>200000</v>
      </c>
      <c r="G23" s="11">
        <v>180000</v>
      </c>
      <c r="H23" s="11">
        <v>160000</v>
      </c>
      <c r="I23" s="11">
        <v>140000</v>
      </c>
      <c r="J23" s="6">
        <v>120000</v>
      </c>
      <c r="K23" s="6">
        <v>100000</v>
      </c>
      <c r="L23" s="6">
        <v>80000</v>
      </c>
    </row>
    <row r="24" spans="2:12" ht="36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2:12" ht="18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2:12" ht="13.5" customHeight="1">
      <c r="B26" s="2" t="s">
        <v>14</v>
      </c>
      <c r="C26" s="22">
        <v>4591658</v>
      </c>
      <c r="D26" s="6">
        <v>1200000</v>
      </c>
      <c r="E26" s="6">
        <v>2192224</v>
      </c>
      <c r="F26" s="6">
        <v>1380294</v>
      </c>
      <c r="G26" s="6">
        <v>1450000</v>
      </c>
      <c r="H26" s="6">
        <v>2100000</v>
      </c>
      <c r="I26" s="6">
        <v>2550000</v>
      </c>
      <c r="J26" s="6">
        <v>1550000</v>
      </c>
      <c r="K26" s="39">
        <v>2429855.65</v>
      </c>
      <c r="L26" s="6">
        <v>2300000</v>
      </c>
    </row>
    <row r="27" spans="2:12" ht="13.5" customHeight="1">
      <c r="B27" s="3" t="s">
        <v>15</v>
      </c>
      <c r="C27" s="42">
        <f aca="true" t="shared" si="3" ref="C27:H27">C6-C17</f>
        <v>-846132</v>
      </c>
      <c r="D27" s="7">
        <f t="shared" si="3"/>
        <v>1130000</v>
      </c>
      <c r="E27" s="7">
        <f t="shared" si="3"/>
        <v>1172941</v>
      </c>
      <c r="F27" s="7">
        <f t="shared" si="3"/>
        <v>1919706</v>
      </c>
      <c r="G27" s="7">
        <f t="shared" si="3"/>
        <v>1850000</v>
      </c>
      <c r="H27" s="7">
        <f t="shared" si="3"/>
        <v>1200000</v>
      </c>
      <c r="I27" s="7">
        <f>I6-I17</f>
        <v>1150000</v>
      </c>
      <c r="J27" s="7">
        <f>J6-J17</f>
        <v>1150000</v>
      </c>
      <c r="K27" s="42">
        <f>K6-K17</f>
        <v>870144.3500000015</v>
      </c>
      <c r="L27" s="7">
        <f>L6-L17</f>
        <v>1000000</v>
      </c>
    </row>
    <row r="28" spans="2:12" ht="13.5" customHeight="1">
      <c r="B28" s="2" t="s">
        <v>16</v>
      </c>
      <c r="C28" s="43">
        <f aca="true" t="shared" si="4" ref="C28:H28">C29+C31+C33+C35</f>
        <v>4000000</v>
      </c>
      <c r="D28" s="18">
        <f t="shared" si="4"/>
        <v>770144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>I29+I31+I33+I35</f>
        <v>0</v>
      </c>
      <c r="J28" s="18">
        <f>J29+J31+J33+J35</f>
        <v>0</v>
      </c>
      <c r="K28" s="18">
        <f>K29+K31+K33+K35</f>
        <v>0</v>
      </c>
      <c r="L28" s="18">
        <f>L29+L31+L33+L35</f>
        <v>0</v>
      </c>
    </row>
    <row r="29" spans="2:12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2:12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2:12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2:12" ht="13.5" customHeight="1">
      <c r="B33" s="2" t="s">
        <v>20</v>
      </c>
      <c r="C33" s="39">
        <v>4000000</v>
      </c>
      <c r="D33" s="6">
        <v>770144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2:12" ht="13.5" customHeight="1">
      <c r="B34" s="2" t="s">
        <v>22</v>
      </c>
      <c r="C34" s="39">
        <v>846132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2:12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2:12" ht="13.5" customHeight="1">
      <c r="B37" s="2" t="s">
        <v>25</v>
      </c>
      <c r="C37" s="45">
        <f aca="true" t="shared" si="5" ref="C37:H37">C38+C43</f>
        <v>3153868</v>
      </c>
      <c r="D37" s="7">
        <f t="shared" si="5"/>
        <v>1900144</v>
      </c>
      <c r="E37" s="7">
        <f t="shared" si="5"/>
        <v>1172941</v>
      </c>
      <c r="F37" s="7">
        <f t="shared" si="5"/>
        <v>1919706</v>
      </c>
      <c r="G37" s="7">
        <f t="shared" si="5"/>
        <v>1650000</v>
      </c>
      <c r="H37" s="7">
        <f t="shared" si="5"/>
        <v>400000</v>
      </c>
      <c r="I37" s="7">
        <f>I38+I43</f>
        <v>1150000</v>
      </c>
      <c r="J37" s="7">
        <f>J38+J43</f>
        <v>1150000</v>
      </c>
      <c r="K37" s="42">
        <f>K38+K43</f>
        <v>870144.35</v>
      </c>
      <c r="L37" s="7">
        <f>L38+L43</f>
        <v>1000000</v>
      </c>
    </row>
    <row r="38" spans="2:12" ht="22.5">
      <c r="B38" s="2" t="s">
        <v>63</v>
      </c>
      <c r="C38" s="22">
        <v>3153868</v>
      </c>
      <c r="D38" s="8">
        <v>1900144</v>
      </c>
      <c r="E38" s="8">
        <v>1172941</v>
      </c>
      <c r="F38" s="8">
        <v>1919706</v>
      </c>
      <c r="G38" s="8">
        <v>1650000</v>
      </c>
      <c r="H38" s="8">
        <v>400000</v>
      </c>
      <c r="I38" s="8">
        <v>1150000</v>
      </c>
      <c r="J38" s="6">
        <v>1150000</v>
      </c>
      <c r="K38" s="39">
        <v>870144.35</v>
      </c>
      <c r="L38" s="6">
        <v>1000000</v>
      </c>
    </row>
    <row r="39" spans="2:12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2:12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2:12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2:12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2:12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2:12" ht="14.25">
      <c r="B44" s="1" t="s">
        <v>64</v>
      </c>
      <c r="C44" s="37">
        <v>10442791.35</v>
      </c>
      <c r="D44" s="46">
        <f>C44+D28-D38</f>
        <v>9312791.35</v>
      </c>
      <c r="E44" s="46">
        <f aca="true" t="shared" si="6" ref="E44:L44">D44-E38</f>
        <v>8139850.35</v>
      </c>
      <c r="F44" s="46">
        <f t="shared" si="6"/>
        <v>6220144.35</v>
      </c>
      <c r="G44" s="46">
        <f t="shared" si="6"/>
        <v>4570144.35</v>
      </c>
      <c r="H44" s="46">
        <f t="shared" si="6"/>
        <v>4170144.3499999996</v>
      </c>
      <c r="I44" s="47">
        <f t="shared" si="6"/>
        <v>3020144.3499999996</v>
      </c>
      <c r="J44" s="47">
        <f t="shared" si="6"/>
        <v>1870144.3499999996</v>
      </c>
      <c r="K44" s="47">
        <f t="shared" si="6"/>
        <v>999999.9999999997</v>
      </c>
      <c r="L44" s="48">
        <f t="shared" si="6"/>
        <v>0</v>
      </c>
    </row>
    <row r="45" spans="2:12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</row>
    <row r="46" spans="2:12" ht="22.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  <c r="J46" s="19" t="s">
        <v>43</v>
      </c>
      <c r="K46" s="19" t="s">
        <v>43</v>
      </c>
      <c r="L46" s="19" t="s">
        <v>43</v>
      </c>
    </row>
    <row r="47" spans="2:12" ht="14.25">
      <c r="B47" s="2" t="s">
        <v>66</v>
      </c>
      <c r="C47" s="44">
        <f aca="true" t="shared" si="7" ref="C47:L47">(C7-C18)</f>
        <v>3120495.710000001</v>
      </c>
      <c r="D47" s="20">
        <f t="shared" si="7"/>
        <v>2330000</v>
      </c>
      <c r="E47" s="20">
        <f t="shared" si="7"/>
        <v>3365165</v>
      </c>
      <c r="F47" s="20">
        <f t="shared" si="7"/>
        <v>3300000</v>
      </c>
      <c r="G47" s="20">
        <f t="shared" si="7"/>
        <v>3300000</v>
      </c>
      <c r="H47" s="20">
        <f t="shared" si="7"/>
        <v>3300000</v>
      </c>
      <c r="I47" s="20">
        <f t="shared" si="7"/>
        <v>3700000</v>
      </c>
      <c r="J47" s="20">
        <f t="shared" si="7"/>
        <v>2700000</v>
      </c>
      <c r="K47" s="20">
        <f t="shared" si="7"/>
        <v>3300000</v>
      </c>
      <c r="L47" s="20">
        <f t="shared" si="7"/>
        <v>3300000</v>
      </c>
    </row>
    <row r="48" spans="2:12" ht="22.5">
      <c r="B48" s="2" t="s">
        <v>67</v>
      </c>
      <c r="C48" s="45">
        <f aca="true" t="shared" si="8" ref="C48:L48">C7+C29+C31-C18-C21</f>
        <v>3120495.710000001</v>
      </c>
      <c r="D48" s="9">
        <f t="shared" si="8"/>
        <v>2330000</v>
      </c>
      <c r="E48" s="9">
        <f t="shared" si="8"/>
        <v>3365165</v>
      </c>
      <c r="F48" s="9">
        <f t="shared" si="8"/>
        <v>3300000</v>
      </c>
      <c r="G48" s="9">
        <f t="shared" si="8"/>
        <v>3300000</v>
      </c>
      <c r="H48" s="9">
        <f t="shared" si="8"/>
        <v>3300000</v>
      </c>
      <c r="I48" s="9">
        <f t="shared" si="8"/>
        <v>3700000</v>
      </c>
      <c r="J48" s="9">
        <f t="shared" si="8"/>
        <v>2700000</v>
      </c>
      <c r="K48" s="9">
        <f t="shared" si="8"/>
        <v>3300000</v>
      </c>
      <c r="L48" s="9">
        <f t="shared" si="8"/>
        <v>3300000</v>
      </c>
    </row>
    <row r="49" spans="2:12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  <c r="J49" s="19" t="s">
        <v>43</v>
      </c>
      <c r="K49" s="19" t="s">
        <v>43</v>
      </c>
      <c r="L49" s="19" t="s">
        <v>43</v>
      </c>
    </row>
    <row r="50" spans="2:12" ht="45">
      <c r="B50" s="26" t="s">
        <v>68</v>
      </c>
      <c r="C50" s="4">
        <f aca="true" t="shared" si="9" ref="C50:L50">(C19+C23+C38)/C6</f>
        <v>0.12409189302019756</v>
      </c>
      <c r="D50" s="4">
        <f t="shared" si="9"/>
        <v>0.08910667219229175</v>
      </c>
      <c r="E50" s="4">
        <f t="shared" si="9"/>
        <v>0.05734443237967126</v>
      </c>
      <c r="F50" s="4">
        <f t="shared" si="9"/>
        <v>0.08687319672131147</v>
      </c>
      <c r="G50" s="4">
        <f t="shared" si="9"/>
        <v>0.075</v>
      </c>
      <c r="H50" s="4">
        <f t="shared" si="9"/>
        <v>0.022950819672131147</v>
      </c>
      <c r="I50" s="4">
        <f t="shared" si="9"/>
        <v>0.051807228915662654</v>
      </c>
      <c r="J50" s="4">
        <f t="shared" si="9"/>
        <v>0.05100401606425703</v>
      </c>
      <c r="K50" s="4">
        <f t="shared" si="9"/>
        <v>0.03804487647058823</v>
      </c>
      <c r="L50" s="4">
        <f t="shared" si="9"/>
        <v>0.042352941176470586</v>
      </c>
    </row>
    <row r="51" spans="2:12" ht="45">
      <c r="B51" s="26" t="s">
        <v>57</v>
      </c>
      <c r="C51" s="4">
        <f aca="true" t="shared" si="10" ref="C51:L51">(C19+C23+C38-C39)/C6</f>
        <v>0.12409189302019756</v>
      </c>
      <c r="D51" s="4">
        <f t="shared" si="10"/>
        <v>0.08910667219229175</v>
      </c>
      <c r="E51" s="4">
        <f t="shared" si="10"/>
        <v>0.05734443237967126</v>
      </c>
      <c r="F51" s="4">
        <f t="shared" si="10"/>
        <v>0.08687319672131147</v>
      </c>
      <c r="G51" s="4">
        <f t="shared" si="10"/>
        <v>0.075</v>
      </c>
      <c r="H51" s="4">
        <f t="shared" si="10"/>
        <v>0.022950819672131147</v>
      </c>
      <c r="I51" s="4">
        <f t="shared" si="10"/>
        <v>0.051807228915662654</v>
      </c>
      <c r="J51" s="4">
        <f t="shared" si="10"/>
        <v>0.05100401606425703</v>
      </c>
      <c r="K51" s="4">
        <f t="shared" si="10"/>
        <v>0.03804487647058823</v>
      </c>
      <c r="L51" s="4">
        <f t="shared" si="10"/>
        <v>0.042352941176470586</v>
      </c>
    </row>
    <row r="52" spans="2:12" ht="33.7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</row>
    <row r="53" spans="2:12" ht="45">
      <c r="B53" s="26" t="s">
        <v>58</v>
      </c>
      <c r="C53" s="4">
        <f aca="true" t="shared" si="11" ref="C53:L53">(C19+C23+C38-C40)/C6</f>
        <v>0.12409189302019756</v>
      </c>
      <c r="D53" s="4">
        <f t="shared" si="11"/>
        <v>0.08910667219229175</v>
      </c>
      <c r="E53" s="4">
        <f t="shared" si="11"/>
        <v>0.05734443237967126</v>
      </c>
      <c r="F53" s="4">
        <f t="shared" si="11"/>
        <v>0.08687319672131147</v>
      </c>
      <c r="G53" s="4">
        <f t="shared" si="11"/>
        <v>0.075</v>
      </c>
      <c r="H53" s="4">
        <f t="shared" si="11"/>
        <v>0.022950819672131147</v>
      </c>
      <c r="I53" s="4">
        <f t="shared" si="11"/>
        <v>0.051807228915662654</v>
      </c>
      <c r="J53" s="4">
        <f t="shared" si="11"/>
        <v>0.05100401606425703</v>
      </c>
      <c r="K53" s="4">
        <f t="shared" si="11"/>
        <v>0.03804487647058823</v>
      </c>
      <c r="L53" s="4">
        <f t="shared" si="11"/>
        <v>0.042352941176470586</v>
      </c>
    </row>
    <row r="54" spans="2:12" ht="33.75">
      <c r="B54" s="26" t="s">
        <v>59</v>
      </c>
      <c r="C54" s="29">
        <f aca="true" t="shared" si="12" ref="C54:L54">((C7+C15-C18)/C6)*100</f>
        <v>12.155240216413885</v>
      </c>
      <c r="D54" s="29">
        <f t="shared" si="12"/>
        <v>9.656029838375465</v>
      </c>
      <c r="E54" s="29">
        <f t="shared" si="12"/>
        <v>13.75492460402372</v>
      </c>
      <c r="F54" s="29">
        <f t="shared" si="12"/>
        <v>13.524590163934427</v>
      </c>
      <c r="G54" s="29">
        <f t="shared" si="12"/>
        <v>13.524590163934427</v>
      </c>
      <c r="H54" s="29">
        <f t="shared" si="12"/>
        <v>13.524590163934427</v>
      </c>
      <c r="I54" s="29">
        <f t="shared" si="12"/>
        <v>14.859437751004014</v>
      </c>
      <c r="J54" s="29">
        <f t="shared" si="12"/>
        <v>10.843373493975903</v>
      </c>
      <c r="K54" s="29">
        <f t="shared" si="12"/>
        <v>12.941176470588237</v>
      </c>
      <c r="L54" s="29">
        <f t="shared" si="12"/>
        <v>12.941176470588237</v>
      </c>
    </row>
    <row r="55" spans="2:12" ht="51" customHeight="1">
      <c r="B55" s="26" t="s">
        <v>70</v>
      </c>
      <c r="C55" s="36">
        <v>13.3</v>
      </c>
      <c r="D55" s="36">
        <v>14.04</v>
      </c>
      <c r="E55" s="36">
        <v>10.67</v>
      </c>
      <c r="F55" s="36">
        <v>11.86</v>
      </c>
      <c r="G55" s="36">
        <v>12.31</v>
      </c>
      <c r="H55" s="36">
        <v>13.6</v>
      </c>
      <c r="I55" s="36">
        <v>13.52</v>
      </c>
      <c r="J55" s="38">
        <v>13.97</v>
      </c>
      <c r="K55" s="38">
        <v>13.08</v>
      </c>
      <c r="L55" s="38">
        <v>12.88</v>
      </c>
    </row>
    <row r="56" spans="2:12" ht="45">
      <c r="B56" s="26" t="s">
        <v>71</v>
      </c>
      <c r="C56" s="36">
        <v>13.78</v>
      </c>
      <c r="D56" s="36">
        <v>14.52</v>
      </c>
      <c r="E56" s="36">
        <v>11.15</v>
      </c>
      <c r="F56" s="36">
        <v>11.86</v>
      </c>
      <c r="G56" s="36">
        <v>12.31</v>
      </c>
      <c r="H56" s="36">
        <v>13.6</v>
      </c>
      <c r="I56" s="36">
        <v>13.52</v>
      </c>
      <c r="J56" s="38">
        <v>13.97</v>
      </c>
      <c r="K56" s="38">
        <v>13.08</v>
      </c>
      <c r="L56" s="38">
        <v>12.88</v>
      </c>
    </row>
    <row r="57" spans="2:12" ht="56.2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  <c r="J57" s="22" t="s">
        <v>44</v>
      </c>
      <c r="K57" s="22" t="s">
        <v>44</v>
      </c>
      <c r="L57" s="22" t="s">
        <v>44</v>
      </c>
    </row>
    <row r="58" spans="2:12" ht="56.2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  <c r="L58" s="22" t="s">
        <v>44</v>
      </c>
    </row>
    <row r="59" spans="2:12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  <c r="J59" s="19" t="s">
        <v>43</v>
      </c>
      <c r="K59" s="19" t="s">
        <v>43</v>
      </c>
      <c r="L59" s="19" t="s">
        <v>43</v>
      </c>
    </row>
    <row r="60" spans="2:12" ht="15" customHeight="1">
      <c r="B60" s="26" t="s">
        <v>28</v>
      </c>
      <c r="C60" s="8">
        <v>0</v>
      </c>
      <c r="D60" s="8">
        <f aca="true" t="shared" si="13" ref="D60:L60">D27</f>
        <v>1130000</v>
      </c>
      <c r="E60" s="8">
        <f t="shared" si="13"/>
        <v>1172941</v>
      </c>
      <c r="F60" s="8">
        <f t="shared" si="13"/>
        <v>1919706</v>
      </c>
      <c r="G60" s="8">
        <f t="shared" si="13"/>
        <v>1850000</v>
      </c>
      <c r="H60" s="8">
        <f t="shared" si="13"/>
        <v>1200000</v>
      </c>
      <c r="I60" s="8">
        <f t="shared" si="13"/>
        <v>1150000</v>
      </c>
      <c r="J60" s="8">
        <f t="shared" si="13"/>
        <v>1150000</v>
      </c>
      <c r="K60" s="8">
        <f t="shared" si="13"/>
        <v>870144.3500000015</v>
      </c>
      <c r="L60" s="8">
        <f t="shared" si="13"/>
        <v>1000000</v>
      </c>
    </row>
    <row r="61" spans="2:12" ht="22.5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  <c r="J61" s="19" t="s">
        <v>43</v>
      </c>
      <c r="K61" s="19" t="s">
        <v>43</v>
      </c>
      <c r="L61" s="19" t="s">
        <v>43</v>
      </c>
    </row>
    <row r="62" spans="2:12" ht="15" customHeight="1">
      <c r="B62" s="2" t="s">
        <v>29</v>
      </c>
      <c r="C62" s="22">
        <v>10754936.76</v>
      </c>
      <c r="D62" s="6">
        <v>9800000</v>
      </c>
      <c r="E62" s="6">
        <v>9800000</v>
      </c>
      <c r="F62" s="6">
        <v>9800000</v>
      </c>
      <c r="G62" s="6">
        <v>9800000</v>
      </c>
      <c r="H62" s="6">
        <v>9800000</v>
      </c>
      <c r="I62" s="6">
        <v>9900000</v>
      </c>
      <c r="J62" s="6">
        <v>10300000</v>
      </c>
      <c r="K62" s="6">
        <v>10300000</v>
      </c>
      <c r="L62" s="6">
        <v>10300000</v>
      </c>
    </row>
    <row r="63" spans="2:12" ht="15" customHeight="1">
      <c r="B63" s="2" t="s">
        <v>30</v>
      </c>
      <c r="C63" s="22">
        <v>2349756</v>
      </c>
      <c r="D63" s="8">
        <v>2493000</v>
      </c>
      <c r="E63" s="8">
        <v>2493000</v>
      </c>
      <c r="F63" s="8">
        <v>2493000</v>
      </c>
      <c r="G63" s="8">
        <v>2493000</v>
      </c>
      <c r="H63" s="8">
        <v>2493000</v>
      </c>
      <c r="I63" s="8">
        <v>2573000</v>
      </c>
      <c r="J63" s="6">
        <v>2650000</v>
      </c>
      <c r="K63" s="6">
        <v>2650000</v>
      </c>
      <c r="L63" s="6">
        <v>2650000</v>
      </c>
    </row>
    <row r="64" spans="2:12" ht="22.5">
      <c r="B64" s="2" t="s">
        <v>75</v>
      </c>
      <c r="C64" s="22">
        <f>C65+C66</f>
        <v>4523202</v>
      </c>
      <c r="D64" s="8">
        <f>D65+D66</f>
        <v>1599135</v>
      </c>
      <c r="E64" s="8">
        <f>E65+E66</f>
        <v>1783506</v>
      </c>
      <c r="F64" s="8">
        <f>F65+F66</f>
        <v>1395538</v>
      </c>
      <c r="G64" s="8">
        <f aca="true" t="shared" si="14" ref="G64:L64">G65+G66</f>
        <v>297769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  <c r="L64" s="8">
        <f t="shared" si="14"/>
        <v>0</v>
      </c>
    </row>
    <row r="65" spans="2:12" ht="15" customHeight="1">
      <c r="B65" s="2" t="s">
        <v>31</v>
      </c>
      <c r="C65" s="22">
        <v>762166</v>
      </c>
      <c r="D65" s="8">
        <v>905135</v>
      </c>
      <c r="E65" s="8">
        <v>733506</v>
      </c>
      <c r="F65" s="8">
        <v>595538</v>
      </c>
      <c r="G65" s="8">
        <v>297769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</row>
    <row r="66" spans="2:12" ht="15" customHeight="1">
      <c r="B66" s="2" t="s">
        <v>32</v>
      </c>
      <c r="C66" s="22">
        <v>3761036</v>
      </c>
      <c r="D66" s="8">
        <v>694000</v>
      </c>
      <c r="E66" s="8">
        <v>1050000</v>
      </c>
      <c r="F66" s="8">
        <v>800000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</row>
    <row r="67" spans="2:12" ht="15" customHeight="1">
      <c r="B67" s="2" t="s">
        <v>33</v>
      </c>
      <c r="C67" s="22">
        <v>3450036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</row>
    <row r="68" spans="2:12" ht="15" customHeight="1">
      <c r="B68" s="2" t="s">
        <v>45</v>
      </c>
      <c r="C68" s="22">
        <v>794144</v>
      </c>
      <c r="D68" s="8">
        <f aca="true" t="shared" si="15" ref="D68:L68">D26</f>
        <v>1200000</v>
      </c>
      <c r="E68" s="8">
        <f t="shared" si="15"/>
        <v>2192224</v>
      </c>
      <c r="F68" s="8">
        <f t="shared" si="15"/>
        <v>1380294</v>
      </c>
      <c r="G68" s="8">
        <f t="shared" si="15"/>
        <v>1450000</v>
      </c>
      <c r="H68" s="8">
        <f t="shared" si="15"/>
        <v>2100000</v>
      </c>
      <c r="I68" s="8">
        <f t="shared" si="15"/>
        <v>2550000</v>
      </c>
      <c r="J68" s="8">
        <f t="shared" si="15"/>
        <v>1550000</v>
      </c>
      <c r="K68" s="8">
        <f t="shared" si="15"/>
        <v>2429855.65</v>
      </c>
      <c r="L68" s="8">
        <f t="shared" si="15"/>
        <v>2300000</v>
      </c>
    </row>
    <row r="69" spans="2:12" ht="15" customHeight="1">
      <c r="B69" s="2" t="s">
        <v>34</v>
      </c>
      <c r="C69" s="22">
        <v>347478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</row>
    <row r="70" spans="2:12" ht="22.5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  <c r="J70" s="19" t="s">
        <v>43</v>
      </c>
      <c r="K70" s="19" t="s">
        <v>43</v>
      </c>
      <c r="L70" s="19" t="s">
        <v>43</v>
      </c>
    </row>
    <row r="71" spans="2:12" ht="27.75" customHeight="1">
      <c r="B71" s="2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spans="2:12" ht="14.25">
      <c r="B72" s="2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</row>
    <row r="73" spans="2:12" ht="33.75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</row>
    <row r="74" spans="2:12" ht="33.75">
      <c r="B74" s="2" t="s">
        <v>80</v>
      </c>
      <c r="C74" s="22">
        <v>307299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</row>
    <row r="75" spans="2:12" ht="14.25">
      <c r="B75" s="2" t="s">
        <v>81</v>
      </c>
      <c r="C75" s="22">
        <v>307299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spans="2:12" ht="33.75">
      <c r="B76" s="2" t="s">
        <v>82</v>
      </c>
      <c r="C76" s="22">
        <v>307299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spans="2:12" ht="18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</row>
    <row r="78" spans="2:12" ht="14.25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</row>
    <row r="79" spans="2:12" ht="27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</row>
    <row r="80" spans="2:12" ht="18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</row>
    <row r="81" spans="2:12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</row>
    <row r="82" spans="2:12" ht="27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</row>
    <row r="83" spans="2:12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</row>
    <row r="84" spans="2:12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</row>
    <row r="85" spans="2:12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</row>
    <row r="86" spans="2:12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</row>
    <row r="87" spans="2:12" ht="36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</row>
    <row r="88" spans="2:12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</row>
    <row r="89" spans="2:12" ht="36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</row>
    <row r="90" spans="2:12" ht="14.25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</row>
    <row r="91" spans="2:12" ht="14.2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</row>
    <row r="92" spans="2:12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  <c r="J92" s="19" t="s">
        <v>43</v>
      </c>
      <c r="K92" s="19" t="s">
        <v>43</v>
      </c>
      <c r="L92" s="19" t="s">
        <v>43</v>
      </c>
    </row>
    <row r="93" spans="2:12" ht="33.75">
      <c r="B93" s="2" t="s">
        <v>95</v>
      </c>
      <c r="C93" s="22">
        <v>3153868</v>
      </c>
      <c r="D93" s="8">
        <v>1900144</v>
      </c>
      <c r="E93" s="8">
        <v>1172941</v>
      </c>
      <c r="F93" s="8">
        <v>1919706</v>
      </c>
      <c r="G93" s="8">
        <v>1650000</v>
      </c>
      <c r="H93" s="8">
        <v>800000</v>
      </c>
      <c r="I93" s="8">
        <v>0</v>
      </c>
      <c r="J93" s="8">
        <v>0</v>
      </c>
      <c r="K93" s="8">
        <v>0</v>
      </c>
      <c r="L93" s="8">
        <v>0</v>
      </c>
    </row>
    <row r="94" spans="2:12" ht="22.5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</row>
    <row r="95" spans="2:12" ht="14.25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</row>
    <row r="96" spans="2:12" ht="22.5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</row>
    <row r="97" spans="2:12" ht="22.5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</row>
    <row r="98" spans="2:12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</row>
    <row r="99" spans="2:12" ht="22.5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</row>
    <row r="100" spans="2:12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  <c r="J100" s="19" t="s">
        <v>43</v>
      </c>
      <c r="K100" s="19" t="s">
        <v>43</v>
      </c>
      <c r="L100" s="19" t="s">
        <v>43</v>
      </c>
    </row>
    <row r="101" spans="2:12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</row>
    <row r="102" spans="2:12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</row>
    <row r="103" spans="2:12" ht="33.7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</row>
    <row r="104" spans="2:12" ht="18">
      <c r="B104" s="33" t="s">
        <v>102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  <c r="J104" s="19" t="s">
        <v>43</v>
      </c>
      <c r="K104" s="19" t="s">
        <v>43</v>
      </c>
      <c r="L104" s="19" t="s">
        <v>43</v>
      </c>
    </row>
    <row r="105" spans="2:12" ht="18">
      <c r="B105" s="34" t="s">
        <v>103</v>
      </c>
      <c r="C105" s="35" t="s">
        <v>106</v>
      </c>
      <c r="D105" s="35" t="s">
        <v>106</v>
      </c>
      <c r="E105" s="35" t="s">
        <v>106</v>
      </c>
      <c r="F105" s="35" t="s">
        <v>106</v>
      </c>
      <c r="G105" s="35" t="s">
        <v>106</v>
      </c>
      <c r="H105" s="35" t="s">
        <v>106</v>
      </c>
      <c r="I105" s="35" t="s">
        <v>106</v>
      </c>
      <c r="J105" s="35" t="s">
        <v>106</v>
      </c>
      <c r="K105" s="35" t="s">
        <v>106</v>
      </c>
      <c r="L105" s="35" t="s">
        <v>106</v>
      </c>
    </row>
    <row r="106" spans="2:12" ht="14.25">
      <c r="B106" s="34" t="s">
        <v>104</v>
      </c>
      <c r="C106" s="35" t="s">
        <v>106</v>
      </c>
      <c r="D106" s="35" t="s">
        <v>106</v>
      </c>
      <c r="E106" s="35" t="s">
        <v>106</v>
      </c>
      <c r="F106" s="35" t="s">
        <v>106</v>
      </c>
      <c r="G106" s="35" t="s">
        <v>106</v>
      </c>
      <c r="H106" s="35" t="s">
        <v>106</v>
      </c>
      <c r="I106" s="35" t="s">
        <v>106</v>
      </c>
      <c r="J106" s="35" t="s">
        <v>106</v>
      </c>
      <c r="K106" s="35" t="s">
        <v>106</v>
      </c>
      <c r="L106" s="35" t="s">
        <v>106</v>
      </c>
    </row>
    <row r="107" spans="2:12" ht="14.25">
      <c r="B107" s="34" t="s">
        <v>105</v>
      </c>
      <c r="C107" s="35" t="s">
        <v>106</v>
      </c>
      <c r="D107" s="35" t="s">
        <v>106</v>
      </c>
      <c r="E107" s="35" t="s">
        <v>106</v>
      </c>
      <c r="F107" s="35" t="s">
        <v>106</v>
      </c>
      <c r="G107" s="35" t="s">
        <v>106</v>
      </c>
      <c r="H107" s="35" t="s">
        <v>106</v>
      </c>
      <c r="I107" s="35" t="s">
        <v>106</v>
      </c>
      <c r="J107" s="35" t="s">
        <v>106</v>
      </c>
      <c r="K107" s="35" t="s">
        <v>106</v>
      </c>
      <c r="L107" s="35" t="s">
        <v>106</v>
      </c>
    </row>
    <row r="108" ht="14.25">
      <c r="B108" s="32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2016-01-04T10:31:16Z</cp:lastPrinted>
  <dcterms:created xsi:type="dcterms:W3CDTF">2011-11-28T09:29:47Z</dcterms:created>
  <dcterms:modified xsi:type="dcterms:W3CDTF">2016-01-08T11:01:05Z</dcterms:modified>
  <cp:category/>
  <cp:version/>
  <cp:contentType/>
  <cp:contentStatus/>
</cp:coreProperties>
</file>