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65506" windowWidth="8340" windowHeight="11520" tabRatio="937" activeTab="0"/>
  </bookViews>
  <sheets>
    <sheet name="dochody" sheetId="1" r:id="rId1"/>
    <sheet name="wydatki" sheetId="2" r:id="rId2"/>
    <sheet name="doch.wyd.adm.rząd." sheetId="3" r:id="rId3"/>
    <sheet name="przychody,rozchody" sheetId="4" r:id="rId4"/>
    <sheet name="zad.inwest." sheetId="5" r:id="rId5"/>
    <sheet name="dotacje podm." sheetId="6" r:id="rId6"/>
    <sheet name="dotacje celowe" sheetId="7" r:id="rId7"/>
    <sheet name="dotacje sfp" sheetId="8" r:id="rId8"/>
    <sheet name="fundusz sołecki" sheetId="9" r:id="rId9"/>
    <sheet name="plan zakł.bud.doch.wł." sheetId="10" r:id="rId10"/>
  </sheets>
  <definedNames/>
  <calcPr fullCalcOnLoad="1"/>
</workbook>
</file>

<file path=xl/sharedStrings.xml><?xml version="1.0" encoding="utf-8"?>
<sst xmlns="http://schemas.openxmlformats.org/spreadsheetml/2006/main" count="1409" uniqueCount="518">
  <si>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</si>
  <si>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</si>
  <si>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</si>
  <si>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</si>
  <si>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</si>
  <si>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</si>
  <si>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</si>
  <si>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</si>
  <si>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</si>
  <si>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</si>
  <si>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</si>
  <si>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</si>
  <si>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</si>
  <si>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</si>
  <si>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</si>
  <si>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</si>
  <si>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</si>
  <si>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</si>
  <si>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</si>
  <si>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</si>
  <si>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</si>
  <si>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</si>
  <si>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</si>
  <si>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</si>
  <si>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</si>
  <si>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</si>
  <si>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</si>
  <si>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</si>
  <si>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</si>
  <si>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</si>
  <si>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</si>
  <si>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</si>
  <si>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</si>
  <si>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</si>
  <si>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</si>
  <si>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</si>
  <si>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</si>
  <si>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</si>
  <si>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</si>
  <si>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</si>
  <si>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Zasiłki i pomoc w naturze oraz składki na ubezpieczenia emerytalne i rentowe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</si>
  <si>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</si>
  <si>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</si>
  <si>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</si>
  <si>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</si>
  <si>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w złotych</t>
  </si>
  <si>
    <t>Lp.</t>
  </si>
  <si>
    <t>Treść</t>
  </si>
  <si>
    <t>Klasyfikacja
§</t>
  </si>
  <si>
    <t>Przychody ogółem:</t>
  </si>
  <si>
    <t>1.</t>
  </si>
  <si>
    <t>§ 952</t>
  </si>
  <si>
    <t>2.</t>
  </si>
  <si>
    <t>3.</t>
  </si>
  <si>
    <t>§ 903</t>
  </si>
  <si>
    <t>4.</t>
  </si>
  <si>
    <t>§ 951</t>
  </si>
  <si>
    <t>5.</t>
  </si>
  <si>
    <t>6.</t>
  </si>
  <si>
    <t>§ 957</t>
  </si>
  <si>
    <t>7.</t>
  </si>
  <si>
    <t>§ 931</t>
  </si>
  <si>
    <t>8.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</si>
  <si>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</si>
  <si>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</si>
  <si>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</si>
  <si>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</si>
  <si>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</si>
  <si>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§ 991</t>
  </si>
  <si>
    <t>§ 994</t>
  </si>
  <si>
    <t>§ 982</t>
  </si>
  <si>
    <t>§ 995</t>
  </si>
  <si>
    <t>Nazwa instytucji</t>
  </si>
  <si>
    <t>Kwota dotacji</t>
  </si>
  <si>
    <t>Ogółem</t>
  </si>
  <si>
    <t>Wyszczególnienie</t>
  </si>
  <si>
    <t>ogółem</t>
  </si>
  <si>
    <t>w tym:</t>
  </si>
  <si>
    <t>w tym: wpłata do budżetu</t>
  </si>
  <si>
    <t>§ 265</t>
  </si>
  <si>
    <t>na inwestycje</t>
  </si>
  <si>
    <t>I.</t>
  </si>
  <si>
    <t>x</t>
  </si>
  <si>
    <t>z tego:</t>
  </si>
  <si>
    <t>1. Dostarczanie wody</t>
  </si>
  <si>
    <t>Załącznik Nr 4 do</t>
  </si>
  <si>
    <t>Dotacje na zadania zlecone</t>
  </si>
  <si>
    <t>750</t>
  </si>
  <si>
    <t>75011</t>
  </si>
  <si>
    <t>2010</t>
  </si>
  <si>
    <t>dotacje celowe otrzymane z budżetu państwa na realizację zadań bieżących z zakresu administracji rządowej oraz innych zadań zleconych gminom ustawami</t>
  </si>
  <si>
    <t>751</t>
  </si>
  <si>
    <t>75101</t>
  </si>
  <si>
    <t>754</t>
  </si>
  <si>
    <t>852</t>
  </si>
  <si>
    <t>85212</t>
  </si>
  <si>
    <t>85213</t>
  </si>
  <si>
    <t>85214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</si>
  <si>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</si>
  <si>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</si>
  <si>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</si>
  <si>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</si>
  <si>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</si>
  <si>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4300</t>
  </si>
  <si>
    <t>zakup usług pozostałych</t>
  </si>
  <si>
    <t>zakup materiałów i wyposażenia</t>
  </si>
  <si>
    <t>3020</t>
  </si>
  <si>
    <t xml:space="preserve">świadczenia społeczne 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</si>
  <si>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</si>
  <si>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</si>
  <si>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</si>
  <si>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</si>
  <si>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</si>
  <si>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</si>
  <si>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</si>
  <si>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</si>
  <si>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składki na ubezpieczenia zdrowotne</t>
  </si>
  <si>
    <t>Nazwa zadania inwestycyjnego</t>
  </si>
  <si>
    <t>Jednostka organizacyjna realizujaca zadanie lub koordynująca wykonanie zadania</t>
  </si>
  <si>
    <t>010</t>
  </si>
  <si>
    <t>ROLNICTWO I ŁOWIECTWO</t>
  </si>
  <si>
    <t>01010</t>
  </si>
  <si>
    <t>Infrastruktura wodociągowa i sanitacji wsi</t>
  </si>
  <si>
    <t>Wydatki inwestycyjne jednostek budżetowych</t>
  </si>
  <si>
    <t>UG Duszniki</t>
  </si>
  <si>
    <t>Wydatki na zakupy inwestycyjne jednostek budżetowych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</si>
  <si>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</si>
  <si>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</si>
  <si>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</si>
  <si>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</si>
  <si>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</si>
  <si>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</si>
  <si>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</si>
  <si>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</si>
  <si>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OGÓŁEM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</si>
  <si>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</si>
  <si>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</si>
  <si>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</si>
  <si>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</si>
  <si>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</si>
  <si>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</si>
  <si>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</si>
  <si>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</si>
  <si>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</si>
  <si>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</si>
  <si>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</si>
  <si>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</si>
  <si>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</si>
  <si>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</si>
  <si>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</si>
  <si>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</si>
  <si>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</si>
  <si>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</si>
  <si>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</si>
  <si>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</si>
  <si>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</si>
  <si>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</si>
  <si>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</si>
  <si>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</si>
  <si>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</si>
  <si>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</si>
  <si>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</si>
  <si>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</si>
  <si>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</si>
  <si>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</si>
  <si>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</si>
  <si>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</si>
  <si>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</si>
  <si>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</si>
  <si>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zakup usług pozostałych-zadania zlecone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</si>
  <si>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</si>
  <si>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</si>
  <si>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</si>
  <si>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</si>
  <si>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</si>
  <si>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</si>
  <si>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</si>
  <si>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</si>
  <si>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</si>
  <si>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</si>
  <si>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</si>
  <si>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</si>
  <si>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</si>
  <si>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80110</t>
  </si>
  <si>
    <t>80113</t>
  </si>
  <si>
    <t>80114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</si>
  <si>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</si>
  <si>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</si>
  <si>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</si>
  <si>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</si>
  <si>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</si>
  <si>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</si>
  <si>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</si>
  <si>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</si>
  <si>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</si>
  <si>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</si>
  <si>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</si>
  <si>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</si>
  <si>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</si>
  <si>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</si>
  <si>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</si>
  <si>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</si>
  <si>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</si>
  <si>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</si>
  <si>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</si>
  <si>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</si>
  <si>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</si>
  <si>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</si>
  <si>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</si>
  <si>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</si>
  <si>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</si>
  <si>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</si>
  <si>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</si>
  <si>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</si>
  <si>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</si>
  <si>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</si>
  <si>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Nazwa</t>
  </si>
  <si>
    <t>§ 953</t>
  </si>
  <si>
    <t>9.</t>
  </si>
  <si>
    <t xml:space="preserve">§ 941 do 944 </t>
  </si>
  <si>
    <t xml:space="preserve">Wykup innych papierów wartościowych </t>
  </si>
  <si>
    <t>Nazwa zadania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</si>
  <si>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</si>
  <si>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</si>
  <si>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</si>
  <si>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</si>
  <si>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</si>
  <si>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</si>
  <si>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</si>
  <si>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</si>
  <si>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10.</t>
  </si>
  <si>
    <t>11.</t>
  </si>
  <si>
    <t>12.</t>
  </si>
  <si>
    <t>13.</t>
  </si>
  <si>
    <t>15.</t>
  </si>
  <si>
    <t>16.</t>
  </si>
  <si>
    <t>17.</t>
  </si>
  <si>
    <t xml:space="preserve">                                                               Załącznik Nr 1 do</t>
  </si>
  <si>
    <t xml:space="preserve">                                                            Załącznik Nr 2 do</t>
  </si>
  <si>
    <t xml:space="preserve">                                                              Załącznik Nr 3 do</t>
  </si>
  <si>
    <t>85216</t>
  </si>
  <si>
    <t xml:space="preserve">Kwota </t>
  </si>
  <si>
    <t>Brzoza-Grodziszczko</t>
  </si>
  <si>
    <t>Ceradz Dolny</t>
  </si>
  <si>
    <t>Chełminko</t>
  </si>
  <si>
    <t>Duszniki</t>
  </si>
  <si>
    <t>Grzebienisko</t>
  </si>
  <si>
    <t>Kunowo</t>
  </si>
  <si>
    <t>Mieściska-Sarbia</t>
  </si>
  <si>
    <t>Młynkowo</t>
  </si>
  <si>
    <t>Niewierz</t>
  </si>
  <si>
    <t>Podrzewie</t>
  </si>
  <si>
    <t>Sędzinko-Zalesie</t>
  </si>
  <si>
    <t>Sędziny</t>
  </si>
  <si>
    <t>Sękowo</t>
  </si>
  <si>
    <t>Wierzeja</t>
  </si>
  <si>
    <t>Wilczyna</t>
  </si>
  <si>
    <t>Wilkowo</t>
  </si>
  <si>
    <t>Zakrzewko</t>
  </si>
  <si>
    <t>Zasiłki stałe</t>
  </si>
  <si>
    <t>Oświetlenie ulic, placów i dróg</t>
  </si>
  <si>
    <t xml:space="preserve">składki na ubezpieczenia zdrowotne </t>
  </si>
  <si>
    <t>Nazwa jednostki pomocniczej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</si>
  <si>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</si>
  <si>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</si>
  <si>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</si>
  <si>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</si>
  <si>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</si>
  <si>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</si>
  <si>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</si>
  <si>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</si>
  <si>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</si>
  <si>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</si>
  <si>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</si>
  <si>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</si>
  <si>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</si>
  <si>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</si>
  <si>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</si>
  <si>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</si>
  <si>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</si>
  <si>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</si>
  <si>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</si>
  <si>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</si>
  <si>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</si>
  <si>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</si>
  <si>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</si>
  <si>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</si>
  <si>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</si>
  <si>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</si>
  <si>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Urzędy wojewódzkie</t>
  </si>
  <si>
    <t xml:space="preserve">  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</si>
  <si>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</si>
  <si>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</si>
  <si>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</si>
  <si>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pozostałe podatki na rzecz budżetów jst</t>
  </si>
  <si>
    <t>85205</t>
  </si>
  <si>
    <t>Zadania w zakresie przeciwdziałania przemocy w rodzinie</t>
  </si>
  <si>
    <t>85195</t>
  </si>
  <si>
    <t>14.</t>
  </si>
  <si>
    <t>Zakup sprzętu komputerowego z oprogramowaniem dla Urzędu Gminy</t>
  </si>
  <si>
    <t>0910</t>
  </si>
  <si>
    <t>Pozyskiwanie materiałów do zgłoszenia robót budowlanych</t>
  </si>
  <si>
    <t xml:space="preserve">KULTURA FIZYCZNA </t>
  </si>
  <si>
    <t>01095</t>
  </si>
  <si>
    <t>75095</t>
  </si>
  <si>
    <t>Samorządowe zakłady budżetowe</t>
  </si>
  <si>
    <t>dotacje
z budżetu</t>
  </si>
  <si>
    <t>Przychody</t>
  </si>
  <si>
    <t>podatek od nieruchomości</t>
  </si>
  <si>
    <t>Wpływy z podatku dochodowego od osób fizycznych</t>
  </si>
  <si>
    <t>Różne rozliczenia finansowe</t>
  </si>
  <si>
    <t>świadczenia społeczne (w tym dożywianie 40.000,00zł)</t>
  </si>
  <si>
    <t>Przychody z zaciągniętych pożyczek i kredytów na rynku krajowym</t>
  </si>
  <si>
    <t>Przychody z zaciągniętych pożyczek i kredytów na rynku zagranicznym</t>
  </si>
  <si>
    <t>Przychody z zaciągniętych pożyczek na finansowanie zadań realizowanych
z udziałem środków pochodzących z budżetu UE</t>
  </si>
  <si>
    <t>Przychody ze spłat pożyczek i kredytów  udzielonych ze środków publicznych</t>
  </si>
  <si>
    <t>Przychody z prywatyzacji</t>
  </si>
  <si>
    <t>Nadwyżka z lat ubiegłych</t>
  </si>
  <si>
    <t>Przychody ze sprzedaży innych papierów wartościowych</t>
  </si>
  <si>
    <t>Przychody z tyt. innych rozliczeń krajowych</t>
  </si>
  <si>
    <t xml:space="preserve">Spłaty otrzymanych krajowych pożyczek i kredytów </t>
  </si>
  <si>
    <t>§ 993</t>
  </si>
  <si>
    <t xml:space="preserve">Spłaty otrzymanych zagranicznych pożyczek i kredytów </t>
  </si>
  <si>
    <t>Udzielone pożyczkii kredyty</t>
  </si>
  <si>
    <t>Przelewy na rachunki lokat</t>
  </si>
  <si>
    <t>Rozchody z tytułu innych rozliczeń krajowych</t>
  </si>
  <si>
    <t>szkolenia radnych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</si>
  <si>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</si>
  <si>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</si>
  <si>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</si>
  <si>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</si>
  <si>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</si>
  <si>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</si>
  <si>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</si>
  <si>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</si>
  <si>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</si>
  <si>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</si>
  <si>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</si>
  <si>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</si>
  <si>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</si>
  <si>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</si>
  <si>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</si>
  <si>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</si>
  <si>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</si>
  <si>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85204</t>
  </si>
  <si>
    <t>85206</t>
  </si>
  <si>
    <t>0770</t>
  </si>
  <si>
    <t>Wspieranie rodziny</t>
  </si>
  <si>
    <t>Rodziny zastępcze</t>
  </si>
  <si>
    <t>Koszty</t>
  </si>
  <si>
    <t xml:space="preserve">                                    Załącznik Nr 5 do</t>
  </si>
  <si>
    <t>0960</t>
  </si>
  <si>
    <t>92604</t>
  </si>
  <si>
    <t>Instytucje kultury fizycznej</t>
  </si>
  <si>
    <t>0970</t>
  </si>
  <si>
    <t>GZO Duszniki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</si>
  <si>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</si>
  <si>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</si>
  <si>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</si>
  <si>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</si>
  <si>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</si>
  <si>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Biblioteka Publiczna i Centrum Animacji Kultury w Dusznikach</t>
  </si>
  <si>
    <t>Załącznik Nr 9 do</t>
  </si>
  <si>
    <t>Załącznik Nr 10 do</t>
  </si>
  <si>
    <t>6330</t>
  </si>
  <si>
    <t>dotacje celowe otrzymane z bp na realizację inwestycji i zakupów inwestycyjnych własnych gmin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</si>
  <si>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</si>
  <si>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wpłaty z tytułu odpłatnego nabycia prawa własności oraz prawa użtkowania wieczystego nieruchomości</t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</si>
  <si>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</si>
  <si>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</si>
  <si>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</si>
  <si>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</si>
  <si>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</si>
  <si>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</si>
  <si>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</si>
  <si>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</si>
  <si>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</si>
  <si>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podatek dochodowy od osób fizycznych</t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</si>
  <si>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</si>
  <si>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</si>
  <si>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</si>
  <si>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</si>
  <si>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</si>
  <si>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</si>
  <si>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</si>
  <si>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</si>
  <si>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 xml:space="preserve">                                  Załącznik Nr 6 do</t>
  </si>
  <si>
    <t xml:space="preserve">                           Załącznik Nr 8 do</t>
  </si>
  <si>
    <t xml:space="preserve">                                                               z dnia …………………….</t>
  </si>
  <si>
    <t xml:space="preserve">                                                              z dnia …………………….</t>
  </si>
  <si>
    <t xml:space="preserve">                                  z dnia …………………………..</t>
  </si>
  <si>
    <t xml:space="preserve">                           z dnia ……………………….</t>
  </si>
  <si>
    <t>6300</t>
  </si>
  <si>
    <t>dotacja celowa na pomoc finansową  udzielaną między jednostkami samorządu terytorialnego na dofinansowanie własnych zadań inwestycyjnych i zakupów inwestycyjnych</t>
  </si>
  <si>
    <t xml:space="preserve">                                                            z dnia …………………………..</t>
  </si>
  <si>
    <t>Uchwały Rady Gminy Duszniki Nr ……………………..</t>
  </si>
  <si>
    <t>z dnia …………………….</t>
  </si>
  <si>
    <t xml:space="preserve">                                       Załącznik Nr 7 do</t>
  </si>
  <si>
    <t xml:space="preserve">                                       z dnia ……………….</t>
  </si>
  <si>
    <t>Uchwały Rady Gminy Duszniki Nr …………………</t>
  </si>
  <si>
    <t>Razem</t>
  </si>
  <si>
    <t>z dnia …………………………</t>
  </si>
  <si>
    <t>Plan dochodów budżetu gminy na 2016r.</t>
  </si>
  <si>
    <t>Wydatki budżetu gminy na 2016r.</t>
  </si>
  <si>
    <t>I. Dochody i wydatki związane z realizacją zadań z zakresu administracji rządowej zleconych gminie i innych zadań zleconych odrębnymi ustawami w 2016r.</t>
  </si>
  <si>
    <t>Plan 2016r.</t>
  </si>
  <si>
    <t>II. Dochody budżetu państwa związane z realizacją zadań zleconych jednostkom samorządu terytorialnegoz w 2016r.</t>
  </si>
  <si>
    <t xml:space="preserve">                                 Przychody i rozchody budżetu w 2016r.</t>
  </si>
  <si>
    <t xml:space="preserve">                                    z dnia …………………….</t>
  </si>
  <si>
    <t>Dotacje celowe na zadania własne gminy realizowane przez podmioty nienależące do sektora finansów publicznych w 2016r.</t>
  </si>
  <si>
    <t>Dotacje przedmiotowe, podmiotowe i celowe na zadania własne gminy realizowane przez podmioty należące do sektora finansów publicznych                w 2016r.</t>
  </si>
  <si>
    <t xml:space="preserve">              Wydatki jednostek pomocniczych na rok 2016</t>
  </si>
  <si>
    <t>Plan przychodów i kosztów samorządowych zakładów budżetowych na 2016r.</t>
  </si>
  <si>
    <t>wydatki inwestycyjne</t>
  </si>
  <si>
    <t>wydatki bieżące</t>
  </si>
  <si>
    <t>0660</t>
  </si>
  <si>
    <t>0670</t>
  </si>
  <si>
    <t>0980</t>
  </si>
  <si>
    <t>Załącznik Nr 3 cd.</t>
  </si>
  <si>
    <t>2510</t>
  </si>
  <si>
    <t>Zakup 2 tablic interaktywnych dla Gimnazjum w Dusznikach</t>
  </si>
  <si>
    <t>Rozbudowa oczyszczalni ścieków w Grzebienisku z zakupem cysterny</t>
  </si>
  <si>
    <t xml:space="preserve">                                       Zadania inwestycyjne w 2016r.</t>
  </si>
  <si>
    <t>Budowa kanalizacji sanitarnej i wodociągu w Grzebienisku, ul. Parkowa</t>
  </si>
  <si>
    <t>Budowa kanalizacji sanitarnej i wodociągu w Dusznikach, ul. Powstańców Wlkp.</t>
  </si>
  <si>
    <t>Projekt kanalizacji sanitarnej Brzoza, Grodziszczko, Wilkowo</t>
  </si>
  <si>
    <t>Zakup i montaż klimatyzacji w budynku UG</t>
  </si>
  <si>
    <t>Rozbudowa strażnicy OSP Duszniki</t>
  </si>
  <si>
    <t>Rozbudowa garażu OSP Niewierz</t>
  </si>
  <si>
    <t>Dokumentacja oświetlenia - Duszniki, ul.Chełmińska, Sękowo, ul.Wiśniowa</t>
  </si>
  <si>
    <t>Budowa oświetlenia Brzoza, Grodziszczko</t>
  </si>
  <si>
    <t>Budowa oświetlenia Ceradz Dolny</t>
  </si>
  <si>
    <t>Dokumentacja oświetlenia Duszniki</t>
  </si>
  <si>
    <t>Dokumentacja oświetlenia Mieściska-Sarbia</t>
  </si>
  <si>
    <t>Budowa oświetlenia Niewierz</t>
  </si>
  <si>
    <t>Budowa oświetlenia Podrzewie</t>
  </si>
  <si>
    <t>Dokumentacja przebudowy drogi gminnej w Wilczynie</t>
  </si>
  <si>
    <t>Projekt rozbudowy strażnicy OSP Podrzewie</t>
  </si>
  <si>
    <t>80148</t>
  </si>
  <si>
    <t>80149</t>
  </si>
  <si>
    <t>80150</t>
  </si>
  <si>
    <t>85201</t>
  </si>
  <si>
    <t>Placówki opiekuńczo-wychowawcze</t>
  </si>
  <si>
    <t>92109</t>
  </si>
  <si>
    <t>Domy i ośrodki kultury, świetlice i kluby</t>
  </si>
  <si>
    <t>Budowa oświetlenia Podrzewie ul. Łąkowa</t>
  </si>
  <si>
    <t>Przebudowa ul.Lipowej w Sękowie</t>
  </si>
  <si>
    <t>Projekt i budowa chodnika przy Ps Duszniki</t>
  </si>
  <si>
    <t>Pomoc finansowa na dofinansowanie przebudowy dróg powiatowych</t>
  </si>
  <si>
    <t>Starostwo Powiatowe Szamotuły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</si>
  <si>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</si>
  <si>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</si>
  <si>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</si>
  <si>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ogólnokształcących, profilowanych i szkołach zawodowych oraz artystycznych</t>
  </si>
  <si>
    <t>90008</t>
  </si>
  <si>
    <t>Dotacje podmiotowe dla samorządowej instytucji kultury w 2016r.</t>
  </si>
  <si>
    <t>dotacja podmiotowa z budżetu dla samorządowego zakładu budżetowego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</si>
  <si>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</si>
  <si>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</si>
  <si>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Ochrona różnorodności biologicznej i krajobrazu</t>
  </si>
  <si>
    <t>Pomoc finansowa na dofinansowanie karetki dla szpitala powiatowego</t>
  </si>
  <si>
    <t>85415</t>
  </si>
  <si>
    <t>Pomoc materialna dla uczniów</t>
  </si>
  <si>
    <t>stypendia dla uczniów</t>
  </si>
  <si>
    <t xml:space="preserve">                                                               Uchwały Rady Gminy Duszniki Nr ………</t>
  </si>
  <si>
    <t xml:space="preserve">                                                            Uchwały Rady Gminy Duszniki Nr ………………</t>
  </si>
  <si>
    <t xml:space="preserve">                                                              Uchwały Rady Gminy Duszniki Nr ……………</t>
  </si>
  <si>
    <t>Uchwały Rady Gminy Duszniki Nr ………………</t>
  </si>
  <si>
    <t xml:space="preserve">                                    Uchwały Rady Gminy Duszniki Nr …………………</t>
  </si>
  <si>
    <t xml:space="preserve">                                  Uchwały Rady Gminy Duszniki Nr  ………………</t>
  </si>
  <si>
    <t xml:space="preserve">                                       Uchwały Rady Gminy Duszniki Nr ……………</t>
  </si>
  <si>
    <t xml:space="preserve">                           Uchwały Rady Gminy Duszniki Nr ………………</t>
  </si>
  <si>
    <t>85141</t>
  </si>
  <si>
    <t>wpływy z tytułu zwrotów wypłaconych świadczeń z funduszu alimentacyjnego</t>
  </si>
  <si>
    <t xml:space="preserve">zakup materiałów i wyposażenia </t>
  </si>
  <si>
    <r>
      <t xml:space="preserve">wydatki inwestycyjne jednostek budżetowych </t>
    </r>
    <r>
      <rPr>
        <b/>
        <sz val="8"/>
        <rFont val="Arial CE"/>
        <family val="0"/>
      </rPr>
      <t>(w tym fundusz sołecki 9.000,00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</si>
  <si>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5.000,00 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</si>
  <si>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66.981,29 zł)</t>
    </r>
    <r>
      <rPr>
        <sz val="9"/>
        <rFont val="Arial CE"/>
        <family val="0"/>
      </rPr>
      <t xml:space="preserve"> </t>
    </r>
  </si>
  <si>
    <r>
      <t xml:space="preserve">zakup usług remontowych </t>
    </r>
    <r>
      <rPr>
        <b/>
        <sz val="8"/>
        <rFont val="Arial CE"/>
        <family val="0"/>
      </rPr>
      <t>(w tym fundusz sołecki 49.452,20 zł)</t>
    </r>
  </si>
  <si>
    <t>630</t>
  </si>
  <si>
    <t>TURYSTYKA</t>
  </si>
  <si>
    <t>63095</t>
  </si>
  <si>
    <r>
      <t xml:space="preserve">zakup materiałów i wyposażenia </t>
    </r>
    <r>
      <rPr>
        <b/>
        <sz val="8"/>
        <rFont val="Arial CE"/>
        <family val="0"/>
      </rPr>
      <t>(w tym fundusz sołecki 15.800,00 zł)</t>
    </r>
  </si>
  <si>
    <r>
      <t xml:space="preserve">zakup usług remontowych </t>
    </r>
    <r>
      <rPr>
        <b/>
        <sz val="8"/>
        <rFont val="Arial CE"/>
        <family val="0"/>
      </rPr>
      <t>(w tym fundusz sołecki 10.000,00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</si>
  <si>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5.000,00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</si>
  <si>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68.127,31 zł)</t>
    </r>
  </si>
  <si>
    <r>
      <t xml:space="preserve">zakup usług remontowych </t>
    </r>
    <r>
      <rPr>
        <b/>
        <sz val="8"/>
        <rFont val="Arial CE"/>
        <family val="0"/>
      </rPr>
      <t>(w tym fundusz sołecki 9.894,71 zł)</t>
    </r>
  </si>
  <si>
    <r>
      <t xml:space="preserve">zakup usług pozostałych </t>
    </r>
    <r>
      <rPr>
        <b/>
        <sz val="8"/>
        <rFont val="Arial CE"/>
        <family val="0"/>
      </rPr>
      <t>(w tym fundusz sołecki 39.407,20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</si>
  <si>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4.500,00 zł)</t>
    </r>
  </si>
  <si>
    <t>Ratownictwo medyczne</t>
  </si>
  <si>
    <t>0550</t>
  </si>
  <si>
    <t>wpływy z opłat z tytułu użytkowania wieczystego nieruchomości</t>
  </si>
  <si>
    <t xml:space="preserve">2. Drogi publiczne gminne </t>
  </si>
  <si>
    <t>3. Zakłady gospodarki mieszkaniowej</t>
  </si>
  <si>
    <t>4. Pozostała działalność</t>
  </si>
  <si>
    <t>5. Cmentarze</t>
  </si>
  <si>
    <t>6. Gospodarka ściekowa i ochrona wód</t>
  </si>
  <si>
    <t>7. Oczyszczanie miast i wsi</t>
  </si>
  <si>
    <t>8. Utrzymanie zieleni w miastach i gminach</t>
  </si>
  <si>
    <r>
      <t xml:space="preserve">zakup usług remontowych </t>
    </r>
    <r>
      <rPr>
        <b/>
        <sz val="8"/>
        <rFont val="Arial CE"/>
        <family val="0"/>
      </rPr>
      <t>(w tym fundusz sołecki 12.268,95 zł)</t>
    </r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</si>
  <si>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</si>
  <si>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</si>
  <si>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</si>
  <si>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</si>
  <si>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</si>
  <si>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</si>
  <si>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</si>
  <si>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</si>
  <si>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</si>
  <si>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tytułu grzywień, mandatów i inne kar pieniężnych od osób fizycznych (kara pieniężna D.Kurek Duszniki)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</si>
  <si>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</si>
  <si>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</si>
  <si>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</si>
  <si>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</si>
  <si>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</si>
  <si>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wpływy z otrzymanych spadków, zapisów i darowizn w postaci pieniężnej</t>
  </si>
  <si>
    <t>zakup środków dydaktycznych i książek</t>
  </si>
  <si>
    <t>Plan wydatków majątkowych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</si>
</sst>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  <numFmt numFmtId="168" formatCode="#,##0\ &quot;zł&quot;"/>
  </numFmts>
  <fonts count="129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1"/>
      <color indexed="12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i/>
      <sz val="6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b/>
      <sz val="13"/>
      <name val="Arial CE"/>
      <family val="2"/>
    </font>
    <font>
      <b/>
      <sz val="12"/>
      <color indexed="12"/>
      <name val="Arial CE"/>
      <family val="0"/>
    </font>
    <font>
      <b/>
      <sz val="12"/>
      <name val="Arial"/>
      <family val="2"/>
    </font>
    <font>
      <b/>
      <sz val="8"/>
      <color indexed="12"/>
      <name val="Arial CE"/>
      <family val="2"/>
    </font>
    <font>
      <sz val="11"/>
      <color indexed="25"/>
      <name val="Arial CE"/>
      <family val="2"/>
    </font>
    <font>
      <sz val="8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25"/>
      <name val="Arial CE"/>
      <family val="2"/>
    </font>
    <font>
      <b/>
      <sz val="14"/>
      <name val="Arial"/>
      <family val="2"/>
    </font>
    <font>
      <i/>
      <sz val="8"/>
      <name val="Arial CE"/>
      <family val="0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6"/>
      <name val="Arial"/>
      <family val="2"/>
    </font>
    <font>
      <b/>
      <sz val="12"/>
      <name val="Georgia"/>
      <family val="1"/>
    </font>
    <font>
      <sz val="8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11"/>
      <color indexed="17"/>
      <name val="Arial CE"/>
      <family val="0"/>
    </font>
    <font>
      <b/>
      <i/>
      <sz val="10"/>
      <color indexed="17"/>
      <name val="Arial"/>
      <family val="2"/>
    </font>
    <font>
      <i/>
      <sz val="9"/>
      <color indexed="17"/>
      <name val="Arial"/>
      <family val="2"/>
    </font>
    <font>
      <sz val="9"/>
      <color indexed="8"/>
      <name val="Arial"/>
      <family val="2"/>
    </font>
    <font>
      <b/>
      <sz val="9"/>
      <color indexed="18"/>
      <name val="Arial CE"/>
      <family val="0"/>
    </font>
    <font>
      <b/>
      <sz val="10"/>
      <color indexed="1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i/>
      <sz val="11"/>
      <color rgb="FF00B050"/>
      <name val="Arial CE"/>
      <family val="0"/>
    </font>
    <font>
      <b/>
      <i/>
      <sz val="10"/>
      <color rgb="FF00B050"/>
      <name val="Arial"/>
      <family val="2"/>
    </font>
    <font>
      <i/>
      <sz val="10"/>
      <color rgb="FF00B050"/>
      <name val="Arial CE"/>
      <family val="0"/>
    </font>
    <font>
      <i/>
      <sz val="9"/>
      <color rgb="FF00B050"/>
      <name val="Arial"/>
      <family val="2"/>
    </font>
    <font>
      <sz val="9"/>
      <color theme="1"/>
      <name val="Arial"/>
      <family val="2"/>
    </font>
    <font>
      <b/>
      <sz val="9"/>
      <color theme="3" tint="-0.24997000396251678"/>
      <name val="Arial CE"/>
      <family val="0"/>
    </font>
    <font>
      <b/>
      <sz val="10"/>
      <color theme="3" tint="-0.2499700039625167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>
        <color rgb="FF0070C0"/>
      </top>
      <bottom style="thin"/>
    </border>
    <border>
      <left style="thin"/>
      <right style="medium">
        <color rgb="FF0070C0"/>
      </right>
      <top style="medium">
        <color rgb="FF0070C0"/>
      </top>
      <bottom style="thin"/>
    </border>
    <border>
      <left style="thin"/>
      <right style="medium">
        <color rgb="FF0070C0"/>
      </right>
      <top style="thin"/>
      <bottom style="thin"/>
    </border>
    <border>
      <left style="thin"/>
      <right style="thin"/>
      <top style="thin"/>
      <bottom style="medium">
        <color rgb="FF0070C0"/>
      </bottom>
    </border>
    <border>
      <left style="thin"/>
      <right style="medium">
        <color rgb="FF0070C0"/>
      </right>
      <top style="thin"/>
      <bottom style="medium">
        <color rgb="FF0070C0"/>
      </bottom>
    </border>
    <border>
      <left style="thin"/>
      <right style="thin"/>
      <top>
        <color indexed="63"/>
      </top>
      <bottom style="medium">
        <color rgb="FF0070C0"/>
      </bottom>
    </border>
    <border>
      <left style="thin"/>
      <right style="medium">
        <color rgb="FF0070C0"/>
      </right>
      <top>
        <color indexed="63"/>
      </top>
      <bottom style="medium">
        <color rgb="FF0070C0"/>
      </bottom>
    </border>
    <border>
      <left style="thin"/>
      <right style="medium">
        <color rgb="FF0070C0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/>
      <right style="medium">
        <color rgb="FF0070C0"/>
      </right>
      <top>
        <color indexed="63"/>
      </top>
      <bottom>
        <color indexed="63"/>
      </bottom>
    </border>
    <border>
      <left style="thin"/>
      <right style="medium">
        <color rgb="FF0070C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rgb="FF0070C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3"/>
      </right>
      <top>
        <color indexed="63"/>
      </top>
      <bottom style="thin"/>
    </border>
    <border>
      <left>
        <color indexed="63"/>
      </left>
      <right style="thin">
        <color theme="3"/>
      </right>
      <top style="thin"/>
      <bottom style="thin"/>
    </border>
    <border>
      <left style="thin"/>
      <right style="thin">
        <color theme="3"/>
      </right>
      <top>
        <color indexed="63"/>
      </top>
      <bottom style="thin"/>
    </border>
    <border>
      <left style="thin"/>
      <right style="thin">
        <color theme="3"/>
      </right>
      <top style="thin"/>
      <bottom style="thin"/>
    </border>
    <border>
      <left>
        <color indexed="63"/>
      </left>
      <right style="thin">
        <color theme="3"/>
      </right>
      <top style="medium">
        <color theme="4"/>
      </top>
      <bottom style="thin"/>
    </border>
    <border>
      <left>
        <color indexed="63"/>
      </left>
      <right style="medium">
        <color theme="4"/>
      </right>
      <top style="medium">
        <color theme="4"/>
      </top>
      <bottom style="thin"/>
    </border>
    <border>
      <left>
        <color indexed="63"/>
      </left>
      <right style="medium">
        <color theme="4"/>
      </right>
      <top style="thin"/>
      <bottom style="thin"/>
    </border>
    <border>
      <left>
        <color indexed="63"/>
      </left>
      <right style="medium">
        <color theme="4"/>
      </right>
      <top>
        <color indexed="63"/>
      </top>
      <bottom style="thin"/>
    </border>
    <border>
      <left>
        <color indexed="63"/>
      </left>
      <right style="medium">
        <color theme="4"/>
      </right>
      <top>
        <color indexed="63"/>
      </top>
      <bottom style="medium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rgb="FF0070C0"/>
      </left>
      <right style="thin"/>
      <top style="medium">
        <color rgb="FF0070C0"/>
      </top>
      <bottom>
        <color indexed="63"/>
      </bottom>
    </border>
    <border>
      <left style="medium">
        <color rgb="FF0070C0"/>
      </left>
      <right style="thin"/>
      <top>
        <color indexed="63"/>
      </top>
      <bottom>
        <color indexed="63"/>
      </bottom>
    </border>
    <border>
      <left style="medium">
        <color rgb="FF0070C0"/>
      </left>
      <right style="thin"/>
      <top>
        <color indexed="63"/>
      </top>
      <bottom style="medium">
        <color rgb="FF0070C0"/>
      </bottom>
    </border>
    <border>
      <left style="thin"/>
      <right style="thin"/>
      <top style="medium">
        <color rgb="FF0070C0"/>
      </top>
      <bottom>
        <color indexed="63"/>
      </bottom>
    </border>
    <border>
      <left style="medium">
        <color theme="4"/>
      </left>
      <right style="thin">
        <color theme="4"/>
      </right>
      <top style="medium">
        <color theme="4"/>
      </top>
      <bottom>
        <color indexed="63"/>
      </bottom>
    </border>
    <border>
      <left style="medium">
        <color theme="4"/>
      </left>
      <right style="thin">
        <color theme="4"/>
      </right>
      <top>
        <color indexed="63"/>
      </top>
      <bottom>
        <color indexed="63"/>
      </bottom>
    </border>
    <border>
      <left style="medium">
        <color theme="4"/>
      </left>
      <right style="thin">
        <color theme="4"/>
      </right>
      <top>
        <color indexed="63"/>
      </top>
      <bottom style="medium">
        <color theme="4"/>
      </bottom>
    </border>
    <border>
      <left>
        <color indexed="63"/>
      </left>
      <right style="thin"/>
      <top style="medium">
        <color theme="4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 style="medium">
        <color rgb="FF0070C0"/>
      </top>
      <bottom style="thin"/>
    </border>
    <border>
      <left>
        <color indexed="63"/>
      </left>
      <right style="thin"/>
      <top style="medium">
        <color rgb="FF0070C0"/>
      </top>
      <bottom style="thin"/>
    </border>
    <border>
      <left style="thin"/>
      <right>
        <color indexed="63"/>
      </right>
      <top style="medium">
        <color theme="4"/>
      </top>
      <bottom style="thin"/>
    </border>
    <border>
      <left>
        <color indexed="63"/>
      </left>
      <right>
        <color indexed="63"/>
      </right>
      <top style="medium">
        <color theme="4"/>
      </top>
      <bottom style="thin"/>
    </border>
    <border>
      <left style="thin"/>
      <right>
        <color indexed="63"/>
      </right>
      <top style="medium">
        <color rgb="FF0070C0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1" applyNumberFormat="0" applyAlignment="0" applyProtection="0"/>
    <xf numFmtId="0" fontId="94" fillId="27" borderId="2" applyNumberFormat="0" applyAlignment="0" applyProtection="0"/>
    <xf numFmtId="0" fontId="9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6" fillId="0" borderId="3" applyNumberFormat="0" applyFill="0" applyAlignment="0" applyProtection="0"/>
    <xf numFmtId="0" fontId="97" fillId="29" borderId="4" applyNumberFormat="0" applyAlignment="0" applyProtection="0"/>
    <xf numFmtId="0" fontId="98" fillId="0" borderId="5" applyNumberFormat="0" applyFill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0" fontId="0" fillId="0" borderId="0">
      <alignment/>
      <protection/>
    </xf>
    <xf numFmtId="0" fontId="102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3" fillId="0" borderId="8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32" borderId="0" applyNumberFormat="0" applyBorder="0" applyAlignment="0" applyProtection="0"/>
  </cellStyleXfs>
  <cellXfs count="6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8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33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7" fillId="33" borderId="11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left" vertical="center" indent="1"/>
    </xf>
    <xf numFmtId="0" fontId="6" fillId="0" borderId="0" xfId="0" applyFont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7" fontId="25" fillId="0" borderId="0" xfId="0" applyNumberFormat="1" applyFont="1" applyBorder="1" applyAlignment="1">
      <alignment vertical="center" wrapText="1"/>
    </xf>
    <xf numFmtId="7" fontId="27" fillId="0" borderId="0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7" fontId="14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7" fontId="1" fillId="0" borderId="0" xfId="0" applyNumberFormat="1" applyFont="1" applyBorder="1" applyAlignment="1">
      <alignment horizontal="right" vertical="center" wrapText="1"/>
    </xf>
    <xf numFmtId="49" fontId="28" fillId="0" borderId="0" xfId="0" applyNumberFormat="1" applyFont="1" applyAlignment="1">
      <alignment horizontal="center" vertical="center" wrapText="1"/>
    </xf>
    <xf numFmtId="7" fontId="25" fillId="0" borderId="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7" fontId="23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7" fontId="28" fillId="0" borderId="0" xfId="0" applyNumberFormat="1" applyFont="1" applyAlignment="1">
      <alignment horizontal="center" vertical="center" wrapText="1"/>
    </xf>
    <xf numFmtId="7" fontId="26" fillId="0" borderId="0" xfId="0" applyNumberFormat="1" applyFont="1" applyBorder="1" applyAlignment="1">
      <alignment horizontal="right" vertical="center"/>
    </xf>
    <xf numFmtId="0" fontId="30" fillId="33" borderId="16" xfId="0" applyFont="1" applyFill="1" applyBorder="1" applyAlignment="1">
      <alignment horizontal="center" vertical="center"/>
    </xf>
    <xf numFmtId="0" fontId="30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30" fillId="33" borderId="17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 wrapText="1"/>
    </xf>
    <xf numFmtId="4" fontId="33" fillId="0" borderId="12" xfId="0" applyNumberFormat="1" applyFont="1" applyFill="1" applyBorder="1" applyAlignment="1">
      <alignment horizontal="left" vertical="center"/>
    </xf>
    <xf numFmtId="0" fontId="34" fillId="0" borderId="12" xfId="0" applyFont="1" applyFill="1" applyBorder="1" applyAlignment="1" quotePrefix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4" fontId="35" fillId="0" borderId="12" xfId="0" applyNumberFormat="1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4" fontId="36" fillId="0" borderId="12" xfId="0" applyNumberFormat="1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center" vertical="center" wrapText="1"/>
    </xf>
    <xf numFmtId="4" fontId="33" fillId="0" borderId="12" xfId="0" applyNumberFormat="1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vertical="center" wrapText="1"/>
    </xf>
    <xf numFmtId="4" fontId="39" fillId="0" borderId="12" xfId="0" applyNumberFormat="1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" fontId="40" fillId="0" borderId="17" xfId="0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4" fontId="41" fillId="0" borderId="0" xfId="0" applyNumberFormat="1" applyFont="1" applyAlignment="1">
      <alignment horizontal="right" vertical="center" wrapText="1"/>
    </xf>
    <xf numFmtId="4" fontId="42" fillId="0" borderId="0" xfId="0" applyNumberFormat="1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4" fontId="44" fillId="0" borderId="0" xfId="0" applyNumberFormat="1" applyFont="1" applyAlignment="1">
      <alignment horizontal="center" vertical="center" wrapText="1"/>
    </xf>
    <xf numFmtId="4" fontId="41" fillId="0" borderId="0" xfId="0" applyNumberFormat="1" applyFont="1" applyFill="1" applyAlignment="1">
      <alignment vertical="center" wrapText="1"/>
    </xf>
    <xf numFmtId="4" fontId="41" fillId="0" borderId="0" xfId="0" applyNumberFormat="1" applyFont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3" fillId="33" borderId="18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8" fontId="1" fillId="0" borderId="12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8" fontId="26" fillId="0" borderId="12" xfId="0" applyNumberFormat="1" applyFont="1" applyBorder="1" applyAlignment="1">
      <alignment horizontal="center" vertical="center"/>
    </xf>
    <xf numFmtId="8" fontId="29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7" fontId="28" fillId="0" borderId="0" xfId="0" applyNumberFormat="1" applyFont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164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164" fontId="15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quotePrefix="1">
      <alignment horizontal="right" vertical="center"/>
    </xf>
    <xf numFmtId="164" fontId="16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11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164" fontId="1" fillId="0" borderId="26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64" fontId="7" fillId="0" borderId="24" xfId="0" applyNumberFormat="1" applyFont="1" applyBorder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 vertical="center"/>
    </xf>
    <xf numFmtId="7" fontId="3" fillId="33" borderId="27" xfId="0" applyNumberFormat="1" applyFont="1" applyFill="1" applyBorder="1" applyAlignment="1">
      <alignment horizontal="center" vertical="center"/>
    </xf>
    <xf numFmtId="49" fontId="26" fillId="0" borderId="2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7" fontId="1" fillId="0" borderId="26" xfId="0" applyNumberFormat="1" applyFont="1" applyBorder="1" applyAlignment="1">
      <alignment horizontal="right" vertical="center"/>
    </xf>
    <xf numFmtId="49" fontId="26" fillId="0" borderId="25" xfId="0" applyNumberFormat="1" applyFont="1" applyBorder="1" applyAlignment="1">
      <alignment horizontal="center" vertical="center"/>
    </xf>
    <xf numFmtId="7" fontId="1" fillId="0" borderId="26" xfId="0" applyNumberFormat="1" applyFont="1" applyFill="1" applyBorder="1" applyAlignment="1">
      <alignment horizontal="right" vertical="center"/>
    </xf>
    <xf numFmtId="49" fontId="1" fillId="0" borderId="23" xfId="0" applyNumberFormat="1" applyFont="1" applyBorder="1" applyAlignment="1">
      <alignment horizontal="center" vertical="center"/>
    </xf>
    <xf numFmtId="7" fontId="1" fillId="0" borderId="24" xfId="0" applyNumberFormat="1" applyFont="1" applyFill="1" applyBorder="1" applyAlignment="1">
      <alignment horizontal="right" vertical="center"/>
    </xf>
    <xf numFmtId="49" fontId="1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0" fontId="47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1" fillId="0" borderId="21" xfId="0" applyNumberFormat="1" applyFont="1" applyBorder="1" applyAlignment="1">
      <alignment vertical="center"/>
    </xf>
    <xf numFmtId="49" fontId="23" fillId="0" borderId="20" xfId="0" applyNumberFormat="1" applyFont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vertical="center"/>
    </xf>
    <xf numFmtId="49" fontId="23" fillId="0" borderId="22" xfId="0" applyNumberFormat="1" applyFont="1" applyBorder="1" applyAlignment="1">
      <alignment horizontal="center" vertical="center" wrapText="1"/>
    </xf>
    <xf numFmtId="8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7" fontId="23" fillId="0" borderId="0" xfId="0" applyNumberFormat="1" applyFont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4" fontId="36" fillId="0" borderId="12" xfId="0" applyNumberFormat="1" applyFont="1" applyFill="1" applyBorder="1" applyAlignment="1">
      <alignment horizontal="right" vertical="center" wrapText="1"/>
    </xf>
    <xf numFmtId="4" fontId="36" fillId="0" borderId="12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4" fontId="33" fillId="0" borderId="0" xfId="0" applyNumberFormat="1" applyFont="1" applyFill="1" applyBorder="1" applyAlignment="1">
      <alignment horizontal="left" vertical="center" wrapText="1"/>
    </xf>
    <xf numFmtId="4" fontId="35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vertical="center" wrapText="1"/>
    </xf>
    <xf numFmtId="4" fontId="39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30" fillId="0" borderId="25" xfId="0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48" fillId="0" borderId="30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52" fillId="0" borderId="19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right" vertical="center"/>
    </xf>
    <xf numFmtId="0" fontId="35" fillId="0" borderId="12" xfId="0" applyFont="1" applyFill="1" applyBorder="1" applyAlignment="1">
      <alignment vertical="center" wrapText="1"/>
    </xf>
    <xf numFmtId="7" fontId="1" fillId="0" borderId="26" xfId="0" applyNumberFormat="1" applyFont="1" applyFill="1" applyBorder="1" applyAlignment="1">
      <alignment horizontal="right" vertical="center"/>
    </xf>
    <xf numFmtId="7" fontId="1" fillId="0" borderId="24" xfId="0" applyNumberFormat="1" applyFont="1" applyFill="1" applyBorder="1" applyAlignment="1">
      <alignment horizontal="right" vertical="center"/>
    </xf>
    <xf numFmtId="7" fontId="1" fillId="0" borderId="26" xfId="0" applyNumberFormat="1" applyFont="1" applyFill="1" applyBorder="1" applyAlignment="1">
      <alignment horizontal="right" vertical="center" wrapText="1"/>
    </xf>
    <xf numFmtId="7" fontId="1" fillId="0" borderId="21" xfId="0" applyNumberFormat="1" applyFont="1" applyFill="1" applyBorder="1" applyAlignment="1">
      <alignment horizontal="right" vertical="center"/>
    </xf>
    <xf numFmtId="7" fontId="1" fillId="0" borderId="24" xfId="0" applyNumberFormat="1" applyFont="1" applyFill="1" applyBorder="1" applyAlignment="1">
      <alignment horizontal="right" vertical="center" wrapText="1"/>
    </xf>
    <xf numFmtId="7" fontId="1" fillId="0" borderId="26" xfId="0" applyNumberFormat="1" applyFont="1" applyFill="1" applyBorder="1" applyAlignment="1">
      <alignment vertical="center" wrapText="1"/>
    </xf>
    <xf numFmtId="7" fontId="1" fillId="0" borderId="31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8" fontId="12" fillId="0" borderId="15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" fontId="0" fillId="0" borderId="26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51" fillId="0" borderId="0" xfId="0" applyFont="1" applyAlignment="1">
      <alignment/>
    </xf>
    <xf numFmtId="7" fontId="1" fillId="0" borderId="31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34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64" fontId="1" fillId="0" borderId="26" xfId="0" applyNumberFormat="1" applyFont="1" applyBorder="1" applyAlignment="1">
      <alignment vertical="center"/>
    </xf>
    <xf numFmtId="49" fontId="15" fillId="0" borderId="22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7" fontId="1" fillId="0" borderId="31" xfId="0" applyNumberFormat="1" applyFont="1" applyFill="1" applyBorder="1" applyAlignment="1">
      <alignment vertical="center" wrapText="1"/>
    </xf>
    <xf numFmtId="8" fontId="23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vertical="center"/>
    </xf>
    <xf numFmtId="164" fontId="1" fillId="0" borderId="24" xfId="0" applyNumberFormat="1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64" fontId="1" fillId="0" borderId="24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7" fontId="3" fillId="0" borderId="12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0" fontId="5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8" fontId="1" fillId="0" borderId="10" xfId="0" applyNumberFormat="1" applyFont="1" applyBorder="1" applyAlignment="1">
      <alignment horizontal="center" vertical="center"/>
    </xf>
    <xf numFmtId="0" fontId="108" fillId="0" borderId="15" xfId="0" applyFont="1" applyBorder="1" applyAlignment="1" quotePrefix="1">
      <alignment horizontal="center" vertical="center"/>
    </xf>
    <xf numFmtId="0" fontId="109" fillId="0" borderId="15" xfId="0" applyFont="1" applyBorder="1" applyAlignment="1">
      <alignment horizontal="center" vertical="center"/>
    </xf>
    <xf numFmtId="0" fontId="108" fillId="0" borderId="15" xfId="0" applyFont="1" applyBorder="1" applyAlignment="1">
      <alignment vertical="center"/>
    </xf>
    <xf numFmtId="164" fontId="108" fillId="0" borderId="31" xfId="0" applyNumberFormat="1" applyFont="1" applyBorder="1" applyAlignment="1">
      <alignment vertical="center"/>
    </xf>
    <xf numFmtId="0" fontId="108" fillId="0" borderId="15" xfId="0" applyFont="1" applyBorder="1" applyAlignment="1">
      <alignment horizontal="center" vertical="center"/>
    </xf>
    <xf numFmtId="0" fontId="108" fillId="0" borderId="12" xfId="0" applyFont="1" applyBorder="1" applyAlignment="1">
      <alignment horizontal="center" vertical="center"/>
    </xf>
    <xf numFmtId="0" fontId="109" fillId="0" borderId="12" xfId="0" applyFont="1" applyBorder="1" applyAlignment="1">
      <alignment horizontal="center" vertical="center"/>
    </xf>
    <xf numFmtId="164" fontId="108" fillId="0" borderId="26" xfId="0" applyNumberFormat="1" applyFont="1" applyBorder="1" applyAlignment="1">
      <alignment vertical="center"/>
    </xf>
    <xf numFmtId="0" fontId="108" fillId="0" borderId="15" xfId="0" applyFont="1" applyBorder="1" applyAlignment="1">
      <alignment vertical="center" wrapText="1"/>
    </xf>
    <xf numFmtId="0" fontId="108" fillId="0" borderId="12" xfId="0" applyFont="1" applyBorder="1" applyAlignment="1">
      <alignment vertical="center" wrapText="1"/>
    </xf>
    <xf numFmtId="0" fontId="110" fillId="0" borderId="12" xfId="0" applyFont="1" applyBorder="1" applyAlignment="1">
      <alignment horizontal="center" vertical="center"/>
    </xf>
    <xf numFmtId="0" fontId="111" fillId="0" borderId="12" xfId="0" applyFont="1" applyBorder="1" applyAlignment="1">
      <alignment horizontal="center" vertical="center"/>
    </xf>
    <xf numFmtId="164" fontId="109" fillId="0" borderId="26" xfId="0" applyNumberFormat="1" applyFont="1" applyBorder="1" applyAlignment="1">
      <alignment vertical="center"/>
    </xf>
    <xf numFmtId="0" fontId="111" fillId="0" borderId="12" xfId="0" applyFont="1" applyBorder="1" applyAlignment="1" quotePrefix="1">
      <alignment horizontal="center" vertical="center"/>
    </xf>
    <xf numFmtId="0" fontId="108" fillId="0" borderId="12" xfId="0" applyFont="1" applyBorder="1" applyAlignment="1">
      <alignment horizontal="left" vertical="center" wrapText="1"/>
    </xf>
    <xf numFmtId="164" fontId="108" fillId="0" borderId="26" xfId="0" applyNumberFormat="1" applyFont="1" applyBorder="1" applyAlignment="1">
      <alignment vertical="center"/>
    </xf>
    <xf numFmtId="0" fontId="108" fillId="0" borderId="12" xfId="0" applyFont="1" applyFill="1" applyBorder="1" applyAlignment="1">
      <alignment vertical="center" wrapText="1"/>
    </xf>
    <xf numFmtId="0" fontId="108" fillId="0" borderId="29" xfId="0" applyFont="1" applyBorder="1" applyAlignment="1">
      <alignment horizontal="left" vertical="center" wrapText="1"/>
    </xf>
    <xf numFmtId="49" fontId="108" fillId="0" borderId="15" xfId="0" applyNumberFormat="1" applyFont="1" applyBorder="1" applyAlignment="1">
      <alignment horizontal="center" vertical="center"/>
    </xf>
    <xf numFmtId="8" fontId="108" fillId="0" borderId="15" xfId="0" applyNumberFormat="1" applyFont="1" applyBorder="1" applyAlignment="1">
      <alignment horizontal="center" vertical="center"/>
    </xf>
    <xf numFmtId="0" fontId="108" fillId="0" borderId="15" xfId="0" applyFont="1" applyBorder="1" applyAlignment="1">
      <alignment horizontal="left" vertical="center" wrapText="1"/>
    </xf>
    <xf numFmtId="0" fontId="112" fillId="0" borderId="16" xfId="0" applyFont="1" applyBorder="1" applyAlignment="1" quotePrefix="1">
      <alignment horizontal="center" vertical="center"/>
    </xf>
    <xf numFmtId="0" fontId="112" fillId="0" borderId="17" xfId="0" applyFont="1" applyBorder="1" applyAlignment="1">
      <alignment horizontal="center" vertical="center"/>
    </xf>
    <xf numFmtId="0" fontId="112" fillId="0" borderId="17" xfId="0" applyFont="1" applyBorder="1" applyAlignment="1">
      <alignment vertical="center"/>
    </xf>
    <xf numFmtId="164" fontId="112" fillId="0" borderId="13" xfId="0" applyNumberFormat="1" applyFont="1" applyBorder="1" applyAlignment="1">
      <alignment vertical="center"/>
    </xf>
    <xf numFmtId="0" fontId="112" fillId="0" borderId="16" xfId="0" applyFont="1" applyBorder="1" applyAlignment="1">
      <alignment horizontal="center" vertical="center"/>
    </xf>
    <xf numFmtId="0" fontId="112" fillId="0" borderId="17" xfId="0" applyFont="1" applyBorder="1" applyAlignment="1">
      <alignment vertical="center" wrapText="1"/>
    </xf>
    <xf numFmtId="0" fontId="112" fillId="0" borderId="16" xfId="0" applyFont="1" applyBorder="1" applyAlignment="1">
      <alignment horizontal="center"/>
    </xf>
    <xf numFmtId="164" fontId="112" fillId="0" borderId="13" xfId="0" applyNumberFormat="1" applyFont="1" applyBorder="1" applyAlignment="1">
      <alignment vertical="center"/>
    </xf>
    <xf numFmtId="49" fontId="112" fillId="0" borderId="16" xfId="0" applyNumberFormat="1" applyFont="1" applyBorder="1" applyAlignment="1">
      <alignment horizontal="center" vertical="center" wrapText="1"/>
    </xf>
    <xf numFmtId="49" fontId="112" fillId="0" borderId="17" xfId="0" applyNumberFormat="1" applyFont="1" applyBorder="1" applyAlignment="1">
      <alignment horizontal="center" vertical="center" wrapText="1"/>
    </xf>
    <xf numFmtId="49" fontId="112" fillId="0" borderId="32" xfId="0" applyNumberFormat="1" applyFont="1" applyBorder="1" applyAlignment="1">
      <alignment horizontal="center" vertical="center" wrapText="1"/>
    </xf>
    <xf numFmtId="164" fontId="113" fillId="0" borderId="13" xfId="0" applyNumberFormat="1" applyFont="1" applyBorder="1" applyAlignment="1">
      <alignment vertical="center"/>
    </xf>
    <xf numFmtId="49" fontId="112" fillId="0" borderId="17" xfId="0" applyNumberFormat="1" applyFont="1" applyBorder="1" applyAlignment="1">
      <alignment horizontal="center" vertical="center" wrapText="1"/>
    </xf>
    <xf numFmtId="7" fontId="112" fillId="0" borderId="17" xfId="0" applyNumberFormat="1" applyFont="1" applyBorder="1" applyAlignment="1">
      <alignment vertical="center" wrapText="1"/>
    </xf>
    <xf numFmtId="164" fontId="113" fillId="0" borderId="13" xfId="0" applyNumberFormat="1" applyFont="1" applyBorder="1" applyAlignment="1">
      <alignment vertical="center"/>
    </xf>
    <xf numFmtId="0" fontId="114" fillId="0" borderId="32" xfId="0" applyFont="1" applyBorder="1" applyAlignment="1">
      <alignment vertical="center"/>
    </xf>
    <xf numFmtId="0" fontId="115" fillId="0" borderId="33" xfId="0" applyFont="1" applyBorder="1" applyAlignment="1">
      <alignment vertical="center"/>
    </xf>
    <xf numFmtId="49" fontId="112" fillId="0" borderId="16" xfId="0" applyNumberFormat="1" applyFont="1" applyBorder="1" applyAlignment="1">
      <alignment horizontal="center" vertical="center" wrapText="1"/>
    </xf>
    <xf numFmtId="7" fontId="112" fillId="0" borderId="13" xfId="0" applyNumberFormat="1" applyFont="1" applyBorder="1" applyAlignment="1">
      <alignment vertical="center" wrapText="1"/>
    </xf>
    <xf numFmtId="7" fontId="112" fillId="0" borderId="13" xfId="0" applyNumberFormat="1" applyFont="1" applyFill="1" applyBorder="1" applyAlignment="1">
      <alignment vertical="center" wrapText="1"/>
    </xf>
    <xf numFmtId="49" fontId="112" fillId="0" borderId="32" xfId="0" applyNumberFormat="1" applyFont="1" applyBorder="1" applyAlignment="1">
      <alignment horizontal="center" vertical="center" wrapText="1"/>
    </xf>
    <xf numFmtId="49" fontId="112" fillId="0" borderId="16" xfId="0" applyNumberFormat="1" applyFont="1" applyBorder="1" applyAlignment="1">
      <alignment horizontal="center" vertical="center"/>
    </xf>
    <xf numFmtId="49" fontId="116" fillId="0" borderId="17" xfId="0" applyNumberFormat="1" applyFont="1" applyBorder="1" applyAlignment="1">
      <alignment horizontal="center" vertical="center"/>
    </xf>
    <xf numFmtId="0" fontId="112" fillId="0" borderId="17" xfId="0" applyFont="1" applyBorder="1" applyAlignment="1">
      <alignment horizontal="left" vertical="center" wrapText="1"/>
    </xf>
    <xf numFmtId="7" fontId="112" fillId="0" borderId="13" xfId="0" applyNumberFormat="1" applyFont="1" applyFill="1" applyBorder="1" applyAlignment="1">
      <alignment horizontal="right" vertical="center"/>
    </xf>
    <xf numFmtId="0" fontId="117" fillId="0" borderId="33" xfId="0" applyNumberFormat="1" applyFont="1" applyBorder="1" applyAlignment="1">
      <alignment horizontal="center" vertical="center" wrapText="1"/>
    </xf>
    <xf numFmtId="0" fontId="117" fillId="0" borderId="14" xfId="0" applyNumberFormat="1" applyFont="1" applyBorder="1" applyAlignment="1">
      <alignment horizontal="center" vertical="center" wrapText="1"/>
    </xf>
    <xf numFmtId="7" fontId="117" fillId="0" borderId="14" xfId="0" applyNumberFormat="1" applyFont="1" applyBorder="1" applyAlignment="1">
      <alignment horizontal="center" vertical="center" wrapText="1"/>
    </xf>
    <xf numFmtId="0" fontId="117" fillId="0" borderId="32" xfId="0" applyNumberFormat="1" applyFont="1" applyBorder="1" applyAlignment="1">
      <alignment horizontal="left" vertical="center" wrapText="1"/>
    </xf>
    <xf numFmtId="7" fontId="117" fillId="0" borderId="13" xfId="0" applyNumberFormat="1" applyFont="1" applyBorder="1" applyAlignment="1">
      <alignment vertical="center" wrapText="1"/>
    </xf>
    <xf numFmtId="49" fontId="108" fillId="0" borderId="15" xfId="0" applyNumberFormat="1" applyFont="1" applyBorder="1" applyAlignment="1">
      <alignment horizontal="center" vertical="center" wrapText="1"/>
    </xf>
    <xf numFmtId="7" fontId="108" fillId="0" borderId="31" xfId="0" applyNumberFormat="1" applyFont="1" applyFill="1" applyBorder="1" applyAlignment="1">
      <alignment vertical="center" wrapText="1"/>
    </xf>
    <xf numFmtId="8" fontId="108" fillId="0" borderId="15" xfId="0" applyNumberFormat="1" applyFont="1" applyBorder="1" applyAlignment="1" quotePrefix="1">
      <alignment horizontal="center" vertical="center"/>
    </xf>
    <xf numFmtId="8" fontId="108" fillId="0" borderId="12" xfId="0" applyNumberFormat="1" applyFont="1" applyBorder="1" applyAlignment="1">
      <alignment horizontal="center" vertical="center"/>
    </xf>
    <xf numFmtId="49" fontId="108" fillId="0" borderId="12" xfId="0" applyNumberFormat="1" applyFont="1" applyBorder="1" applyAlignment="1">
      <alignment horizontal="center" vertical="center"/>
    </xf>
    <xf numFmtId="7" fontId="108" fillId="0" borderId="26" xfId="0" applyNumberFormat="1" applyFont="1" applyBorder="1" applyAlignment="1">
      <alignment horizontal="right" vertical="center"/>
    </xf>
    <xf numFmtId="7" fontId="108" fillId="0" borderId="26" xfId="0" applyNumberFormat="1" applyFont="1" applyFill="1" applyBorder="1" applyAlignment="1">
      <alignment horizontal="right" vertical="center"/>
    </xf>
    <xf numFmtId="49" fontId="108" fillId="0" borderId="12" xfId="0" applyNumberFormat="1" applyFont="1" applyBorder="1" applyAlignment="1" quotePrefix="1">
      <alignment horizontal="center" vertical="center"/>
    </xf>
    <xf numFmtId="7" fontId="108" fillId="0" borderId="31" xfId="0" applyNumberFormat="1" applyFont="1" applyFill="1" applyBorder="1" applyAlignment="1">
      <alignment horizontal="right" vertical="center"/>
    </xf>
    <xf numFmtId="165" fontId="111" fillId="0" borderId="12" xfId="0" applyNumberFormat="1" applyFont="1" applyBorder="1" applyAlignment="1">
      <alignment horizontal="center" vertical="center"/>
    </xf>
    <xf numFmtId="0" fontId="108" fillId="0" borderId="15" xfId="0" applyNumberFormat="1" applyFont="1" applyBorder="1" applyAlignment="1">
      <alignment horizontal="center" vertical="center"/>
    </xf>
    <xf numFmtId="8" fontId="111" fillId="0" borderId="12" xfId="0" applyNumberFormat="1" applyFont="1" applyBorder="1" applyAlignment="1">
      <alignment horizontal="center" vertical="center"/>
    </xf>
    <xf numFmtId="49" fontId="108" fillId="0" borderId="10" xfId="0" applyNumberFormat="1" applyFont="1" applyBorder="1" applyAlignment="1">
      <alignment horizontal="center" vertical="center"/>
    </xf>
    <xf numFmtId="8" fontId="108" fillId="0" borderId="10" xfId="0" applyNumberFormat="1" applyFont="1" applyBorder="1" applyAlignment="1">
      <alignment horizontal="center" vertical="center"/>
    </xf>
    <xf numFmtId="0" fontId="108" fillId="0" borderId="10" xfId="0" applyFont="1" applyBorder="1" applyAlignment="1">
      <alignment horizontal="left" vertical="center" wrapText="1"/>
    </xf>
    <xf numFmtId="7" fontId="108" fillId="0" borderId="21" xfId="0" applyNumberFormat="1" applyFont="1" applyFill="1" applyBorder="1" applyAlignment="1">
      <alignment vertical="center" wrapText="1"/>
    </xf>
    <xf numFmtId="8" fontId="118" fillId="0" borderId="15" xfId="0" applyNumberFormat="1" applyFont="1" applyBorder="1" applyAlignment="1">
      <alignment horizontal="center" vertical="center"/>
    </xf>
    <xf numFmtId="8" fontId="111" fillId="0" borderId="34" xfId="0" applyNumberFormat="1" applyFont="1" applyBorder="1" applyAlignment="1">
      <alignment horizontal="center" vertical="center"/>
    </xf>
    <xf numFmtId="8" fontId="108" fillId="0" borderId="12" xfId="0" applyNumberFormat="1" applyFont="1" applyFill="1" applyBorder="1" applyAlignment="1">
      <alignment horizontal="center" vertical="center"/>
    </xf>
    <xf numFmtId="49" fontId="112" fillId="0" borderId="28" xfId="0" applyNumberFormat="1" applyFont="1" applyBorder="1" applyAlignment="1">
      <alignment horizontal="center" vertical="center" wrapText="1"/>
    </xf>
    <xf numFmtId="49" fontId="112" fillId="0" borderId="25" xfId="0" applyNumberFormat="1" applyFont="1" applyBorder="1" applyAlignment="1">
      <alignment horizontal="center" vertical="center" wrapText="1"/>
    </xf>
    <xf numFmtId="49" fontId="112" fillId="0" borderId="12" xfId="0" applyNumberFormat="1" applyFont="1" applyBorder="1" applyAlignment="1">
      <alignment horizontal="center" vertical="center" wrapText="1"/>
    </xf>
    <xf numFmtId="0" fontId="112" fillId="0" borderId="12" xfId="0" applyFont="1" applyBorder="1" applyAlignment="1">
      <alignment vertical="center" wrapText="1"/>
    </xf>
    <xf numFmtId="7" fontId="1" fillId="0" borderId="26" xfId="0" applyNumberFormat="1" applyFont="1" applyFill="1" applyBorder="1" applyAlignment="1">
      <alignment vertical="center" wrapText="1"/>
    </xf>
    <xf numFmtId="0" fontId="119" fillId="0" borderId="12" xfId="0" applyFont="1" applyFill="1" applyBorder="1" applyAlignment="1" quotePrefix="1">
      <alignment horizontal="center" vertical="center" wrapText="1"/>
    </xf>
    <xf numFmtId="0" fontId="119" fillId="0" borderId="12" xfId="0" applyFont="1" applyFill="1" applyBorder="1" applyAlignment="1">
      <alignment horizontal="center" vertical="center" wrapText="1"/>
    </xf>
    <xf numFmtId="0" fontId="119" fillId="0" borderId="12" xfId="0" applyFont="1" applyFill="1" applyBorder="1" applyAlignment="1">
      <alignment vertical="center" wrapText="1"/>
    </xf>
    <xf numFmtId="4" fontId="119" fillId="0" borderId="12" xfId="0" applyNumberFormat="1" applyFont="1" applyFill="1" applyBorder="1" applyAlignment="1">
      <alignment horizontal="right" vertical="center" wrapText="1"/>
    </xf>
    <xf numFmtId="4" fontId="119" fillId="0" borderId="12" xfId="0" applyNumberFormat="1" applyFont="1" applyFill="1" applyBorder="1" applyAlignment="1">
      <alignment horizontal="right" vertical="center" wrapText="1"/>
    </xf>
    <xf numFmtId="0" fontId="113" fillId="0" borderId="25" xfId="0" applyFont="1" applyFill="1" applyBorder="1" applyAlignment="1" quotePrefix="1">
      <alignment horizontal="center" vertical="center"/>
    </xf>
    <xf numFmtId="0" fontId="113" fillId="0" borderId="12" xfId="0" applyFont="1" applyFill="1" applyBorder="1" applyAlignment="1">
      <alignment horizontal="center" vertical="center"/>
    </xf>
    <xf numFmtId="7" fontId="112" fillId="0" borderId="12" xfId="0" applyNumberFormat="1" applyFont="1" applyBorder="1" applyAlignment="1">
      <alignment vertical="center" wrapText="1"/>
    </xf>
    <xf numFmtId="4" fontId="113" fillId="0" borderId="12" xfId="0" applyNumberFormat="1" applyFont="1" applyFill="1" applyBorder="1" applyAlignment="1">
      <alignment horizontal="right" vertical="center"/>
    </xf>
    <xf numFmtId="0" fontId="113" fillId="0" borderId="25" xfId="0" applyFont="1" applyFill="1" applyBorder="1" applyAlignment="1">
      <alignment horizontal="center" vertical="center" wrapText="1"/>
    </xf>
    <xf numFmtId="0" fontId="113" fillId="0" borderId="12" xfId="0" applyFont="1" applyFill="1" applyBorder="1" applyAlignment="1">
      <alignment horizontal="center" vertical="center" wrapText="1"/>
    </xf>
    <xf numFmtId="4" fontId="113" fillId="0" borderId="12" xfId="0" applyNumberFormat="1" applyFont="1" applyFill="1" applyBorder="1" applyAlignment="1">
      <alignment horizontal="right" vertical="center" wrapText="1"/>
    </xf>
    <xf numFmtId="0" fontId="112" fillId="0" borderId="12" xfId="0" applyFont="1" applyBorder="1" applyAlignment="1">
      <alignment vertical="center"/>
    </xf>
    <xf numFmtId="0" fontId="120" fillId="0" borderId="17" xfId="0" applyFont="1" applyFill="1" applyBorder="1" applyAlignment="1">
      <alignment horizontal="left" vertical="center" wrapText="1"/>
    </xf>
    <xf numFmtId="4" fontId="121" fillId="0" borderId="17" xfId="0" applyNumberFormat="1" applyFont="1" applyFill="1" applyBorder="1" applyAlignment="1">
      <alignment horizontal="right" vertical="center" wrapText="1"/>
    </xf>
    <xf numFmtId="164" fontId="35" fillId="0" borderId="24" xfId="0" applyNumberFormat="1" applyFont="1" applyFill="1" applyBorder="1" applyAlignment="1">
      <alignment vertical="center"/>
    </xf>
    <xf numFmtId="49" fontId="112" fillId="0" borderId="35" xfId="0" applyNumberFormat="1" applyFont="1" applyBorder="1" applyAlignment="1">
      <alignment horizontal="center" vertical="center" wrapText="1"/>
    </xf>
    <xf numFmtId="7" fontId="112" fillId="0" borderId="32" xfId="0" applyNumberFormat="1" applyFont="1" applyBorder="1" applyAlignment="1">
      <alignment vertical="center" wrapText="1"/>
    </xf>
    <xf numFmtId="7" fontId="3" fillId="33" borderId="13" xfId="0" applyNumberFormat="1" applyFont="1" applyFill="1" applyBorder="1" applyAlignment="1">
      <alignment horizontal="center" vertical="center"/>
    </xf>
    <xf numFmtId="49" fontId="117" fillId="0" borderId="36" xfId="0" applyNumberFormat="1" applyFont="1" applyBorder="1" applyAlignment="1">
      <alignment horizontal="center" vertical="center" wrapText="1"/>
    </xf>
    <xf numFmtId="49" fontId="117" fillId="0" borderId="37" xfId="0" applyNumberFormat="1" applyFont="1" applyBorder="1" applyAlignment="1">
      <alignment horizontal="center" vertical="center" wrapText="1"/>
    </xf>
    <xf numFmtId="0" fontId="115" fillId="0" borderId="37" xfId="0" applyFont="1" applyBorder="1" applyAlignment="1">
      <alignment vertical="center"/>
    </xf>
    <xf numFmtId="7" fontId="117" fillId="0" borderId="38" xfId="0" applyNumberFormat="1" applyFont="1" applyBorder="1" applyAlignment="1">
      <alignment vertical="center" wrapText="1"/>
    </xf>
    <xf numFmtId="49" fontId="117" fillId="0" borderId="16" xfId="0" applyNumberFormat="1" applyFont="1" applyBorder="1" applyAlignment="1">
      <alignment horizontal="center" vertical="center" wrapText="1"/>
    </xf>
    <xf numFmtId="49" fontId="117" fillId="0" borderId="17" xfId="0" applyNumberFormat="1" applyFont="1" applyBorder="1" applyAlignment="1">
      <alignment horizontal="center" vertical="center" wrapText="1"/>
    </xf>
    <xf numFmtId="0" fontId="115" fillId="0" borderId="17" xfId="0" applyFont="1" applyBorder="1" applyAlignment="1">
      <alignment vertical="center" wrapText="1"/>
    </xf>
    <xf numFmtId="0" fontId="115" fillId="0" borderId="17" xfId="0" applyFont="1" applyBorder="1" applyAlignment="1">
      <alignment vertical="center"/>
    </xf>
    <xf numFmtId="0" fontId="117" fillId="0" borderId="33" xfId="0" applyFont="1" applyBorder="1" applyAlignment="1">
      <alignment horizontal="left" vertical="center" wrapText="1"/>
    </xf>
    <xf numFmtId="7" fontId="117" fillId="0" borderId="39" xfId="0" applyNumberFormat="1" applyFont="1" applyBorder="1" applyAlignment="1">
      <alignment horizontal="right" vertical="center" wrapText="1"/>
    </xf>
    <xf numFmtId="0" fontId="117" fillId="0" borderId="16" xfId="0" applyFont="1" applyBorder="1" applyAlignment="1">
      <alignment horizontal="left" vertical="center" wrapText="1"/>
    </xf>
    <xf numFmtId="49" fontId="122" fillId="0" borderId="15" xfId="0" applyNumberFormat="1" applyFont="1" applyBorder="1" applyAlignment="1">
      <alignment horizontal="center" vertical="center" wrapText="1"/>
    </xf>
    <xf numFmtId="0" fontId="122" fillId="0" borderId="15" xfId="0" applyFont="1" applyBorder="1" applyAlignment="1">
      <alignment horizontal="left" vertical="center" wrapText="1"/>
    </xf>
    <xf numFmtId="0" fontId="122" fillId="0" borderId="15" xfId="0" applyFont="1" applyBorder="1" applyAlignment="1">
      <alignment vertical="center" wrapText="1"/>
    </xf>
    <xf numFmtId="49" fontId="122" fillId="0" borderId="12" xfId="0" applyNumberFormat="1" applyFont="1" applyBorder="1" applyAlignment="1">
      <alignment horizontal="center" vertical="center" wrapText="1"/>
    </xf>
    <xf numFmtId="0" fontId="122" fillId="0" borderId="12" xfId="0" applyFont="1" applyBorder="1" applyAlignment="1">
      <alignment vertical="center" wrapText="1"/>
    </xf>
    <xf numFmtId="0" fontId="122" fillId="0" borderId="12" xfId="0" applyFont="1" applyBorder="1" applyAlignment="1">
      <alignment horizontal="left" vertical="center" wrapText="1"/>
    </xf>
    <xf numFmtId="0" fontId="116" fillId="0" borderId="17" xfId="0" applyFont="1" applyBorder="1" applyAlignment="1">
      <alignment horizontal="center" vertical="center"/>
    </xf>
    <xf numFmtId="4" fontId="112" fillId="0" borderId="17" xfId="0" applyNumberFormat="1" applyFont="1" applyBorder="1" applyAlignment="1">
      <alignment vertical="center"/>
    </xf>
    <xf numFmtId="0" fontId="35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left" vertical="center" wrapText="1"/>
      <protection/>
    </xf>
    <xf numFmtId="0" fontId="1" fillId="0" borderId="11" xfId="52" applyFont="1" applyBorder="1" applyAlignment="1">
      <alignment horizontal="center" vertical="center"/>
      <protection/>
    </xf>
    <xf numFmtId="4" fontId="112" fillId="0" borderId="12" xfId="0" applyNumberFormat="1" applyFont="1" applyBorder="1" applyAlignment="1">
      <alignment vertical="center"/>
    </xf>
    <xf numFmtId="4" fontId="112" fillId="0" borderId="40" xfId="0" applyNumberFormat="1" applyFont="1" applyBorder="1" applyAlignment="1">
      <alignment vertical="center"/>
    </xf>
    <xf numFmtId="0" fontId="112" fillId="0" borderId="41" xfId="0" applyFont="1" applyBorder="1" applyAlignment="1">
      <alignment horizontal="center" vertical="center"/>
    </xf>
    <xf numFmtId="4" fontId="112" fillId="0" borderId="41" xfId="0" applyNumberFormat="1" applyFont="1" applyBorder="1" applyAlignment="1">
      <alignment vertical="center"/>
    </xf>
    <xf numFmtId="0" fontId="112" fillId="0" borderId="41" xfId="0" applyFont="1" applyBorder="1" applyAlignment="1">
      <alignment vertical="center"/>
    </xf>
    <xf numFmtId="4" fontId="112" fillId="0" borderId="40" xfId="0" applyNumberFormat="1" applyFont="1" applyBorder="1" applyAlignment="1">
      <alignment vertical="center"/>
    </xf>
    <xf numFmtId="164" fontId="123" fillId="0" borderId="31" xfId="0" applyNumberFormat="1" applyFont="1" applyBorder="1" applyAlignment="1">
      <alignment vertical="center"/>
    </xf>
    <xf numFmtId="164" fontId="35" fillId="0" borderId="26" xfId="0" applyNumberFormat="1" applyFont="1" applyBorder="1" applyAlignment="1">
      <alignment vertical="center"/>
    </xf>
    <xf numFmtId="49" fontId="118" fillId="0" borderId="15" xfId="0" applyNumberFormat="1" applyFont="1" applyBorder="1" applyAlignment="1">
      <alignment horizontal="center" vertical="center" wrapText="1"/>
    </xf>
    <xf numFmtId="7" fontId="108" fillId="0" borderId="15" xfId="0" applyNumberFormat="1" applyFont="1" applyBorder="1" applyAlignment="1">
      <alignment vertical="center" wrapText="1"/>
    </xf>
    <xf numFmtId="164" fontId="123" fillId="0" borderId="31" xfId="0" applyNumberFormat="1" applyFont="1" applyBorder="1" applyAlignment="1">
      <alignment vertical="center"/>
    </xf>
    <xf numFmtId="49" fontId="26" fillId="0" borderId="28" xfId="0" applyNumberFormat="1" applyFont="1" applyBorder="1" applyAlignment="1">
      <alignment horizontal="center" vertical="center"/>
    </xf>
    <xf numFmtId="8" fontId="108" fillId="0" borderId="29" xfId="0" applyNumberFormat="1" applyFont="1" applyBorder="1" applyAlignment="1">
      <alignment horizontal="center" vertical="center"/>
    </xf>
    <xf numFmtId="49" fontId="108" fillId="0" borderId="29" xfId="0" applyNumberFormat="1" applyFont="1" applyBorder="1" applyAlignment="1">
      <alignment horizontal="center" vertical="center"/>
    </xf>
    <xf numFmtId="7" fontId="108" fillId="0" borderId="30" xfId="0" applyNumberFormat="1" applyFont="1" applyFill="1" applyBorder="1" applyAlignment="1">
      <alignment horizontal="right" vertical="center"/>
    </xf>
    <xf numFmtId="164" fontId="35" fillId="0" borderId="31" xfId="0" applyNumberFormat="1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18" fillId="0" borderId="15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49" fontId="26" fillId="0" borderId="22" xfId="0" applyNumberFormat="1" applyFont="1" applyBorder="1" applyAlignment="1">
      <alignment horizontal="center" vertical="center" wrapText="1"/>
    </xf>
    <xf numFmtId="7" fontId="122" fillId="0" borderId="31" xfId="0" applyNumberFormat="1" applyFont="1" applyBorder="1" applyAlignment="1">
      <alignment horizontal="right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26" fillId="0" borderId="25" xfId="0" applyNumberFormat="1" applyFont="1" applyBorder="1" applyAlignment="1">
      <alignment horizontal="center" vertical="center" wrapText="1"/>
    </xf>
    <xf numFmtId="7" fontId="122" fillId="0" borderId="26" xfId="0" applyNumberFormat="1" applyFont="1" applyBorder="1" applyAlignment="1">
      <alignment horizontal="right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164" fontId="1" fillId="0" borderId="40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7" fontId="1" fillId="0" borderId="26" xfId="0" applyNumberFormat="1" applyFont="1" applyBorder="1" applyAlignment="1">
      <alignment horizontal="righ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7" fontId="1" fillId="0" borderId="40" xfId="0" applyNumberFormat="1" applyFont="1" applyBorder="1" applyAlignment="1">
      <alignment horizontal="right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12" fillId="0" borderId="34" xfId="0" applyNumberFormat="1" applyFont="1" applyBorder="1" applyAlignment="1">
      <alignment horizontal="center" vertical="center" wrapText="1"/>
    </xf>
    <xf numFmtId="49" fontId="112" fillId="0" borderId="22" xfId="0" applyNumberFormat="1" applyFont="1" applyBorder="1" applyAlignment="1">
      <alignment horizontal="center" vertical="center" wrapText="1"/>
    </xf>
    <xf numFmtId="49" fontId="112" fillId="0" borderId="15" xfId="0" applyNumberFormat="1" applyFont="1" applyBorder="1" applyAlignment="1">
      <alignment horizontal="center" vertical="center" wrapText="1"/>
    </xf>
    <xf numFmtId="0" fontId="112" fillId="0" borderId="15" xfId="0" applyFont="1" applyBorder="1" applyAlignment="1">
      <alignment vertical="center" wrapText="1"/>
    </xf>
    <xf numFmtId="8" fontId="124" fillId="0" borderId="29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8" fontId="1" fillId="0" borderId="41" xfId="0" applyNumberFormat="1" applyFont="1" applyBorder="1" applyAlignment="1">
      <alignment horizontal="center" vertical="center"/>
    </xf>
    <xf numFmtId="7" fontId="1" fillId="0" borderId="40" xfId="0" applyNumberFormat="1" applyFont="1" applyFill="1" applyBorder="1" applyAlignment="1">
      <alignment horizontal="right" vertical="center"/>
    </xf>
    <xf numFmtId="49" fontId="112" fillId="0" borderId="28" xfId="0" applyNumberFormat="1" applyFont="1" applyBorder="1" applyAlignment="1">
      <alignment horizontal="center" vertical="center"/>
    </xf>
    <xf numFmtId="49" fontId="112" fillId="0" borderId="25" xfId="0" applyNumberFormat="1" applyFont="1" applyBorder="1" applyAlignment="1">
      <alignment horizontal="center" vertical="center"/>
    </xf>
    <xf numFmtId="49" fontId="116" fillId="0" borderId="12" xfId="0" applyNumberFormat="1" applyFont="1" applyBorder="1" applyAlignment="1">
      <alignment horizontal="center" vertical="center"/>
    </xf>
    <xf numFmtId="0" fontId="123" fillId="0" borderId="12" xfId="0" applyFont="1" applyFill="1" applyBorder="1" applyAlignment="1">
      <alignment horizontal="center" vertical="center" wrapText="1"/>
    </xf>
    <xf numFmtId="0" fontId="125" fillId="0" borderId="12" xfId="0" applyFont="1" applyFill="1" applyBorder="1" applyAlignment="1">
      <alignment horizontal="center" vertical="center" wrapText="1"/>
    </xf>
    <xf numFmtId="0" fontId="123" fillId="0" borderId="15" xfId="0" applyFont="1" applyFill="1" applyBorder="1" applyAlignment="1">
      <alignment vertical="center" wrapText="1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7" fontId="1" fillId="0" borderId="44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center" vertical="center"/>
    </xf>
    <xf numFmtId="8" fontId="111" fillId="0" borderId="15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6" fillId="0" borderId="0" xfId="0" applyFont="1" applyBorder="1" applyAlignment="1">
      <alignment horizontal="center" vertical="center"/>
    </xf>
    <xf numFmtId="0" fontId="35" fillId="0" borderId="15" xfId="52" applyFont="1" applyBorder="1" applyAlignment="1">
      <alignment horizontal="center" vertical="center"/>
      <protection/>
    </xf>
    <xf numFmtId="0" fontId="1" fillId="0" borderId="15" xfId="52" applyFont="1" applyBorder="1" applyAlignment="1">
      <alignment horizontal="center" vertical="center"/>
      <protection/>
    </xf>
    <xf numFmtId="0" fontId="1" fillId="0" borderId="15" xfId="52" applyFont="1" applyBorder="1" applyAlignment="1">
      <alignment horizontal="left" vertical="center" wrapText="1"/>
      <protection/>
    </xf>
    <xf numFmtId="0" fontId="1" fillId="0" borderId="11" xfId="52" applyFont="1" applyBorder="1" applyAlignment="1">
      <alignment horizontal="left" vertical="center" wrapText="1"/>
      <protection/>
    </xf>
    <xf numFmtId="0" fontId="127" fillId="0" borderId="45" xfId="0" applyFont="1" applyBorder="1" applyAlignment="1">
      <alignment vertical="center"/>
    </xf>
    <xf numFmtId="4" fontId="127" fillId="0" borderId="46" xfId="0" applyNumberFormat="1" applyFont="1" applyBorder="1" applyAlignment="1">
      <alignment horizontal="right" vertical="center"/>
    </xf>
    <xf numFmtId="4" fontId="1" fillId="0" borderId="47" xfId="52" applyNumberFormat="1" applyFont="1" applyBorder="1" applyAlignment="1">
      <alignment horizontal="right" vertical="center"/>
      <protection/>
    </xf>
    <xf numFmtId="0" fontId="35" fillId="0" borderId="48" xfId="52" applyFont="1" applyBorder="1" applyAlignment="1">
      <alignment horizontal="center" vertical="center"/>
      <protection/>
    </xf>
    <xf numFmtId="0" fontId="1" fillId="0" borderId="48" xfId="52" applyFont="1" applyBorder="1" applyAlignment="1">
      <alignment horizontal="center" vertical="center"/>
      <protection/>
    </xf>
    <xf numFmtId="0" fontId="1" fillId="0" borderId="48" xfId="52" applyFont="1" applyBorder="1" applyAlignment="1">
      <alignment horizontal="left" vertical="center" wrapText="1"/>
      <protection/>
    </xf>
    <xf numFmtId="4" fontId="1" fillId="0" borderId="49" xfId="52" applyNumberFormat="1" applyFont="1" applyBorder="1" applyAlignment="1">
      <alignment vertical="center"/>
      <protection/>
    </xf>
    <xf numFmtId="4" fontId="1" fillId="0" borderId="47" xfId="52" applyNumberFormat="1" applyFont="1" applyBorder="1" applyAlignment="1">
      <alignment vertical="center"/>
      <protection/>
    </xf>
    <xf numFmtId="4" fontId="127" fillId="0" borderId="46" xfId="52" applyNumberFormat="1" applyFont="1" applyBorder="1" applyAlignment="1">
      <alignment vertical="center"/>
      <protection/>
    </xf>
    <xf numFmtId="0" fontId="35" fillId="0" borderId="50" xfId="52" applyFont="1" applyBorder="1" applyAlignment="1">
      <alignment horizontal="center" vertical="center"/>
      <protection/>
    </xf>
    <xf numFmtId="0" fontId="1" fillId="0" borderId="50" xfId="52" applyFont="1" applyBorder="1" applyAlignment="1">
      <alignment horizontal="center" vertical="center"/>
      <protection/>
    </xf>
    <xf numFmtId="0" fontId="1" fillId="0" borderId="50" xfId="52" applyFont="1" applyBorder="1" applyAlignment="1">
      <alignment horizontal="left" vertical="center" wrapText="1"/>
      <protection/>
    </xf>
    <xf numFmtId="4" fontId="1" fillId="0" borderId="51" xfId="52" applyNumberFormat="1" applyFont="1" applyBorder="1" applyAlignment="1">
      <alignment vertical="center"/>
      <protection/>
    </xf>
    <xf numFmtId="4" fontId="127" fillId="0" borderId="52" xfId="52" applyNumberFormat="1" applyFont="1" applyBorder="1" applyAlignment="1">
      <alignment vertical="center"/>
      <protection/>
    </xf>
    <xf numFmtId="0" fontId="126" fillId="0" borderId="53" xfId="0" applyFont="1" applyBorder="1" applyAlignment="1">
      <alignment horizontal="center" vertical="center"/>
    </xf>
    <xf numFmtId="4" fontId="1" fillId="0" borderId="54" xfId="52" applyNumberFormat="1" applyFont="1" applyBorder="1" applyAlignment="1">
      <alignment vertical="center"/>
      <protection/>
    </xf>
    <xf numFmtId="4" fontId="1" fillId="0" borderId="47" xfId="52" applyNumberFormat="1" applyFont="1" applyFill="1" applyBorder="1" applyAlignment="1">
      <alignment vertical="center"/>
      <protection/>
    </xf>
    <xf numFmtId="4" fontId="1" fillId="0" borderId="49" xfId="52" applyNumberFormat="1" applyFont="1" applyFill="1" applyBorder="1" applyAlignment="1">
      <alignment vertical="center"/>
      <protection/>
    </xf>
    <xf numFmtId="4" fontId="127" fillId="0" borderId="46" xfId="52" applyNumberFormat="1" applyFont="1" applyFill="1" applyBorder="1" applyAlignment="1">
      <alignment vertical="center"/>
      <protection/>
    </xf>
    <xf numFmtId="4" fontId="1" fillId="0" borderId="55" xfId="52" applyNumberFormat="1" applyFont="1" applyBorder="1" applyAlignment="1">
      <alignment vertical="center"/>
      <protection/>
    </xf>
    <xf numFmtId="0" fontId="3" fillId="33" borderId="12" xfId="0" applyFont="1" applyFill="1" applyBorder="1" applyAlignment="1">
      <alignment horizontal="center" vertical="center" wrapText="1"/>
    </xf>
    <xf numFmtId="0" fontId="128" fillId="0" borderId="56" xfId="52" applyFont="1" applyBorder="1" applyAlignment="1">
      <alignment horizontal="center" vertical="center"/>
      <protection/>
    </xf>
    <xf numFmtId="4" fontId="127" fillId="0" borderId="56" xfId="52" applyNumberFormat="1" applyFont="1" applyBorder="1" applyAlignment="1">
      <alignment vertical="center"/>
      <protection/>
    </xf>
    <xf numFmtId="4" fontId="1" fillId="0" borderId="47" xfId="52" applyNumberFormat="1" applyFont="1" applyBorder="1" applyAlignment="1">
      <alignment vertical="center"/>
      <protection/>
    </xf>
    <xf numFmtId="0" fontId="127" fillId="0" borderId="57" xfId="0" applyFont="1" applyBorder="1" applyAlignment="1">
      <alignment vertical="center"/>
    </xf>
    <xf numFmtId="4" fontId="1" fillId="0" borderId="58" xfId="52" applyNumberFormat="1" applyFont="1" applyBorder="1" applyAlignment="1">
      <alignment vertical="center"/>
      <protection/>
    </xf>
    <xf numFmtId="4" fontId="1" fillId="0" borderId="49" xfId="52" applyNumberFormat="1" applyFont="1" applyBorder="1" applyAlignment="1">
      <alignment vertical="center"/>
      <protection/>
    </xf>
    <xf numFmtId="4" fontId="1" fillId="0" borderId="54" xfId="52" applyNumberFormat="1" applyFont="1" applyBorder="1" applyAlignment="1">
      <alignment vertical="center"/>
      <protection/>
    </xf>
    <xf numFmtId="0" fontId="126" fillId="0" borderId="59" xfId="0" applyFont="1" applyBorder="1" applyAlignment="1">
      <alignment horizontal="center" vertical="center"/>
    </xf>
    <xf numFmtId="0" fontId="126" fillId="0" borderId="12" xfId="0" applyFont="1" applyBorder="1" applyAlignment="1">
      <alignment horizontal="center" vertical="center"/>
    </xf>
    <xf numFmtId="4" fontId="1" fillId="0" borderId="51" xfId="52" applyNumberFormat="1" applyFont="1" applyBorder="1" applyAlignment="1">
      <alignment vertical="center"/>
      <protection/>
    </xf>
    <xf numFmtId="4" fontId="1" fillId="0" borderId="47" xfId="52" applyNumberFormat="1" applyFont="1" applyFill="1" applyBorder="1" applyAlignment="1">
      <alignment vertical="center"/>
      <protection/>
    </xf>
    <xf numFmtId="0" fontId="35" fillId="0" borderId="11" xfId="52" applyFont="1" applyBorder="1" applyAlignment="1">
      <alignment horizontal="center" vertical="center"/>
      <protection/>
    </xf>
    <xf numFmtId="4" fontId="127" fillId="0" borderId="55" xfId="52" applyNumberFormat="1" applyFont="1" applyBorder="1" applyAlignment="1">
      <alignment vertical="center"/>
      <protection/>
    </xf>
    <xf numFmtId="0" fontId="1" fillId="0" borderId="60" xfId="52" applyFont="1" applyBorder="1" applyAlignment="1">
      <alignment horizontal="left" vertical="center" wrapText="1"/>
      <protection/>
    </xf>
    <xf numFmtId="0" fontId="1" fillId="0" borderId="61" xfId="52" applyFont="1" applyBorder="1" applyAlignment="1">
      <alignment horizontal="left" vertical="center" wrapText="1"/>
      <protection/>
    </xf>
    <xf numFmtId="0" fontId="1" fillId="0" borderId="62" xfId="52" applyFont="1" applyBorder="1" applyAlignment="1">
      <alignment horizontal="center" vertical="center"/>
      <protection/>
    </xf>
    <xf numFmtId="0" fontId="1" fillId="0" borderId="63" xfId="52" applyFont="1" applyBorder="1" applyAlignment="1">
      <alignment horizontal="center" vertical="center"/>
      <protection/>
    </xf>
    <xf numFmtId="8" fontId="1" fillId="0" borderId="63" xfId="52" applyNumberFormat="1" applyFont="1" applyBorder="1" applyAlignment="1">
      <alignment horizontal="center" vertical="center"/>
      <protection/>
    </xf>
    <xf numFmtId="0" fontId="127" fillId="0" borderId="64" xfId="0" applyFont="1" applyBorder="1" applyAlignment="1">
      <alignment vertical="center"/>
    </xf>
    <xf numFmtId="4" fontId="127" fillId="0" borderId="65" xfId="52" applyNumberFormat="1" applyFont="1" applyBorder="1" applyAlignment="1">
      <alignment vertical="center"/>
      <protection/>
    </xf>
    <xf numFmtId="4" fontId="1" fillId="0" borderId="66" xfId="52" applyNumberFormat="1" applyFont="1" applyBorder="1" applyAlignment="1">
      <alignment vertical="center"/>
      <protection/>
    </xf>
    <xf numFmtId="4" fontId="1" fillId="0" borderId="67" xfId="52" applyNumberFormat="1" applyFont="1" applyBorder="1" applyAlignment="1">
      <alignment vertical="center"/>
      <protection/>
    </xf>
    <xf numFmtId="4" fontId="35" fillId="0" borderId="6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112" fillId="0" borderId="22" xfId="0" applyFont="1" applyBorder="1" applyAlignment="1">
      <alignment horizontal="center" vertical="center"/>
    </xf>
    <xf numFmtId="0" fontId="112" fillId="0" borderId="15" xfId="0" applyFont="1" applyBorder="1" applyAlignment="1">
      <alignment horizontal="center" vertical="center"/>
    </xf>
    <xf numFmtId="0" fontId="112" fillId="0" borderId="28" xfId="0" applyFont="1" applyBorder="1" applyAlignment="1">
      <alignment horizontal="center" vertical="center"/>
    </xf>
    <xf numFmtId="0" fontId="108" fillId="0" borderId="11" xfId="0" applyFont="1" applyBorder="1" applyAlignment="1">
      <alignment horizontal="center" vertical="center"/>
    </xf>
    <xf numFmtId="164" fontId="108" fillId="0" borderId="24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" fillId="0" borderId="15" xfId="0" applyFont="1" applyBorder="1" applyAlignment="1" quotePrefix="1">
      <alignment horizontal="center" vertical="center"/>
    </xf>
    <xf numFmtId="164" fontId="1" fillId="0" borderId="31" xfId="0" applyNumberFormat="1" applyFont="1" applyBorder="1" applyAlignment="1">
      <alignment vertical="center"/>
    </xf>
    <xf numFmtId="164" fontId="1" fillId="0" borderId="31" xfId="0" applyNumberFormat="1" applyFont="1" applyBorder="1" applyAlignment="1">
      <alignment vertical="center"/>
    </xf>
    <xf numFmtId="164" fontId="108" fillId="0" borderId="30" xfId="0" applyNumberFormat="1" applyFont="1" applyBorder="1" applyAlignment="1">
      <alignment vertical="center"/>
    </xf>
    <xf numFmtId="49" fontId="1" fillId="0" borderId="12" xfId="0" applyNumberFormat="1" applyFont="1" applyFill="1" applyBorder="1" applyAlignment="1" quotePrefix="1">
      <alignment horizontal="center" vertical="center" wrapText="1"/>
    </xf>
    <xf numFmtId="0" fontId="35" fillId="0" borderId="12" xfId="0" applyFont="1" applyBorder="1" applyAlignment="1" quotePrefix="1">
      <alignment horizontal="center" vertical="center"/>
    </xf>
    <xf numFmtId="4" fontId="36" fillId="0" borderId="12" xfId="0" applyNumberFormat="1" applyFont="1" applyFill="1" applyBorder="1" applyAlignment="1">
      <alignment horizontal="right" vertical="center" wrapText="1"/>
    </xf>
    <xf numFmtId="0" fontId="119" fillId="0" borderId="11" xfId="0" applyFont="1" applyFill="1" applyBorder="1" applyAlignment="1">
      <alignment horizontal="center" vertical="center" wrapText="1"/>
    </xf>
    <xf numFmtId="49" fontId="112" fillId="0" borderId="22" xfId="0" applyNumberFormat="1" applyFont="1" applyBorder="1" applyAlignment="1">
      <alignment horizontal="center" vertical="center" wrapText="1"/>
    </xf>
    <xf numFmtId="49" fontId="112" fillId="0" borderId="15" xfId="0" applyNumberFormat="1" applyFont="1" applyBorder="1" applyAlignment="1">
      <alignment horizontal="center" vertical="center" wrapText="1"/>
    </xf>
    <xf numFmtId="49" fontId="112" fillId="0" borderId="22" xfId="0" applyNumberFormat="1" applyFont="1" applyBorder="1" applyAlignment="1">
      <alignment horizontal="center" vertical="center"/>
    </xf>
    <xf numFmtId="49" fontId="108" fillId="0" borderId="11" xfId="0" applyNumberFormat="1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 wrapText="1"/>
    </xf>
    <xf numFmtId="49" fontId="26" fillId="0" borderId="23" xfId="0" applyNumberFormat="1" applyFont="1" applyBorder="1" applyAlignment="1">
      <alignment horizontal="center" vertical="center"/>
    </xf>
    <xf numFmtId="165" fontId="1" fillId="0" borderId="41" xfId="0" applyNumberFormat="1" applyFont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vertical="center"/>
    </xf>
    <xf numFmtId="7" fontId="108" fillId="0" borderId="30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/>
    </xf>
    <xf numFmtId="7" fontId="117" fillId="0" borderId="13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49" fontId="112" fillId="0" borderId="20" xfId="0" applyNumberFormat="1" applyFont="1" applyBorder="1" applyAlignment="1">
      <alignment horizontal="center" vertical="center" wrapText="1"/>
    </xf>
    <xf numFmtId="49" fontId="112" fillId="0" borderId="10" xfId="0" applyNumberFormat="1" applyFont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118" fillId="0" borderId="12" xfId="0" applyFont="1" applyBorder="1" applyAlignment="1">
      <alignment horizontal="center" vertical="center"/>
    </xf>
    <xf numFmtId="164" fontId="31" fillId="0" borderId="12" xfId="0" applyNumberFormat="1" applyFont="1" applyBorder="1" applyAlignment="1">
      <alignment vertical="center"/>
    </xf>
    <xf numFmtId="4" fontId="4" fillId="0" borderId="15" xfId="0" applyNumberFormat="1" applyFont="1" applyFill="1" applyBorder="1" applyAlignment="1">
      <alignment vertical="center"/>
    </xf>
    <xf numFmtId="49" fontId="1" fillId="0" borderId="28" xfId="0" applyNumberFormat="1" applyFont="1" applyBorder="1" applyAlignment="1">
      <alignment horizontal="center" vertical="center"/>
    </xf>
    <xf numFmtId="0" fontId="108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 quotePrefix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7" fontId="112" fillId="0" borderId="17" xfId="0" applyNumberFormat="1" applyFont="1" applyFill="1" applyBorder="1" applyAlignment="1">
      <alignment vertical="center" wrapText="1"/>
    </xf>
    <xf numFmtId="8" fontId="1" fillId="0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12" fillId="0" borderId="17" xfId="0" applyFont="1" applyFill="1" applyBorder="1" applyAlignment="1">
      <alignment vertical="center" wrapText="1"/>
    </xf>
    <xf numFmtId="0" fontId="108" fillId="0" borderId="15" xfId="0" applyFont="1" applyFill="1" applyBorder="1" applyAlignment="1">
      <alignment horizontal="left" vertical="center" wrapText="1"/>
    </xf>
    <xf numFmtId="0" fontId="108" fillId="0" borderId="12" xfId="0" applyFont="1" applyFill="1" applyBorder="1" applyAlignment="1">
      <alignment vertical="center" wrapText="1"/>
    </xf>
    <xf numFmtId="7" fontId="112" fillId="0" borderId="17" xfId="0" applyNumberFormat="1" applyFont="1" applyFill="1" applyBorder="1" applyAlignment="1">
      <alignment vertical="center" wrapText="1"/>
    </xf>
    <xf numFmtId="0" fontId="108" fillId="0" borderId="15" xfId="0" applyFont="1" applyFill="1" applyBorder="1" applyAlignment="1">
      <alignment horizontal="left" vertical="center" wrapText="1"/>
    </xf>
    <xf numFmtId="7" fontId="108" fillId="0" borderId="15" xfId="0" applyNumberFormat="1" applyFont="1" applyFill="1" applyBorder="1" applyAlignment="1">
      <alignment vertical="center" wrapText="1"/>
    </xf>
    <xf numFmtId="0" fontId="108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12" fillId="0" borderId="17" xfId="0" applyFont="1" applyFill="1" applyBorder="1" applyAlignment="1">
      <alignment vertical="center"/>
    </xf>
    <xf numFmtId="0" fontId="108" fillId="0" borderId="1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08" fillId="0" borderId="15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7" fontId="117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112" fillId="0" borderId="16" xfId="0" applyFont="1" applyBorder="1" applyAlignment="1">
      <alignment horizontal="center" vertical="center"/>
    </xf>
    <xf numFmtId="0" fontId="112" fillId="0" borderId="17" xfId="0" applyFont="1" applyBorder="1" applyAlignment="1">
      <alignment horizontal="center" vertical="center"/>
    </xf>
    <xf numFmtId="0" fontId="112" fillId="0" borderId="69" xfId="0" applyFont="1" applyBorder="1" applyAlignment="1">
      <alignment horizontal="center" vertical="center"/>
    </xf>
    <xf numFmtId="0" fontId="112" fillId="0" borderId="70" xfId="0" applyFont="1" applyBorder="1" applyAlignment="1">
      <alignment horizontal="center" vertical="center"/>
    </xf>
    <xf numFmtId="0" fontId="11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12" fillId="0" borderId="71" xfId="0" applyFont="1" applyBorder="1" applyAlignment="1">
      <alignment horizontal="center" vertical="center"/>
    </xf>
    <xf numFmtId="0" fontId="112" fillId="0" borderId="72" xfId="0" applyFont="1" applyBorder="1" applyAlignment="1">
      <alignment horizontal="center" vertical="center"/>
    </xf>
    <xf numFmtId="0" fontId="112" fillId="0" borderId="73" xfId="0" applyFont="1" applyBorder="1" applyAlignment="1">
      <alignment horizontal="center" vertical="center"/>
    </xf>
    <xf numFmtId="0" fontId="4" fillId="0" borderId="74" xfId="52" applyFont="1" applyBorder="1" applyAlignment="1">
      <alignment horizontal="center" vertical="center"/>
      <protection/>
    </xf>
    <xf numFmtId="0" fontId="4" fillId="0" borderId="75" xfId="52" applyFont="1" applyBorder="1" applyAlignment="1">
      <alignment horizontal="center" vertical="center"/>
      <protection/>
    </xf>
    <xf numFmtId="0" fontId="4" fillId="0" borderId="76" xfId="52" applyFont="1" applyBorder="1" applyAlignment="1">
      <alignment horizontal="center" vertical="center"/>
      <protection/>
    </xf>
    <xf numFmtId="49" fontId="4" fillId="0" borderId="77" xfId="52" applyNumberFormat="1" applyFont="1" applyBorder="1" applyAlignment="1">
      <alignment horizontal="left" vertical="center"/>
      <protection/>
    </xf>
    <xf numFmtId="49" fontId="4" fillId="0" borderId="10" xfId="52" applyNumberFormat="1" applyFont="1" applyBorder="1" applyAlignment="1">
      <alignment horizontal="left" vertical="center"/>
      <protection/>
    </xf>
    <xf numFmtId="49" fontId="4" fillId="0" borderId="50" xfId="52" applyNumberFormat="1" applyFont="1" applyBorder="1" applyAlignment="1">
      <alignment horizontal="left" vertical="center"/>
      <protection/>
    </xf>
    <xf numFmtId="49" fontId="4" fillId="0" borderId="77" xfId="52" applyNumberFormat="1" applyFont="1" applyBorder="1" applyAlignment="1">
      <alignment vertical="center"/>
      <protection/>
    </xf>
    <xf numFmtId="49" fontId="4" fillId="0" borderId="50" xfId="52" applyNumberFormat="1" applyFont="1" applyBorder="1" applyAlignment="1">
      <alignment vertical="center"/>
      <protection/>
    </xf>
    <xf numFmtId="0" fontId="128" fillId="0" borderId="57" xfId="52" applyFont="1" applyBorder="1" applyAlignment="1">
      <alignment horizontal="center" vertical="center"/>
      <protection/>
    </xf>
    <xf numFmtId="0" fontId="128" fillId="0" borderId="59" xfId="52" applyFont="1" applyBorder="1" applyAlignment="1">
      <alignment horizontal="center" vertical="center"/>
      <protection/>
    </xf>
    <xf numFmtId="0" fontId="4" fillId="0" borderId="78" xfId="52" applyFont="1" applyBorder="1" applyAlignment="1">
      <alignment horizontal="center" vertical="center"/>
      <protection/>
    </xf>
    <xf numFmtId="0" fontId="4" fillId="0" borderId="79" xfId="52" applyFont="1" applyBorder="1" applyAlignment="1">
      <alignment horizontal="center" vertical="center"/>
      <protection/>
    </xf>
    <xf numFmtId="0" fontId="4" fillId="0" borderId="80" xfId="52" applyFont="1" applyBorder="1" applyAlignment="1">
      <alignment horizontal="center" vertical="center"/>
      <protection/>
    </xf>
    <xf numFmtId="49" fontId="4" fillId="0" borderId="81" xfId="52" applyNumberFormat="1" applyFont="1" applyBorder="1" applyAlignment="1">
      <alignment horizontal="left" vertical="center"/>
      <protection/>
    </xf>
    <xf numFmtId="49" fontId="4" fillId="0" borderId="82" xfId="52" applyNumberFormat="1" applyFont="1" applyBorder="1" applyAlignment="1">
      <alignment horizontal="left" vertical="center"/>
      <protection/>
    </xf>
    <xf numFmtId="49" fontId="4" fillId="0" borderId="83" xfId="52" applyNumberFormat="1" applyFont="1" applyBorder="1" applyAlignment="1">
      <alignment horizontal="left" vertical="center"/>
      <protection/>
    </xf>
    <xf numFmtId="0" fontId="0" fillId="0" borderId="4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9" fontId="4" fillId="0" borderId="88" xfId="52" applyNumberFormat="1" applyFont="1" applyBorder="1" applyAlignment="1">
      <alignment horizontal="left" vertical="center"/>
      <protection/>
    </xf>
    <xf numFmtId="0" fontId="51" fillId="0" borderId="0" xfId="0" applyFont="1" applyAlignment="1">
      <alignment horizontal="center"/>
    </xf>
    <xf numFmtId="0" fontId="112" fillId="0" borderId="42" xfId="0" applyFont="1" applyBorder="1" applyAlignment="1">
      <alignment horizontal="center" vertical="center"/>
    </xf>
    <xf numFmtId="0" fontId="112" fillId="0" borderId="41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/>
    </xf>
    <xf numFmtId="0" fontId="7" fillId="33" borderId="70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89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7" fillId="33" borderId="90" xfId="0" applyFont="1" applyFill="1" applyBorder="1" applyAlignment="1">
      <alignment horizontal="center" vertical="center" wrapText="1"/>
    </xf>
    <xf numFmtId="0" fontId="7" fillId="33" borderId="91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2"/>
  <sheetViews>
    <sheetView tabSelected="1" zoomScalePageLayoutView="0" workbookViewId="0" topLeftCell="A1">
      <selection activeCell="I51" sqref="I51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6.00390625" style="0" customWidth="1"/>
    <col min="4" max="4" width="5.8515625" style="1" customWidth="1"/>
    <col min="5" max="5" width="50.8515625" style="0" customWidth="1"/>
    <col min="6" max="6" width="21.421875" style="0" customWidth="1"/>
    <col min="7" max="7" width="12.140625" style="0" customWidth="1"/>
    <col min="8" max="8" width="16.421875" style="0" customWidth="1"/>
    <col min="9" max="9" width="39.7109375" style="0" customWidth="1"/>
    <col min="10" max="10" width="0.5625" style="0" customWidth="1"/>
  </cols>
  <sheetData>
    <row r="1" ht="12.75">
      <c r="E1" t="s">
        <v>237</v>
      </c>
    </row>
    <row r="2" spans="2:5" ht="15.75" customHeight="1">
      <c r="B2" s="271"/>
      <c r="E2" s="277" t="s">
        <v>464</v>
      </c>
    </row>
    <row r="3" ht="12.75">
      <c r="E3" s="277" t="s">
        <v>388</v>
      </c>
    </row>
    <row r="4" ht="18.75">
      <c r="E4" s="266"/>
    </row>
    <row r="5" spans="5:8" ht="15">
      <c r="E5" s="273"/>
      <c r="H5" s="237"/>
    </row>
    <row r="6" spans="3:5" ht="18.75" customHeight="1">
      <c r="C6" s="2"/>
      <c r="D6" s="3"/>
      <c r="E6" s="2" t="s">
        <v>402</v>
      </c>
    </row>
    <row r="7" spans="5:9" ht="12" customHeight="1" thickBot="1">
      <c r="E7" s="4"/>
      <c r="F7" s="174"/>
      <c r="I7" s="5"/>
    </row>
    <row r="8" spans="2:9" s="6" customFormat="1" ht="15" customHeight="1">
      <c r="B8" s="596" t="s">
        <v>0</v>
      </c>
      <c r="C8" s="598" t="s">
        <v>1</v>
      </c>
      <c r="D8" s="600" t="s">
        <v>2</v>
      </c>
      <c r="E8" s="602" t="s">
        <v>3</v>
      </c>
      <c r="F8" s="594" t="s">
        <v>405</v>
      </c>
      <c r="G8" s="157"/>
      <c r="H8" s="156"/>
      <c r="I8" s="158"/>
    </row>
    <row r="9" spans="2:9" s="6" customFormat="1" ht="15" customHeight="1" thickBot="1">
      <c r="B9" s="597"/>
      <c r="C9" s="599"/>
      <c r="D9" s="601"/>
      <c r="E9" s="603"/>
      <c r="F9" s="595"/>
      <c r="G9" s="157"/>
      <c r="H9" s="156"/>
      <c r="I9" s="158"/>
    </row>
    <row r="10" spans="2:9" s="8" customFormat="1" ht="9.75" customHeight="1" thickBot="1">
      <c r="B10" s="159">
        <v>1</v>
      </c>
      <c r="C10" s="7">
        <v>2</v>
      </c>
      <c r="D10" s="7">
        <v>3</v>
      </c>
      <c r="E10" s="7">
        <v>4</v>
      </c>
      <c r="F10" s="160">
        <v>5</v>
      </c>
      <c r="G10" s="132"/>
      <c r="H10" s="132"/>
      <c r="I10" s="133"/>
    </row>
    <row r="11" spans="2:9" s="8" customFormat="1" ht="14.25" customHeight="1" thickBot="1">
      <c r="B11" s="329" t="s">
        <v>4</v>
      </c>
      <c r="C11" s="330"/>
      <c r="D11" s="330"/>
      <c r="E11" s="331" t="s">
        <v>5</v>
      </c>
      <c r="F11" s="332">
        <f>F12</f>
        <v>8000</v>
      </c>
      <c r="G11" s="134"/>
      <c r="H11" s="135"/>
      <c r="I11" s="9"/>
    </row>
    <row r="12" spans="2:11" s="8" customFormat="1" ht="15" customHeight="1">
      <c r="B12" s="161"/>
      <c r="C12" s="308" t="s">
        <v>6</v>
      </c>
      <c r="D12" s="309"/>
      <c r="E12" s="310" t="s">
        <v>7</v>
      </c>
      <c r="F12" s="311">
        <f>F13</f>
        <v>8000</v>
      </c>
      <c r="G12" s="136"/>
      <c r="H12" s="137"/>
      <c r="I12" s="9"/>
      <c r="K12" s="9"/>
    </row>
    <row r="13" spans="2:11" s="8" customFormat="1" ht="24.75" customHeight="1" thickBot="1">
      <c r="B13" s="162"/>
      <c r="C13" s="11"/>
      <c r="D13" s="12" t="s">
        <v>8</v>
      </c>
      <c r="E13" s="591" t="s">
        <v>510</v>
      </c>
      <c r="F13" s="163">
        <v>8000</v>
      </c>
      <c r="G13" s="9"/>
      <c r="H13" s="138"/>
      <c r="I13" s="9"/>
      <c r="K13" s="13"/>
    </row>
    <row r="14" spans="2:11" s="8" customFormat="1" ht="15" customHeight="1" thickBot="1">
      <c r="B14" s="333">
        <v>700</v>
      </c>
      <c r="C14" s="330"/>
      <c r="D14" s="330"/>
      <c r="E14" s="585" t="s">
        <v>9</v>
      </c>
      <c r="F14" s="332">
        <f>F15</f>
        <v>260339</v>
      </c>
      <c r="G14" s="134"/>
      <c r="H14" s="135"/>
      <c r="I14" s="9"/>
      <c r="K14" s="9"/>
    </row>
    <row r="15" spans="2:11" s="8" customFormat="1" ht="15" customHeight="1">
      <c r="B15" s="161"/>
      <c r="C15" s="312">
        <v>70005</v>
      </c>
      <c r="D15" s="309"/>
      <c r="E15" s="590" t="s">
        <v>10</v>
      </c>
      <c r="F15" s="311">
        <f>F16+F17+F18</f>
        <v>260339</v>
      </c>
      <c r="G15" s="136"/>
      <c r="H15" s="137"/>
      <c r="I15" s="9"/>
      <c r="K15" s="9"/>
    </row>
    <row r="16" spans="2:11" s="8" customFormat="1" ht="18" customHeight="1">
      <c r="B16" s="164"/>
      <c r="C16" s="14"/>
      <c r="D16" s="571" t="s">
        <v>490</v>
      </c>
      <c r="E16" s="572" t="s">
        <v>491</v>
      </c>
      <c r="F16" s="294">
        <v>12339</v>
      </c>
      <c r="G16" s="9"/>
      <c r="H16" s="138"/>
      <c r="I16" s="9"/>
      <c r="K16" s="9"/>
    </row>
    <row r="17" spans="2:11" s="8" customFormat="1" ht="27" customHeight="1">
      <c r="B17" s="164"/>
      <c r="C17" s="14"/>
      <c r="D17" s="15" t="s">
        <v>8</v>
      </c>
      <c r="E17" s="592" t="s">
        <v>511</v>
      </c>
      <c r="F17" s="165">
        <v>98000</v>
      </c>
      <c r="G17" s="9"/>
      <c r="H17" s="138"/>
      <c r="I17" s="9"/>
      <c r="K17" s="9"/>
    </row>
    <row r="18" spans="2:11" s="8" customFormat="1" ht="27" customHeight="1" thickBot="1">
      <c r="B18" s="162"/>
      <c r="C18" s="10"/>
      <c r="D18" s="12" t="s">
        <v>346</v>
      </c>
      <c r="E18" s="591" t="s">
        <v>367</v>
      </c>
      <c r="F18" s="163">
        <v>150000</v>
      </c>
      <c r="G18" s="9"/>
      <c r="H18" s="138"/>
      <c r="I18" s="9"/>
      <c r="K18" s="9"/>
    </row>
    <row r="19" spans="2:11" s="8" customFormat="1" ht="15" customHeight="1" thickBot="1">
      <c r="B19" s="333">
        <v>750</v>
      </c>
      <c r="C19" s="330"/>
      <c r="D19" s="330"/>
      <c r="E19" s="585" t="s">
        <v>11</v>
      </c>
      <c r="F19" s="332">
        <f>F20+F22</f>
        <v>97696</v>
      </c>
      <c r="G19" s="134"/>
      <c r="H19" s="135"/>
      <c r="I19" s="9"/>
      <c r="K19" s="9"/>
    </row>
    <row r="20" spans="2:11" s="8" customFormat="1" ht="15" customHeight="1">
      <c r="B20" s="161"/>
      <c r="C20" s="312">
        <v>75011</v>
      </c>
      <c r="D20" s="309"/>
      <c r="E20" s="590" t="s">
        <v>12</v>
      </c>
      <c r="F20" s="311">
        <f>F21</f>
        <v>73696</v>
      </c>
      <c r="G20" s="136"/>
      <c r="H20" s="137"/>
      <c r="I20" s="9"/>
      <c r="K20" s="9"/>
    </row>
    <row r="21" spans="2:11" s="8" customFormat="1" ht="39.75" customHeight="1">
      <c r="B21" s="164"/>
      <c r="C21" s="14"/>
      <c r="D21" s="16">
        <v>2010</v>
      </c>
      <c r="E21" s="593" t="s">
        <v>368</v>
      </c>
      <c r="F21" s="165">
        <v>73696</v>
      </c>
      <c r="G21" s="9"/>
      <c r="H21" s="138"/>
      <c r="I21" s="9"/>
      <c r="K21" s="17"/>
    </row>
    <row r="22" spans="2:9" s="8" customFormat="1" ht="15" customHeight="1">
      <c r="B22" s="164"/>
      <c r="C22" s="313">
        <v>75023</v>
      </c>
      <c r="D22" s="314"/>
      <c r="E22" s="583" t="s">
        <v>13</v>
      </c>
      <c r="F22" s="315">
        <f>F23+F24+F25</f>
        <v>24000</v>
      </c>
      <c r="G22" s="136"/>
      <c r="H22" s="137"/>
      <c r="I22" s="9"/>
    </row>
    <row r="23" spans="2:9" s="8" customFormat="1" ht="26.25" customHeight="1">
      <c r="B23" s="164"/>
      <c r="C23" s="14"/>
      <c r="D23" s="15" t="s">
        <v>14</v>
      </c>
      <c r="E23" s="572" t="s">
        <v>509</v>
      </c>
      <c r="F23" s="165">
        <v>6000</v>
      </c>
      <c r="G23" s="9"/>
      <c r="H23" s="138"/>
      <c r="I23" s="9"/>
    </row>
    <row r="24" spans="2:9" s="8" customFormat="1" ht="18" customHeight="1">
      <c r="B24" s="164"/>
      <c r="C24" s="14"/>
      <c r="D24" s="15" t="s">
        <v>16</v>
      </c>
      <c r="E24" s="572" t="s">
        <v>513</v>
      </c>
      <c r="F24" s="165">
        <v>16000</v>
      </c>
      <c r="G24" s="9"/>
      <c r="H24" s="138"/>
      <c r="I24" s="9"/>
    </row>
    <row r="25" spans="2:9" s="8" customFormat="1" ht="18" customHeight="1" thickBot="1">
      <c r="B25" s="482"/>
      <c r="C25" s="483"/>
      <c r="D25" s="15" t="s">
        <v>354</v>
      </c>
      <c r="E25" s="207" t="s">
        <v>385</v>
      </c>
      <c r="F25" s="198">
        <v>2000</v>
      </c>
      <c r="G25" s="9"/>
      <c r="H25" s="138"/>
      <c r="I25" s="9"/>
    </row>
    <row r="26" spans="2:9" s="8" customFormat="1" ht="42" customHeight="1" thickBot="1">
      <c r="B26" s="333">
        <v>751</v>
      </c>
      <c r="C26" s="330"/>
      <c r="D26" s="330"/>
      <c r="E26" s="577" t="s">
        <v>327</v>
      </c>
      <c r="F26" s="332">
        <f>F27</f>
        <v>1718</v>
      </c>
      <c r="G26" s="134"/>
      <c r="H26" s="135"/>
      <c r="I26" s="9"/>
    </row>
    <row r="27" spans="2:11" s="8" customFormat="1" ht="25.5" customHeight="1">
      <c r="B27" s="161"/>
      <c r="C27" s="312">
        <v>75101</v>
      </c>
      <c r="D27" s="309"/>
      <c r="E27" s="586" t="s">
        <v>17</v>
      </c>
      <c r="F27" s="311">
        <f>F28</f>
        <v>1718</v>
      </c>
      <c r="G27" s="136"/>
      <c r="H27" s="137"/>
      <c r="I27" s="9"/>
      <c r="K27" s="9"/>
    </row>
    <row r="28" spans="2:11" s="8" customFormat="1" ht="38.25" customHeight="1" thickBot="1">
      <c r="B28" s="162"/>
      <c r="C28" s="10"/>
      <c r="D28" s="19">
        <v>2010</v>
      </c>
      <c r="E28" s="210" t="s">
        <v>370</v>
      </c>
      <c r="F28" s="163">
        <v>1718</v>
      </c>
      <c r="G28" s="9"/>
      <c r="H28"/>
      <c r="I28" s="9"/>
      <c r="K28" s="13"/>
    </row>
    <row r="29" spans="2:9" ht="55.5" customHeight="1" thickBot="1">
      <c r="B29" s="333">
        <v>756</v>
      </c>
      <c r="C29" s="330"/>
      <c r="D29" s="330"/>
      <c r="E29" s="577" t="s">
        <v>333</v>
      </c>
      <c r="F29" s="332">
        <f>F30+F32+F39+F47+F56</f>
        <v>12079630</v>
      </c>
      <c r="G29" s="139"/>
      <c r="I29" s="140"/>
    </row>
    <row r="30" spans="2:9" ht="20.25" customHeight="1">
      <c r="B30" s="441"/>
      <c r="C30" s="312">
        <v>75601</v>
      </c>
      <c r="D30" s="442"/>
      <c r="E30" s="586" t="s">
        <v>309</v>
      </c>
      <c r="F30" s="311">
        <f>F31</f>
        <v>20000</v>
      </c>
      <c r="G30" s="139"/>
      <c r="I30" s="140"/>
    </row>
    <row r="31" spans="2:9" ht="24">
      <c r="B31" s="281"/>
      <c r="C31" s="282"/>
      <c r="D31" s="15" t="s">
        <v>23</v>
      </c>
      <c r="E31" s="572" t="s">
        <v>505</v>
      </c>
      <c r="F31" s="283">
        <v>20000</v>
      </c>
      <c r="G31" s="139"/>
      <c r="I31" s="140"/>
    </row>
    <row r="32" spans="2:9" s="22" customFormat="1" ht="41.25" customHeight="1">
      <c r="B32" s="166"/>
      <c r="C32" s="312">
        <v>75615</v>
      </c>
      <c r="D32" s="309"/>
      <c r="E32" s="586" t="s">
        <v>328</v>
      </c>
      <c r="F32" s="311">
        <f>F33+F34+F35+F36+F37+F38</f>
        <v>3111000</v>
      </c>
      <c r="G32" s="141"/>
      <c r="H32" s="137"/>
      <c r="I32" s="25"/>
    </row>
    <row r="33" spans="2:9" s="22" customFormat="1" ht="15" customHeight="1">
      <c r="B33" s="167"/>
      <c r="C33" s="23"/>
      <c r="D33" s="15" t="s">
        <v>19</v>
      </c>
      <c r="E33" s="572" t="s">
        <v>501</v>
      </c>
      <c r="F33" s="165">
        <v>2900000</v>
      </c>
      <c r="G33" s="25"/>
      <c r="H33" s="142"/>
      <c r="I33" s="25"/>
    </row>
    <row r="34" spans="2:9" ht="15" customHeight="1">
      <c r="B34" s="168"/>
      <c r="C34" s="24"/>
      <c r="D34" s="15" t="s">
        <v>20</v>
      </c>
      <c r="E34" s="587" t="s">
        <v>502</v>
      </c>
      <c r="F34" s="165">
        <v>80000</v>
      </c>
      <c r="G34" s="140"/>
      <c r="H34" s="142"/>
      <c r="I34" s="140"/>
    </row>
    <row r="35" spans="2:9" ht="15" customHeight="1">
      <c r="B35" s="168"/>
      <c r="C35" s="24"/>
      <c r="D35" s="15" t="s">
        <v>21</v>
      </c>
      <c r="E35" s="587" t="s">
        <v>503</v>
      </c>
      <c r="F35" s="165">
        <v>25000</v>
      </c>
      <c r="G35" s="140"/>
      <c r="H35" s="142"/>
      <c r="I35" s="140"/>
    </row>
    <row r="36" spans="2:9" ht="15" customHeight="1">
      <c r="B36" s="168"/>
      <c r="C36" s="24"/>
      <c r="D36" s="15" t="s">
        <v>22</v>
      </c>
      <c r="E36" s="587" t="s">
        <v>504</v>
      </c>
      <c r="F36" s="165">
        <v>100000</v>
      </c>
      <c r="G36" s="140"/>
      <c r="H36" s="142"/>
      <c r="I36" s="140"/>
    </row>
    <row r="37" spans="2:9" ht="15" customHeight="1">
      <c r="B37" s="168"/>
      <c r="C37" s="24"/>
      <c r="D37" s="15" t="s">
        <v>25</v>
      </c>
      <c r="E37" s="587" t="s">
        <v>508</v>
      </c>
      <c r="F37" s="165">
        <v>2000</v>
      </c>
      <c r="G37" s="140"/>
      <c r="H37" s="142"/>
      <c r="I37" s="140"/>
    </row>
    <row r="38" spans="2:9" ht="15" customHeight="1">
      <c r="B38" s="168"/>
      <c r="C38" s="24"/>
      <c r="D38" s="15" t="s">
        <v>300</v>
      </c>
      <c r="E38" s="587" t="s">
        <v>514</v>
      </c>
      <c r="F38" s="165">
        <v>4000</v>
      </c>
      <c r="G38" s="140"/>
      <c r="H38" s="142"/>
      <c r="I38" s="140"/>
    </row>
    <row r="39" spans="2:9" s="22" customFormat="1" ht="38.25">
      <c r="B39" s="169"/>
      <c r="C39" s="313">
        <v>75616</v>
      </c>
      <c r="D39" s="314"/>
      <c r="E39" s="579" t="s">
        <v>329</v>
      </c>
      <c r="F39" s="315">
        <f>F40+F41+F42+F43+F44+F45+F46</f>
        <v>3190000</v>
      </c>
      <c r="G39" s="141"/>
      <c r="H39" s="137"/>
      <c r="I39" s="25"/>
    </row>
    <row r="40" spans="2:10" s="22" customFormat="1" ht="16.5" customHeight="1">
      <c r="B40" s="167"/>
      <c r="C40" s="23"/>
      <c r="D40" s="15" t="s">
        <v>19</v>
      </c>
      <c r="E40" s="572" t="s">
        <v>501</v>
      </c>
      <c r="F40" s="165">
        <v>1600000</v>
      </c>
      <c r="G40" s="25"/>
      <c r="H40" s="142"/>
      <c r="I40" s="25"/>
      <c r="J40" s="25"/>
    </row>
    <row r="41" spans="2:9" ht="16.5" customHeight="1">
      <c r="B41" s="168"/>
      <c r="C41" s="24"/>
      <c r="D41" s="15" t="s">
        <v>20</v>
      </c>
      <c r="E41" s="587" t="s">
        <v>502</v>
      </c>
      <c r="F41" s="165">
        <v>1100000</v>
      </c>
      <c r="G41" s="140"/>
      <c r="H41" s="142"/>
      <c r="I41" s="140"/>
    </row>
    <row r="42" spans="2:9" ht="16.5" customHeight="1">
      <c r="B42" s="168"/>
      <c r="C42" s="24"/>
      <c r="D42" s="15" t="s">
        <v>21</v>
      </c>
      <c r="E42" s="587" t="s">
        <v>503</v>
      </c>
      <c r="F42" s="165">
        <v>4000</v>
      </c>
      <c r="G42" s="140"/>
      <c r="H42" s="142"/>
      <c r="I42" s="140"/>
    </row>
    <row r="43" spans="2:9" s="22" customFormat="1" ht="16.5" customHeight="1">
      <c r="B43" s="169"/>
      <c r="C43" s="23"/>
      <c r="D43" s="15" t="s">
        <v>22</v>
      </c>
      <c r="E43" s="587" t="s">
        <v>504</v>
      </c>
      <c r="F43" s="165">
        <v>300000</v>
      </c>
      <c r="G43" s="25"/>
      <c r="H43" s="142"/>
      <c r="I43" s="25"/>
    </row>
    <row r="44" spans="2:9" ht="16.5" customHeight="1">
      <c r="B44" s="168"/>
      <c r="C44" s="24"/>
      <c r="D44" s="15" t="s">
        <v>24</v>
      </c>
      <c r="E44" s="587" t="s">
        <v>506</v>
      </c>
      <c r="F44" s="165">
        <v>16000</v>
      </c>
      <c r="G44" s="140"/>
      <c r="H44" s="142"/>
      <c r="I44" s="140"/>
    </row>
    <row r="45" spans="2:9" ht="16.5" customHeight="1">
      <c r="B45" s="168"/>
      <c r="C45" s="24"/>
      <c r="D45" s="15" t="s">
        <v>25</v>
      </c>
      <c r="E45" s="587" t="s">
        <v>508</v>
      </c>
      <c r="F45" s="165">
        <v>160000</v>
      </c>
      <c r="G45" s="140"/>
      <c r="H45" s="142"/>
      <c r="I45" s="140"/>
    </row>
    <row r="46" spans="2:9" ht="16.5" customHeight="1">
      <c r="B46" s="168"/>
      <c r="C46" s="24"/>
      <c r="D46" s="15" t="s">
        <v>300</v>
      </c>
      <c r="E46" s="587" t="s">
        <v>514</v>
      </c>
      <c r="F46" s="165">
        <v>10000</v>
      </c>
      <c r="G46" s="140"/>
      <c r="H46" s="142"/>
      <c r="I46" s="140"/>
    </row>
    <row r="47" spans="2:9" s="22" customFormat="1" ht="36" customHeight="1">
      <c r="B47" s="169"/>
      <c r="C47" s="313">
        <v>75618</v>
      </c>
      <c r="D47" s="314"/>
      <c r="E47" s="579" t="s">
        <v>330</v>
      </c>
      <c r="F47" s="315">
        <f>SUM(F48:F55)</f>
        <v>436000</v>
      </c>
      <c r="G47" s="141"/>
      <c r="H47" s="137"/>
      <c r="I47" s="25"/>
    </row>
    <row r="48" spans="2:9" s="22" customFormat="1" ht="15.75" customHeight="1">
      <c r="B48" s="167"/>
      <c r="C48" s="23"/>
      <c r="D48" s="15" t="s">
        <v>26</v>
      </c>
      <c r="E48" s="587" t="s">
        <v>371</v>
      </c>
      <c r="F48" s="165">
        <v>25000</v>
      </c>
      <c r="G48" s="25"/>
      <c r="H48" s="142"/>
      <c r="I48" s="25"/>
    </row>
    <row r="49" spans="2:9" ht="15.75" customHeight="1">
      <c r="B49" s="168"/>
      <c r="C49" s="24"/>
      <c r="D49" s="15" t="s">
        <v>27</v>
      </c>
      <c r="E49" s="587" t="s">
        <v>507</v>
      </c>
      <c r="F49" s="294">
        <v>120000</v>
      </c>
      <c r="G49" s="140"/>
      <c r="H49" s="142"/>
      <c r="I49" s="140"/>
    </row>
    <row r="50" spans="2:9" s="22" customFormat="1" ht="18" customHeight="1">
      <c r="B50" s="169"/>
      <c r="C50" s="23"/>
      <c r="D50" s="15" t="s">
        <v>28</v>
      </c>
      <c r="E50" s="572" t="s">
        <v>372</v>
      </c>
      <c r="F50" s="165">
        <v>230000</v>
      </c>
      <c r="G50" s="25"/>
      <c r="H50" s="142"/>
      <c r="I50" s="143"/>
    </row>
    <row r="51" spans="2:9" s="22" customFormat="1" ht="24">
      <c r="B51" s="169"/>
      <c r="C51" s="23"/>
      <c r="D51" s="15" t="s">
        <v>29</v>
      </c>
      <c r="E51" s="572" t="s">
        <v>373</v>
      </c>
      <c r="F51" s="165">
        <v>7000</v>
      </c>
      <c r="G51" s="25"/>
      <c r="H51" s="142"/>
      <c r="I51" s="143"/>
    </row>
    <row r="52" spans="2:9" s="22" customFormat="1" ht="24">
      <c r="B52" s="169"/>
      <c r="C52" s="23"/>
      <c r="D52" s="15" t="s">
        <v>29</v>
      </c>
      <c r="E52" s="572" t="s">
        <v>374</v>
      </c>
      <c r="F52" s="165">
        <v>30000</v>
      </c>
      <c r="G52" s="25"/>
      <c r="H52" s="142"/>
      <c r="I52" s="143"/>
    </row>
    <row r="53" spans="2:9" s="22" customFormat="1" ht="34.5" customHeight="1">
      <c r="B53" s="169"/>
      <c r="C53" s="23"/>
      <c r="D53" s="15" t="s">
        <v>29</v>
      </c>
      <c r="E53" s="572" t="s">
        <v>375</v>
      </c>
      <c r="F53" s="165">
        <v>17000</v>
      </c>
      <c r="G53" s="25"/>
      <c r="H53" s="142"/>
      <c r="I53" s="143"/>
    </row>
    <row r="54" spans="2:9" s="22" customFormat="1" ht="24">
      <c r="B54" s="167"/>
      <c r="C54" s="23"/>
      <c r="D54" s="15" t="s">
        <v>15</v>
      </c>
      <c r="E54" s="572" t="s">
        <v>369</v>
      </c>
      <c r="F54" s="165">
        <v>6000</v>
      </c>
      <c r="G54" s="25"/>
      <c r="H54" s="142"/>
      <c r="I54" s="143"/>
    </row>
    <row r="55" spans="2:9" s="22" customFormat="1" ht="16.5" customHeight="1">
      <c r="B55" s="167"/>
      <c r="C55" s="23"/>
      <c r="D55" s="15" t="s">
        <v>300</v>
      </c>
      <c r="E55" s="587" t="s">
        <v>514</v>
      </c>
      <c r="F55" s="165">
        <v>1000</v>
      </c>
      <c r="G55" s="25"/>
      <c r="H55" s="142"/>
      <c r="I55" s="143"/>
    </row>
    <row r="56" spans="2:9" s="22" customFormat="1" ht="25.5" customHeight="1">
      <c r="B56" s="167"/>
      <c r="C56" s="313">
        <v>75621</v>
      </c>
      <c r="D56" s="314"/>
      <c r="E56" s="579" t="s">
        <v>30</v>
      </c>
      <c r="F56" s="315">
        <f>F57+F58</f>
        <v>5322630</v>
      </c>
      <c r="G56" s="137"/>
      <c r="H56" s="137"/>
      <c r="I56" s="143"/>
    </row>
    <row r="57" spans="2:9" ht="16.5" customHeight="1">
      <c r="B57" s="168"/>
      <c r="C57" s="24"/>
      <c r="D57" s="15" t="s">
        <v>31</v>
      </c>
      <c r="E57" s="587" t="s">
        <v>377</v>
      </c>
      <c r="F57" s="165">
        <v>4322630</v>
      </c>
      <c r="G57" s="145"/>
      <c r="H57" s="142"/>
      <c r="I57" s="146"/>
    </row>
    <row r="58" spans="2:9" ht="16.5" customHeight="1" thickBot="1">
      <c r="B58" s="170"/>
      <c r="C58" s="27"/>
      <c r="D58" s="12" t="s">
        <v>32</v>
      </c>
      <c r="E58" s="588" t="s">
        <v>500</v>
      </c>
      <c r="F58" s="295">
        <v>1000000</v>
      </c>
      <c r="G58" s="147"/>
      <c r="H58" s="142"/>
      <c r="I58" s="144"/>
    </row>
    <row r="59" spans="2:9" ht="15" customHeight="1" thickBot="1">
      <c r="B59" s="333">
        <v>758</v>
      </c>
      <c r="C59" s="330"/>
      <c r="D59" s="330"/>
      <c r="E59" s="331" t="s">
        <v>33</v>
      </c>
      <c r="F59" s="332">
        <f>F60+F62+F64</f>
        <v>9371220</v>
      </c>
      <c r="G59" s="148"/>
      <c r="H59" s="135"/>
      <c r="I59" s="144"/>
    </row>
    <row r="60" spans="2:9" ht="16.5" customHeight="1">
      <c r="B60" s="171"/>
      <c r="C60" s="312">
        <v>75801</v>
      </c>
      <c r="D60" s="309"/>
      <c r="E60" s="310" t="s">
        <v>34</v>
      </c>
      <c r="F60" s="311">
        <f>F61</f>
        <v>7773396</v>
      </c>
      <c r="G60" s="137"/>
      <c r="H60" s="137"/>
      <c r="I60" s="144"/>
    </row>
    <row r="61" spans="2:9" s="22" customFormat="1" ht="16.5" customHeight="1">
      <c r="B61" s="169"/>
      <c r="C61" s="23"/>
      <c r="D61" s="16">
        <v>2920</v>
      </c>
      <c r="E61" s="587" t="s">
        <v>378</v>
      </c>
      <c r="F61" s="165">
        <v>7773396</v>
      </c>
      <c r="G61" s="149"/>
      <c r="H61" s="142"/>
      <c r="I61" s="146"/>
    </row>
    <row r="62" spans="2:9" ht="16.5" customHeight="1">
      <c r="B62" s="168"/>
      <c r="C62" s="313">
        <v>75807</v>
      </c>
      <c r="D62" s="318"/>
      <c r="E62" s="583" t="s">
        <v>35</v>
      </c>
      <c r="F62" s="315">
        <f>F63</f>
        <v>1498824</v>
      </c>
      <c r="G62" s="150"/>
      <c r="H62" s="137"/>
      <c r="I62" s="144"/>
    </row>
    <row r="63" spans="2:9" ht="16.5" customHeight="1">
      <c r="B63" s="170"/>
      <c r="C63" s="27"/>
      <c r="D63" s="19">
        <v>2920</v>
      </c>
      <c r="E63" s="588" t="s">
        <v>379</v>
      </c>
      <c r="F63" s="163">
        <v>1498824</v>
      </c>
      <c r="G63" s="151"/>
      <c r="H63" s="152"/>
      <c r="I63" s="144"/>
    </row>
    <row r="64" spans="2:9" ht="16.5" customHeight="1">
      <c r="B64" s="168"/>
      <c r="C64" s="313">
        <v>75814</v>
      </c>
      <c r="D64" s="319"/>
      <c r="E64" s="583" t="s">
        <v>310</v>
      </c>
      <c r="F64" s="320">
        <f>F65+F66</f>
        <v>99000</v>
      </c>
      <c r="G64" s="151"/>
      <c r="H64" s="152"/>
      <c r="I64" s="144"/>
    </row>
    <row r="65" spans="2:9" ht="24">
      <c r="B65" s="168"/>
      <c r="C65" s="24"/>
      <c r="D65" s="16">
        <v>2030</v>
      </c>
      <c r="E65" s="572" t="s">
        <v>380</v>
      </c>
      <c r="F65" s="165">
        <v>84000</v>
      </c>
      <c r="G65" s="151"/>
      <c r="H65" s="152"/>
      <c r="I65" s="144"/>
    </row>
    <row r="66" spans="2:9" ht="27" customHeight="1" thickBot="1">
      <c r="B66" s="170"/>
      <c r="C66" s="27"/>
      <c r="D66" s="576" t="s">
        <v>364</v>
      </c>
      <c r="E66" s="589" t="s">
        <v>365</v>
      </c>
      <c r="F66" s="163">
        <v>15000</v>
      </c>
      <c r="G66" s="151"/>
      <c r="H66" s="152"/>
      <c r="I66" s="144"/>
    </row>
    <row r="67" spans="2:9" ht="15" customHeight="1" thickBot="1">
      <c r="B67" s="335">
        <v>801</v>
      </c>
      <c r="C67" s="330"/>
      <c r="D67" s="330"/>
      <c r="E67" s="585" t="s">
        <v>36</v>
      </c>
      <c r="F67" s="332">
        <f>F68+F71+F73+F79+F81+F83</f>
        <v>581135</v>
      </c>
      <c r="G67" s="153"/>
      <c r="H67" s="135"/>
      <c r="I67" s="144"/>
    </row>
    <row r="68" spans="2:9" ht="18" customHeight="1">
      <c r="B68" s="171"/>
      <c r="C68" s="312">
        <v>80101</v>
      </c>
      <c r="D68" s="309"/>
      <c r="E68" s="590" t="s">
        <v>37</v>
      </c>
      <c r="F68" s="311">
        <f>F69+F70</f>
        <v>8500</v>
      </c>
      <c r="G68" s="150"/>
      <c r="H68" s="137"/>
      <c r="I68" s="144"/>
    </row>
    <row r="69" spans="2:9" ht="24" customHeight="1">
      <c r="B69" s="168"/>
      <c r="C69" s="24"/>
      <c r="D69" s="15" t="s">
        <v>8</v>
      </c>
      <c r="E69" s="572" t="s">
        <v>512</v>
      </c>
      <c r="F69" s="165">
        <v>7500</v>
      </c>
      <c r="G69" s="151"/>
      <c r="H69" s="142"/>
      <c r="I69" s="144"/>
    </row>
    <row r="70" spans="2:9" ht="16.5" customHeight="1">
      <c r="B70" s="168"/>
      <c r="C70" s="24"/>
      <c r="D70" s="15" t="s">
        <v>16</v>
      </c>
      <c r="E70" s="572" t="s">
        <v>513</v>
      </c>
      <c r="F70" s="165">
        <v>1000</v>
      </c>
      <c r="G70" s="151"/>
      <c r="H70" s="142"/>
      <c r="I70" s="144"/>
    </row>
    <row r="71" spans="2:9" ht="18" customHeight="1">
      <c r="B71" s="168"/>
      <c r="C71" s="363" t="s">
        <v>181</v>
      </c>
      <c r="D71" s="362"/>
      <c r="E71" s="570" t="s">
        <v>274</v>
      </c>
      <c r="F71" s="315">
        <f>F72</f>
        <v>144855</v>
      </c>
      <c r="G71" s="151"/>
      <c r="H71" s="142"/>
      <c r="I71" s="144"/>
    </row>
    <row r="72" spans="2:9" ht="24" customHeight="1">
      <c r="B72" s="168"/>
      <c r="C72" s="24"/>
      <c r="D72" s="16">
        <v>2030</v>
      </c>
      <c r="E72" s="572" t="s">
        <v>380</v>
      </c>
      <c r="F72" s="165">
        <v>144855</v>
      </c>
      <c r="G72" s="151"/>
      <c r="H72" s="142"/>
      <c r="I72" s="144"/>
    </row>
    <row r="73" spans="2:9" ht="18" customHeight="1">
      <c r="B73" s="168"/>
      <c r="C73" s="313">
        <v>80104</v>
      </c>
      <c r="D73" s="314"/>
      <c r="E73" s="583" t="s">
        <v>38</v>
      </c>
      <c r="F73" s="315">
        <f>SUM(F74:F78)</f>
        <v>422780</v>
      </c>
      <c r="G73" s="150"/>
      <c r="H73" s="137"/>
      <c r="I73" s="144"/>
    </row>
    <row r="74" spans="2:9" ht="16.5" customHeight="1">
      <c r="B74" s="170"/>
      <c r="C74" s="538"/>
      <c r="D74" s="443" t="s">
        <v>415</v>
      </c>
      <c r="E74" s="560" t="s">
        <v>457</v>
      </c>
      <c r="F74" s="299">
        <v>27000</v>
      </c>
      <c r="G74" s="150"/>
      <c r="H74" s="137"/>
      <c r="I74" s="144"/>
    </row>
    <row r="75" spans="2:9" ht="24">
      <c r="B75" s="168"/>
      <c r="C75" s="313"/>
      <c r="D75" s="443" t="s">
        <v>416</v>
      </c>
      <c r="E75" s="561" t="s">
        <v>458</v>
      </c>
      <c r="F75" s="283">
        <v>90000</v>
      </c>
      <c r="G75" s="150"/>
      <c r="H75" s="137"/>
      <c r="I75" s="144"/>
    </row>
    <row r="76" spans="2:9" ht="24">
      <c r="B76" s="168"/>
      <c r="C76" s="18"/>
      <c r="D76" s="15" t="s">
        <v>8</v>
      </c>
      <c r="E76" s="572" t="s">
        <v>512</v>
      </c>
      <c r="F76" s="283">
        <v>16000</v>
      </c>
      <c r="G76" s="150"/>
      <c r="H76" s="137"/>
      <c r="I76" s="144"/>
    </row>
    <row r="77" spans="2:9" ht="16.5" customHeight="1">
      <c r="B77" s="168"/>
      <c r="C77" s="24"/>
      <c r="D77" s="541" t="s">
        <v>222</v>
      </c>
      <c r="E77" s="584" t="s">
        <v>381</v>
      </c>
      <c r="F77" s="165">
        <v>34000</v>
      </c>
      <c r="G77" s="151"/>
      <c r="H77" s="142"/>
      <c r="I77" s="144"/>
    </row>
    <row r="78" spans="2:9" ht="24">
      <c r="B78" s="170"/>
      <c r="C78" s="27"/>
      <c r="D78" s="16">
        <v>2030</v>
      </c>
      <c r="E78" s="572" t="s">
        <v>380</v>
      </c>
      <c r="F78" s="163">
        <v>255780</v>
      </c>
      <c r="G78" s="151"/>
      <c r="H78" s="142"/>
      <c r="I78" s="144"/>
    </row>
    <row r="79" spans="2:9" ht="18" customHeight="1">
      <c r="B79" s="170"/>
      <c r="C79" s="363" t="s">
        <v>183</v>
      </c>
      <c r="D79" s="362"/>
      <c r="E79" s="570" t="s">
        <v>226</v>
      </c>
      <c r="F79" s="539">
        <f>F80</f>
        <v>1000</v>
      </c>
      <c r="G79" s="151"/>
      <c r="H79" s="142"/>
      <c r="I79" s="144"/>
    </row>
    <row r="80" spans="2:9" ht="24">
      <c r="B80" s="170"/>
      <c r="C80" s="27"/>
      <c r="D80" s="15" t="s">
        <v>8</v>
      </c>
      <c r="E80" s="572" t="s">
        <v>512</v>
      </c>
      <c r="F80" s="163">
        <v>1000</v>
      </c>
      <c r="G80" s="151"/>
      <c r="H80" s="142"/>
      <c r="I80" s="144"/>
    </row>
    <row r="81" spans="2:9" ht="17.25" customHeight="1">
      <c r="B81" s="168"/>
      <c r="C81" s="313">
        <v>80113</v>
      </c>
      <c r="D81" s="321"/>
      <c r="E81" s="570" t="s">
        <v>276</v>
      </c>
      <c r="F81" s="323">
        <f>F82</f>
        <v>3000</v>
      </c>
      <c r="G81" s="151"/>
      <c r="H81" s="142"/>
      <c r="I81" s="144"/>
    </row>
    <row r="82" spans="2:9" ht="18" customHeight="1">
      <c r="B82" s="171"/>
      <c r="C82" s="540"/>
      <c r="D82" s="541" t="s">
        <v>222</v>
      </c>
      <c r="E82" s="584" t="s">
        <v>381</v>
      </c>
      <c r="F82" s="542">
        <v>3000</v>
      </c>
      <c r="G82" s="151"/>
      <c r="H82" s="142"/>
      <c r="I82" s="144"/>
    </row>
    <row r="83" spans="2:9" ht="18" customHeight="1">
      <c r="B83" s="171"/>
      <c r="C83" s="363" t="s">
        <v>185</v>
      </c>
      <c r="D83" s="362"/>
      <c r="E83" s="570" t="s">
        <v>277</v>
      </c>
      <c r="F83" s="311">
        <f>F84</f>
        <v>1000</v>
      </c>
      <c r="G83" s="151"/>
      <c r="H83" s="142"/>
      <c r="I83" s="144"/>
    </row>
    <row r="84" spans="2:9" ht="18" customHeight="1" thickBot="1">
      <c r="B84" s="196"/>
      <c r="C84" s="197"/>
      <c r="D84" s="15" t="s">
        <v>16</v>
      </c>
      <c r="E84" s="572" t="s">
        <v>513</v>
      </c>
      <c r="F84" s="198">
        <v>1000</v>
      </c>
      <c r="G84" s="151"/>
      <c r="H84" s="142"/>
      <c r="I84" s="144"/>
    </row>
    <row r="85" spans="2:9" s="22" customFormat="1" ht="18" customHeight="1" thickBot="1">
      <c r="B85" s="335">
        <v>852</v>
      </c>
      <c r="C85" s="330"/>
      <c r="D85" s="330"/>
      <c r="E85" s="585" t="s">
        <v>39</v>
      </c>
      <c r="F85" s="332">
        <f>F86+F89+F92+F94+F96</f>
        <v>2821150</v>
      </c>
      <c r="G85" s="148"/>
      <c r="H85" s="135"/>
      <c r="I85" s="143"/>
    </row>
    <row r="86" spans="2:9" ht="42.75" customHeight="1">
      <c r="B86" s="171"/>
      <c r="C86" s="312">
        <v>85212</v>
      </c>
      <c r="D86" s="309"/>
      <c r="E86" s="586" t="s">
        <v>331</v>
      </c>
      <c r="F86" s="311">
        <f>F87+F88</f>
        <v>2688685</v>
      </c>
      <c r="G86" s="137"/>
      <c r="H86" s="137"/>
      <c r="I86" s="144"/>
    </row>
    <row r="87" spans="2:9" ht="39.75" customHeight="1">
      <c r="B87" s="168"/>
      <c r="C87" s="24"/>
      <c r="D87" s="16">
        <v>2010</v>
      </c>
      <c r="E87" s="207" t="s">
        <v>382</v>
      </c>
      <c r="F87" s="165">
        <v>2678685</v>
      </c>
      <c r="G87" s="145"/>
      <c r="H87" s="142"/>
      <c r="I87" s="146"/>
    </row>
    <row r="88" spans="2:9" ht="39.75" customHeight="1">
      <c r="B88" s="168"/>
      <c r="C88" s="24"/>
      <c r="D88" s="16">
        <v>2360</v>
      </c>
      <c r="E88" s="207" t="s">
        <v>383</v>
      </c>
      <c r="F88" s="165">
        <v>10000</v>
      </c>
      <c r="G88" s="145"/>
      <c r="H88" s="142"/>
      <c r="I88" s="146"/>
    </row>
    <row r="89" spans="2:9" ht="67.5" customHeight="1">
      <c r="B89" s="168"/>
      <c r="C89" s="313">
        <v>85213</v>
      </c>
      <c r="D89" s="314"/>
      <c r="E89" s="579" t="s">
        <v>332</v>
      </c>
      <c r="F89" s="315">
        <f>F90+F91</f>
        <v>14767</v>
      </c>
      <c r="G89" s="137"/>
      <c r="H89" s="137"/>
      <c r="I89" s="144"/>
    </row>
    <row r="90" spans="2:9" ht="39" customHeight="1">
      <c r="B90" s="168"/>
      <c r="C90" s="24"/>
      <c r="D90" s="16">
        <v>2010</v>
      </c>
      <c r="E90" s="207" t="s">
        <v>382</v>
      </c>
      <c r="F90" s="165">
        <v>7274</v>
      </c>
      <c r="G90" s="145"/>
      <c r="H90" s="142"/>
      <c r="I90" s="146"/>
    </row>
    <row r="91" spans="2:9" ht="27" customHeight="1">
      <c r="B91" s="168"/>
      <c r="C91" s="24"/>
      <c r="D91" s="16">
        <v>2030</v>
      </c>
      <c r="E91" s="572" t="s">
        <v>380</v>
      </c>
      <c r="F91" s="165">
        <v>7493</v>
      </c>
      <c r="G91" s="145"/>
      <c r="H91" s="142"/>
      <c r="I91" s="146"/>
    </row>
    <row r="92" spans="2:9" ht="27" customHeight="1">
      <c r="B92" s="168"/>
      <c r="C92" s="313">
        <v>85214</v>
      </c>
      <c r="D92" s="314"/>
      <c r="E92" s="579" t="s">
        <v>40</v>
      </c>
      <c r="F92" s="315">
        <f>F93</f>
        <v>33558</v>
      </c>
      <c r="G92" s="137"/>
      <c r="H92" s="137"/>
      <c r="I92" s="144"/>
    </row>
    <row r="93" spans="2:9" s="22" customFormat="1" ht="27" customHeight="1">
      <c r="B93" s="169"/>
      <c r="C93" s="23"/>
      <c r="D93" s="16">
        <v>2030</v>
      </c>
      <c r="E93" s="572" t="s">
        <v>380</v>
      </c>
      <c r="F93" s="165">
        <v>33558</v>
      </c>
      <c r="G93" s="145"/>
      <c r="H93" s="142"/>
      <c r="I93" s="146"/>
    </row>
    <row r="94" spans="2:9" s="22" customFormat="1" ht="18.75" customHeight="1">
      <c r="B94" s="169"/>
      <c r="C94" s="313">
        <v>85216</v>
      </c>
      <c r="D94" s="319"/>
      <c r="E94" s="324" t="s">
        <v>259</v>
      </c>
      <c r="F94" s="323">
        <f>F95</f>
        <v>79185</v>
      </c>
      <c r="G94" s="145"/>
      <c r="H94" s="142"/>
      <c r="I94" s="146"/>
    </row>
    <row r="95" spans="2:9" s="22" customFormat="1" ht="28.5" customHeight="1">
      <c r="B95" s="169"/>
      <c r="C95" s="23"/>
      <c r="D95" s="16">
        <v>2030</v>
      </c>
      <c r="E95" s="572" t="s">
        <v>380</v>
      </c>
      <c r="F95" s="165">
        <v>79185</v>
      </c>
      <c r="G95" s="145"/>
      <c r="H95" s="142"/>
      <c r="I95" s="146"/>
    </row>
    <row r="96" spans="2:9" ht="17.25" customHeight="1">
      <c r="B96" s="168"/>
      <c r="C96" s="313">
        <v>85219</v>
      </c>
      <c r="D96" s="314"/>
      <c r="E96" s="583" t="s">
        <v>41</v>
      </c>
      <c r="F96" s="315">
        <f>F97+F98</f>
        <v>4955</v>
      </c>
      <c r="G96" s="154"/>
      <c r="H96" s="137"/>
      <c r="I96" s="144"/>
    </row>
    <row r="97" spans="2:9" ht="17.25" customHeight="1">
      <c r="B97" s="168"/>
      <c r="C97" s="18"/>
      <c r="D97" s="15" t="s">
        <v>16</v>
      </c>
      <c r="E97" s="572" t="s">
        <v>513</v>
      </c>
      <c r="F97" s="165">
        <v>2000</v>
      </c>
      <c r="G97" s="154"/>
      <c r="H97" s="137"/>
      <c r="I97" s="144"/>
    </row>
    <row r="98" spans="2:9" ht="24" customHeight="1" thickBot="1">
      <c r="B98" s="168"/>
      <c r="C98" s="24"/>
      <c r="D98" s="16">
        <v>2030</v>
      </c>
      <c r="E98" s="572" t="s">
        <v>380</v>
      </c>
      <c r="F98" s="165">
        <v>2955</v>
      </c>
      <c r="G98" s="152"/>
      <c r="H98" s="142"/>
      <c r="I98" s="144"/>
    </row>
    <row r="99" spans="2:9" ht="27" customHeight="1" thickBot="1">
      <c r="B99" s="350" t="s">
        <v>200</v>
      </c>
      <c r="C99" s="351"/>
      <c r="D99" s="351"/>
      <c r="E99" s="352" t="s">
        <v>201</v>
      </c>
      <c r="F99" s="353">
        <f>F100</f>
        <v>3000</v>
      </c>
      <c r="G99" s="152"/>
      <c r="H99" s="142"/>
      <c r="I99" s="144"/>
    </row>
    <row r="100" spans="2:9" ht="26.25" customHeight="1">
      <c r="B100" s="168"/>
      <c r="C100" s="471">
        <v>85311</v>
      </c>
      <c r="D100" s="472"/>
      <c r="E100" s="473" t="s">
        <v>358</v>
      </c>
      <c r="F100" s="315">
        <f>F101</f>
        <v>3000</v>
      </c>
      <c r="G100" s="152"/>
      <c r="H100" s="142"/>
      <c r="I100" s="144"/>
    </row>
    <row r="101" spans="2:9" ht="18" customHeight="1" thickBot="1">
      <c r="B101" s="196"/>
      <c r="C101" s="197"/>
      <c r="D101" s="15" t="s">
        <v>354</v>
      </c>
      <c r="E101" s="207" t="s">
        <v>385</v>
      </c>
      <c r="F101" s="198">
        <v>3000</v>
      </c>
      <c r="G101" s="152"/>
      <c r="H101" s="142"/>
      <c r="I101" s="144"/>
    </row>
    <row r="102" spans="2:9" ht="27" customHeight="1" thickBot="1">
      <c r="B102" s="333">
        <v>900</v>
      </c>
      <c r="C102" s="330"/>
      <c r="D102" s="330"/>
      <c r="E102" s="577" t="s">
        <v>43</v>
      </c>
      <c r="F102" s="336">
        <f>F103+F106</f>
        <v>783988</v>
      </c>
      <c r="G102" s="153"/>
      <c r="H102" s="135"/>
      <c r="I102" s="144"/>
    </row>
    <row r="103" spans="2:9" ht="20.25" customHeight="1">
      <c r="B103" s="537"/>
      <c r="C103" s="326" t="s">
        <v>225</v>
      </c>
      <c r="D103" s="327"/>
      <c r="E103" s="578" t="s">
        <v>284</v>
      </c>
      <c r="F103" s="544">
        <f>F104+F105</f>
        <v>751988</v>
      </c>
      <c r="G103" s="153"/>
      <c r="H103" s="135"/>
      <c r="I103" s="144"/>
    </row>
    <row r="104" spans="2:9" ht="27" customHeight="1">
      <c r="B104" s="535"/>
      <c r="C104" s="536"/>
      <c r="D104" s="15" t="s">
        <v>29</v>
      </c>
      <c r="E104" s="572" t="s">
        <v>376</v>
      </c>
      <c r="F104" s="543">
        <v>746988</v>
      </c>
      <c r="G104" s="153"/>
      <c r="H104" s="135"/>
      <c r="I104" s="144"/>
    </row>
    <row r="105" spans="2:9" ht="18" customHeight="1">
      <c r="B105" s="535"/>
      <c r="C105" s="536"/>
      <c r="D105" s="15" t="s">
        <v>15</v>
      </c>
      <c r="E105" s="572" t="s">
        <v>384</v>
      </c>
      <c r="F105" s="543">
        <v>5000</v>
      </c>
      <c r="G105" s="153"/>
      <c r="H105" s="135"/>
      <c r="I105" s="144"/>
    </row>
    <row r="106" spans="2:9" ht="28.5" customHeight="1">
      <c r="B106" s="281"/>
      <c r="C106" s="313">
        <v>90019</v>
      </c>
      <c r="D106" s="566"/>
      <c r="E106" s="579" t="s">
        <v>291</v>
      </c>
      <c r="F106" s="315">
        <f>F107</f>
        <v>32000</v>
      </c>
      <c r="G106" s="153"/>
      <c r="H106" s="135"/>
      <c r="I106" s="144"/>
    </row>
    <row r="107" spans="2:9" ht="17.25" customHeight="1" thickBot="1">
      <c r="B107" s="281"/>
      <c r="C107" s="282"/>
      <c r="D107" s="15" t="s">
        <v>15</v>
      </c>
      <c r="E107" s="572" t="s">
        <v>384</v>
      </c>
      <c r="F107" s="283">
        <v>32000</v>
      </c>
      <c r="G107" s="153"/>
      <c r="H107" s="135"/>
      <c r="I107" s="144"/>
    </row>
    <row r="108" spans="2:9" ht="20.25" customHeight="1" thickBot="1">
      <c r="B108" s="337" t="s">
        <v>129</v>
      </c>
      <c r="C108" s="338"/>
      <c r="D108" s="339"/>
      <c r="E108" s="580" t="s">
        <v>130</v>
      </c>
      <c r="F108" s="340">
        <f>F109</f>
        <v>10000</v>
      </c>
      <c r="G108" s="152"/>
      <c r="H108" s="142"/>
      <c r="I108" s="144"/>
    </row>
    <row r="109" spans="2:9" ht="14.25" customHeight="1">
      <c r="B109" s="171"/>
      <c r="C109" s="326" t="s">
        <v>213</v>
      </c>
      <c r="D109" s="327"/>
      <c r="E109" s="581" t="s">
        <v>42</v>
      </c>
      <c r="F109" s="431">
        <f>F110+F111+F112</f>
        <v>10000</v>
      </c>
      <c r="G109" s="152"/>
      <c r="H109" s="142"/>
      <c r="I109" s="144"/>
    </row>
    <row r="110" spans="2:9" ht="16.5" customHeight="1">
      <c r="B110" s="168"/>
      <c r="C110" s="363"/>
      <c r="D110" s="15" t="s">
        <v>15</v>
      </c>
      <c r="E110" s="572" t="s">
        <v>384</v>
      </c>
      <c r="F110" s="432">
        <v>2000</v>
      </c>
      <c r="G110" s="152"/>
      <c r="H110" s="142"/>
      <c r="I110" s="144"/>
    </row>
    <row r="111" spans="2:9" ht="24">
      <c r="B111" s="168"/>
      <c r="C111" s="363"/>
      <c r="D111" s="15" t="s">
        <v>8</v>
      </c>
      <c r="E111" s="572" t="s">
        <v>512</v>
      </c>
      <c r="F111" s="432">
        <v>6000</v>
      </c>
      <c r="G111" s="152"/>
      <c r="H111" s="142"/>
      <c r="I111" s="144"/>
    </row>
    <row r="112" spans="2:9" ht="24.75" thickBot="1">
      <c r="B112" s="168"/>
      <c r="C112" s="24"/>
      <c r="D112" s="443" t="s">
        <v>351</v>
      </c>
      <c r="E112" s="207" t="s">
        <v>515</v>
      </c>
      <c r="F112" s="432">
        <v>2000</v>
      </c>
      <c r="G112" s="152"/>
      <c r="H112" s="142"/>
      <c r="I112" s="144"/>
    </row>
    <row r="113" spans="2:9" ht="18" customHeight="1" thickBot="1">
      <c r="B113" s="337" t="s">
        <v>133</v>
      </c>
      <c r="C113" s="341"/>
      <c r="D113" s="341"/>
      <c r="E113" s="573" t="s">
        <v>302</v>
      </c>
      <c r="F113" s="343">
        <f>F114</f>
        <v>40000</v>
      </c>
      <c r="G113" s="152"/>
      <c r="H113" s="142"/>
      <c r="I113" s="144"/>
    </row>
    <row r="114" spans="2:9" ht="12.75">
      <c r="B114" s="171"/>
      <c r="C114" s="326" t="s">
        <v>352</v>
      </c>
      <c r="D114" s="433"/>
      <c r="E114" s="582" t="s">
        <v>353</v>
      </c>
      <c r="F114" s="435">
        <f>F115+F116</f>
        <v>40000</v>
      </c>
      <c r="G114" s="152"/>
      <c r="H114" s="142"/>
      <c r="I114" s="144"/>
    </row>
    <row r="115" spans="2:9" ht="24">
      <c r="B115" s="171"/>
      <c r="C115" s="326"/>
      <c r="D115" s="15" t="s">
        <v>8</v>
      </c>
      <c r="E115" s="572" t="s">
        <v>512</v>
      </c>
      <c r="F115" s="440">
        <v>24000</v>
      </c>
      <c r="G115" s="152"/>
      <c r="H115" s="142"/>
      <c r="I115" s="144"/>
    </row>
    <row r="116" spans="2:9" ht="16.5" customHeight="1">
      <c r="B116" s="170"/>
      <c r="C116" s="27"/>
      <c r="D116" s="15" t="s">
        <v>354</v>
      </c>
      <c r="E116" s="207" t="s">
        <v>385</v>
      </c>
      <c r="F116" s="398">
        <v>16000</v>
      </c>
      <c r="G116" s="152"/>
      <c r="H116" s="142"/>
      <c r="I116" s="144"/>
    </row>
    <row r="117" spans="2:9" s="22" customFormat="1" ht="4.5" customHeight="1" thickBot="1">
      <c r="B117" s="172"/>
      <c r="C117" s="26"/>
      <c r="D117" s="26"/>
      <c r="E117" s="26"/>
      <c r="F117" s="173"/>
      <c r="G117" s="155"/>
      <c r="H117" s="155"/>
      <c r="I117" s="143"/>
    </row>
    <row r="118" spans="2:9" s="22" customFormat="1" ht="19.5" customHeight="1" thickBot="1">
      <c r="B118" s="345" t="s">
        <v>44</v>
      </c>
      <c r="C118" s="30"/>
      <c r="D118" s="31"/>
      <c r="E118" s="344"/>
      <c r="F118" s="332">
        <f>F11+F14+F19+F26+F29+F59+F67+F85+F99+F102+F108+F113</f>
        <v>26057876</v>
      </c>
      <c r="G118" s="148"/>
      <c r="H118" s="148"/>
      <c r="I118" s="143"/>
    </row>
    <row r="119" spans="3:6" ht="12.75">
      <c r="C119" s="32"/>
      <c r="D119" s="33"/>
      <c r="E119" s="32"/>
      <c r="F119" s="32"/>
    </row>
    <row r="120" spans="2:6" ht="12.75">
      <c r="B120" s="34"/>
      <c r="C120" s="32"/>
      <c r="D120" s="33"/>
      <c r="E120" s="32"/>
      <c r="F120" s="32"/>
    </row>
    <row r="121" spans="3:6" ht="12.75">
      <c r="C121" s="35"/>
      <c r="D121" s="33"/>
      <c r="E121" s="32"/>
      <c r="F121" s="32"/>
    </row>
    <row r="122" spans="3:6" ht="12.75">
      <c r="C122" s="32"/>
      <c r="D122" s="33"/>
      <c r="E122" s="32"/>
      <c r="F122" s="32"/>
    </row>
    <row r="123" spans="3:6" ht="12.75">
      <c r="C123" s="32"/>
      <c r="D123" s="33"/>
      <c r="E123" s="32"/>
      <c r="F123" s="32"/>
    </row>
    <row r="124" spans="3:6" ht="12.75">
      <c r="C124" s="32"/>
      <c r="D124" s="33"/>
      <c r="E124" s="32"/>
      <c r="F124" s="32"/>
    </row>
    <row r="125" spans="3:6" ht="12.75">
      <c r="C125" s="32"/>
      <c r="D125" s="33"/>
      <c r="E125" s="32"/>
      <c r="F125" s="32"/>
    </row>
    <row r="126" spans="3:6" ht="12.75">
      <c r="C126" s="32"/>
      <c r="D126" s="33"/>
      <c r="E126" s="32"/>
      <c r="F126" s="32"/>
    </row>
    <row r="127" spans="3:6" ht="12.75">
      <c r="C127" s="32"/>
      <c r="D127" s="33"/>
      <c r="E127" s="32"/>
      <c r="F127" s="32"/>
    </row>
    <row r="128" spans="3:6" ht="12.75">
      <c r="C128" s="32"/>
      <c r="D128" s="33"/>
      <c r="E128" s="32"/>
      <c r="F128" s="32"/>
    </row>
    <row r="129" spans="3:6" ht="12.75">
      <c r="C129" s="32"/>
      <c r="D129" s="33"/>
      <c r="E129" s="32"/>
      <c r="F129" s="32"/>
    </row>
    <row r="130" spans="3:6" ht="12.75">
      <c r="C130" s="32"/>
      <c r="D130" s="33"/>
      <c r="E130" s="32"/>
      <c r="F130" s="32"/>
    </row>
    <row r="131" spans="3:6" ht="12.75">
      <c r="C131" s="32"/>
      <c r="D131" s="33"/>
      <c r="E131" s="32"/>
      <c r="F131" s="32"/>
    </row>
    <row r="132" spans="3:6" ht="12.75">
      <c r="C132" s="32"/>
      <c r="D132" s="33"/>
      <c r="E132" s="32"/>
      <c r="F132" s="32"/>
    </row>
    <row r="133" spans="3:6" ht="12.75">
      <c r="C133" s="32"/>
      <c r="D133" s="33"/>
      <c r="E133" s="32"/>
      <c r="F133" s="32"/>
    </row>
    <row r="134" spans="3:6" ht="12.75">
      <c r="C134" s="32"/>
      <c r="D134" s="33"/>
      <c r="E134" s="32"/>
      <c r="F134" s="32"/>
    </row>
    <row r="135" spans="3:6" ht="12.75">
      <c r="C135" s="32"/>
      <c r="D135" s="33"/>
      <c r="E135" s="32"/>
      <c r="F135" s="32"/>
    </row>
    <row r="136" spans="3:6" ht="12.75">
      <c r="C136" s="32"/>
      <c r="D136" s="33"/>
      <c r="E136" s="32"/>
      <c r="F136" s="32"/>
    </row>
    <row r="137" spans="3:6" ht="12.75">
      <c r="C137" s="32"/>
      <c r="D137" s="33"/>
      <c r="E137" s="32"/>
      <c r="F137" s="32"/>
    </row>
    <row r="138" spans="3:6" ht="12.75">
      <c r="C138" s="32"/>
      <c r="D138" s="33"/>
      <c r="E138" s="32"/>
      <c r="F138" s="32"/>
    </row>
    <row r="139" spans="3:6" ht="12.75">
      <c r="C139" s="32"/>
      <c r="D139" s="33"/>
      <c r="E139" s="32"/>
      <c r="F139" s="32"/>
    </row>
    <row r="140" spans="3:6" ht="12.75">
      <c r="C140" s="32"/>
      <c r="D140" s="33"/>
      <c r="E140" s="32"/>
      <c r="F140" s="32"/>
    </row>
    <row r="141" spans="3:6" ht="12.75">
      <c r="C141" s="32"/>
      <c r="D141" s="33"/>
      <c r="E141" s="32"/>
      <c r="F141" s="32"/>
    </row>
    <row r="142" spans="3:6" ht="12.75">
      <c r="C142" s="32"/>
      <c r="D142" s="33"/>
      <c r="E142" s="32"/>
      <c r="F142" s="32"/>
    </row>
    <row r="143" spans="3:6" ht="12.75">
      <c r="C143" s="32"/>
      <c r="D143" s="33"/>
      <c r="E143" s="32"/>
      <c r="F143" s="32"/>
    </row>
    <row r="144" spans="3:6" ht="12.75">
      <c r="C144" s="32"/>
      <c r="D144" s="33"/>
      <c r="E144" s="32"/>
      <c r="F144" s="32"/>
    </row>
    <row r="145" spans="3:6" ht="12.75">
      <c r="C145" s="32"/>
      <c r="D145" s="33"/>
      <c r="E145" s="32"/>
      <c r="F145" s="32"/>
    </row>
    <row r="146" spans="3:6" ht="12.75">
      <c r="C146" s="32"/>
      <c r="D146" s="33"/>
      <c r="E146" s="32"/>
      <c r="F146" s="32"/>
    </row>
    <row r="147" spans="3:6" ht="12.75">
      <c r="C147" s="32"/>
      <c r="D147" s="33"/>
      <c r="E147" s="32"/>
      <c r="F147" s="32"/>
    </row>
    <row r="148" spans="3:6" ht="12.75">
      <c r="C148" s="32"/>
      <c r="D148" s="33"/>
      <c r="E148" s="32"/>
      <c r="F148" s="32"/>
    </row>
    <row r="149" spans="3:6" ht="12.75">
      <c r="C149" s="32"/>
      <c r="D149" s="33"/>
      <c r="E149" s="32"/>
      <c r="F149" s="32"/>
    </row>
    <row r="150" spans="3:6" ht="12.75">
      <c r="C150" s="32"/>
      <c r="D150" s="33"/>
      <c r="E150" s="32"/>
      <c r="F150" s="32"/>
    </row>
    <row r="151" spans="3:6" ht="12.75">
      <c r="C151" s="32"/>
      <c r="D151" s="33"/>
      <c r="E151" s="32"/>
      <c r="F151" s="32"/>
    </row>
    <row r="152" spans="3:6" ht="12.75">
      <c r="C152" s="32"/>
      <c r="D152" s="33"/>
      <c r="E152" s="32"/>
      <c r="F152" s="32"/>
    </row>
  </sheetData>
  <sheetProtection/>
  <mergeCells count="5">
    <mergeCell ref="F8:F9"/>
    <mergeCell ref="B8:B9"/>
    <mergeCell ref="C8:C9"/>
    <mergeCell ref="D8:D9"/>
    <mergeCell ref="E8:E9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29"/>
  <sheetViews>
    <sheetView zoomScalePageLayoutView="0" workbookViewId="0" topLeftCell="A1">
      <selection activeCell="I51" sqref="I51"/>
    </sheetView>
  </sheetViews>
  <sheetFormatPr defaultColWidth="9.140625" defaultRowHeight="12.75"/>
  <cols>
    <col min="1" max="1" width="7.7109375" style="0" customWidth="1"/>
    <col min="2" max="2" width="4.7109375" style="0" customWidth="1"/>
    <col min="3" max="3" width="37.7109375" style="0" customWidth="1"/>
    <col min="4" max="4" width="8.8515625" style="0" customWidth="1"/>
    <col min="5" max="5" width="13.7109375" style="0" customWidth="1"/>
    <col min="6" max="6" width="13.140625" style="0" customWidth="1"/>
    <col min="7" max="7" width="12.8515625" style="0" customWidth="1"/>
    <col min="8" max="8" width="11.7109375" style="0" customWidth="1"/>
    <col min="9" max="10" width="13.7109375" style="0" customWidth="1"/>
    <col min="11" max="11" width="2.57421875" style="0" customWidth="1"/>
  </cols>
  <sheetData>
    <row r="1" ht="12.75">
      <c r="H1" s="277" t="s">
        <v>363</v>
      </c>
    </row>
    <row r="2" spans="2:8" ht="18.75">
      <c r="B2" s="271"/>
      <c r="E2" s="238"/>
      <c r="H2" s="277" t="s">
        <v>399</v>
      </c>
    </row>
    <row r="3" spans="5:8" ht="18.75">
      <c r="E3" s="643"/>
      <c r="F3" s="643"/>
      <c r="H3" s="277" t="s">
        <v>396</v>
      </c>
    </row>
    <row r="4" ht="15">
      <c r="E4" s="273"/>
    </row>
    <row r="5" spans="2:10" ht="16.5">
      <c r="B5" s="650" t="s">
        <v>412</v>
      </c>
      <c r="C5" s="650"/>
      <c r="D5" s="650"/>
      <c r="E5" s="650"/>
      <c r="F5" s="650"/>
      <c r="G5" s="650"/>
      <c r="H5" s="650"/>
      <c r="I5" s="650"/>
      <c r="J5" s="650"/>
    </row>
    <row r="6" spans="2:10" ht="16.5">
      <c r="B6" s="650" t="s">
        <v>290</v>
      </c>
      <c r="C6" s="650"/>
      <c r="D6" s="650"/>
      <c r="E6" s="650"/>
      <c r="F6" s="650"/>
      <c r="G6" s="650"/>
      <c r="H6" s="650"/>
      <c r="I6" s="650"/>
      <c r="J6" s="650"/>
    </row>
    <row r="7" spans="2:10" ht="13.5" thickBot="1">
      <c r="B7" s="32"/>
      <c r="C7" s="32"/>
      <c r="D7" s="32"/>
      <c r="E7" s="32"/>
      <c r="F7" s="32"/>
      <c r="G7" s="32"/>
      <c r="H7" s="32"/>
      <c r="I7" s="32"/>
      <c r="J7" s="57" t="s">
        <v>45</v>
      </c>
    </row>
    <row r="8" spans="2:10" ht="15" customHeight="1">
      <c r="B8" s="651" t="s">
        <v>46</v>
      </c>
      <c r="C8" s="653" t="s">
        <v>75</v>
      </c>
      <c r="D8" s="296"/>
      <c r="E8" s="655" t="s">
        <v>307</v>
      </c>
      <c r="F8" s="655"/>
      <c r="G8" s="655"/>
      <c r="H8" s="656"/>
      <c r="I8" s="657" t="s">
        <v>349</v>
      </c>
      <c r="J8" s="658"/>
    </row>
    <row r="9" spans="2:10" ht="15" customHeight="1">
      <c r="B9" s="652"/>
      <c r="C9" s="654"/>
      <c r="D9" s="297"/>
      <c r="E9" s="646" t="s">
        <v>76</v>
      </c>
      <c r="F9" s="647" t="s">
        <v>77</v>
      </c>
      <c r="G9" s="648"/>
      <c r="H9" s="649"/>
      <c r="I9" s="606" t="s">
        <v>76</v>
      </c>
      <c r="J9" s="659" t="s">
        <v>78</v>
      </c>
    </row>
    <row r="10" spans="2:10" ht="18" customHeight="1">
      <c r="B10" s="652"/>
      <c r="C10" s="654"/>
      <c r="D10" s="297" t="s">
        <v>1</v>
      </c>
      <c r="E10" s="646"/>
      <c r="F10" s="660" t="s">
        <v>306</v>
      </c>
      <c r="G10" s="647" t="s">
        <v>77</v>
      </c>
      <c r="H10" s="649"/>
      <c r="I10" s="606"/>
      <c r="J10" s="659"/>
    </row>
    <row r="11" spans="2:10" ht="26.25" customHeight="1">
      <c r="B11" s="652"/>
      <c r="C11" s="654"/>
      <c r="D11" s="298"/>
      <c r="E11" s="646"/>
      <c r="F11" s="661"/>
      <c r="G11" s="58" t="s">
        <v>79</v>
      </c>
      <c r="H11" s="58" t="s">
        <v>80</v>
      </c>
      <c r="I11" s="606"/>
      <c r="J11" s="659"/>
    </row>
    <row r="12" spans="2:10" ht="7.5" customHeight="1">
      <c r="B12" s="190">
        <v>1</v>
      </c>
      <c r="C12" s="54">
        <v>2</v>
      </c>
      <c r="D12" s="301"/>
      <c r="E12" s="54">
        <v>4</v>
      </c>
      <c r="F12" s="54">
        <v>5</v>
      </c>
      <c r="G12" s="54">
        <v>6</v>
      </c>
      <c r="H12" s="54">
        <v>7</v>
      </c>
      <c r="I12" s="54">
        <v>8</v>
      </c>
      <c r="J12" s="191">
        <v>9</v>
      </c>
    </row>
    <row r="13" spans="2:10" ht="19.5" customHeight="1">
      <c r="B13" s="168" t="s">
        <v>81</v>
      </c>
      <c r="C13" s="192" t="s">
        <v>305</v>
      </c>
      <c r="D13" s="192"/>
      <c r="E13" s="59">
        <f>SUM(E15:E22)</f>
        <v>3123900</v>
      </c>
      <c r="F13" s="59">
        <f>SUM(F15:F22)</f>
        <v>20000</v>
      </c>
      <c r="G13" s="59">
        <f>G15+G17+G19+G20+G21</f>
        <v>0</v>
      </c>
      <c r="H13" s="59"/>
      <c r="I13" s="59">
        <f>SUM(I15:I22)</f>
        <v>3123900</v>
      </c>
      <c r="J13" s="262"/>
    </row>
    <row r="14" spans="2:10" ht="12" customHeight="1">
      <c r="B14" s="196"/>
      <c r="C14" s="60" t="s">
        <v>83</v>
      </c>
      <c r="D14" s="60"/>
      <c r="E14" s="59"/>
      <c r="F14" s="59"/>
      <c r="G14" s="59"/>
      <c r="H14" s="59"/>
      <c r="I14" s="59"/>
      <c r="J14" s="262"/>
    </row>
    <row r="15" spans="2:10" ht="16.5" customHeight="1">
      <c r="B15" s="168"/>
      <c r="C15" s="29" t="s">
        <v>84</v>
      </c>
      <c r="D15" s="24">
        <v>40002</v>
      </c>
      <c r="E15" s="59">
        <v>1658000</v>
      </c>
      <c r="F15" s="59"/>
      <c r="G15" s="59"/>
      <c r="H15" s="59"/>
      <c r="I15" s="59">
        <v>1658000</v>
      </c>
      <c r="J15" s="262"/>
    </row>
    <row r="16" spans="2:10" ht="16.5" customHeight="1">
      <c r="B16" s="168"/>
      <c r="C16" s="29" t="s">
        <v>492</v>
      </c>
      <c r="D16" s="24">
        <v>60016</v>
      </c>
      <c r="E16" s="59">
        <v>5000</v>
      </c>
      <c r="F16" s="59">
        <v>5000</v>
      </c>
      <c r="G16" s="59"/>
      <c r="H16" s="59"/>
      <c r="I16" s="59">
        <v>5000</v>
      </c>
      <c r="J16" s="262"/>
    </row>
    <row r="17" spans="2:10" ht="17.25" customHeight="1">
      <c r="B17" s="168"/>
      <c r="C17" s="29" t="s">
        <v>493</v>
      </c>
      <c r="D17" s="24">
        <v>70001</v>
      </c>
      <c r="E17" s="59">
        <v>125800</v>
      </c>
      <c r="F17" s="59"/>
      <c r="G17" s="59"/>
      <c r="H17" s="59"/>
      <c r="I17" s="59">
        <v>125800</v>
      </c>
      <c r="J17" s="262"/>
    </row>
    <row r="18" spans="2:10" ht="16.5" customHeight="1">
      <c r="B18" s="168"/>
      <c r="C18" s="29" t="s">
        <v>494</v>
      </c>
      <c r="D18" s="24">
        <v>70095</v>
      </c>
      <c r="E18" s="59">
        <v>8100</v>
      </c>
      <c r="F18" s="59"/>
      <c r="G18" s="59"/>
      <c r="H18" s="59"/>
      <c r="I18" s="59">
        <v>8100</v>
      </c>
      <c r="J18" s="262"/>
    </row>
    <row r="19" spans="2:10" ht="16.5" customHeight="1">
      <c r="B19" s="168"/>
      <c r="C19" s="29" t="s">
        <v>495</v>
      </c>
      <c r="D19" s="24">
        <v>71035</v>
      </c>
      <c r="E19" s="59">
        <v>8000</v>
      </c>
      <c r="F19" s="59"/>
      <c r="G19" s="59"/>
      <c r="H19" s="59"/>
      <c r="I19" s="59">
        <v>8000</v>
      </c>
      <c r="J19" s="262"/>
    </row>
    <row r="20" spans="2:10" ht="16.5" customHeight="1">
      <c r="B20" s="168"/>
      <c r="C20" s="29" t="s">
        <v>496</v>
      </c>
      <c r="D20" s="24">
        <v>90001</v>
      </c>
      <c r="E20" s="59">
        <v>1169000</v>
      </c>
      <c r="F20" s="59"/>
      <c r="G20" s="59"/>
      <c r="H20" s="59"/>
      <c r="I20" s="59">
        <v>1169000</v>
      </c>
      <c r="J20" s="262"/>
    </row>
    <row r="21" spans="2:10" ht="16.5" customHeight="1">
      <c r="B21" s="171"/>
      <c r="C21" s="29" t="s">
        <v>497</v>
      </c>
      <c r="D21" s="24">
        <v>90003</v>
      </c>
      <c r="E21" s="59">
        <v>135000</v>
      </c>
      <c r="F21" s="59"/>
      <c r="G21" s="59"/>
      <c r="H21" s="59"/>
      <c r="I21" s="59">
        <v>135000</v>
      </c>
      <c r="J21" s="262"/>
    </row>
    <row r="22" spans="2:10" ht="16.5" customHeight="1">
      <c r="B22" s="171"/>
      <c r="C22" s="29" t="s">
        <v>498</v>
      </c>
      <c r="D22" s="24">
        <v>90004</v>
      </c>
      <c r="E22" s="59">
        <v>15000</v>
      </c>
      <c r="F22" s="59">
        <v>15000</v>
      </c>
      <c r="G22" s="59"/>
      <c r="H22" s="59"/>
      <c r="I22" s="59">
        <v>15000</v>
      </c>
      <c r="J22" s="262"/>
    </row>
    <row r="23" spans="2:10" ht="19.5" customHeight="1">
      <c r="B23" s="168"/>
      <c r="C23" s="29"/>
      <c r="D23" s="24"/>
      <c r="E23" s="29"/>
      <c r="F23" s="29"/>
      <c r="G23" s="24" t="s">
        <v>82</v>
      </c>
      <c r="H23" s="29"/>
      <c r="I23" s="29"/>
      <c r="J23" s="263"/>
    </row>
    <row r="24" spans="2:10" s="22" customFormat="1" ht="19.5" customHeight="1" thickBot="1">
      <c r="B24" s="644" t="s">
        <v>74</v>
      </c>
      <c r="C24" s="645"/>
      <c r="D24" s="427"/>
      <c r="E24" s="428">
        <f>E13</f>
        <v>3123900</v>
      </c>
      <c r="F24" s="428">
        <f>F13</f>
        <v>20000</v>
      </c>
      <c r="G24" s="428">
        <f>G13</f>
        <v>0</v>
      </c>
      <c r="H24" s="429"/>
      <c r="I24" s="428">
        <f>I13</f>
        <v>3123900</v>
      </c>
      <c r="J24" s="430"/>
    </row>
    <row r="25" ht="4.5" customHeight="1"/>
    <row r="26" ht="10.5" customHeight="1">
      <c r="B26" s="193"/>
    </row>
    <row r="27" ht="10.5" customHeight="1">
      <c r="B27" s="193"/>
    </row>
    <row r="28" ht="10.5" customHeight="1">
      <c r="B28" s="193"/>
    </row>
    <row r="29" ht="10.5" customHeight="1">
      <c r="B29" s="193"/>
    </row>
  </sheetData>
  <sheetProtection/>
  <mergeCells count="14">
    <mergeCell ref="I8:J8"/>
    <mergeCell ref="J9:J11"/>
    <mergeCell ref="F10:F11"/>
    <mergeCell ref="I9:I11"/>
    <mergeCell ref="E3:F3"/>
    <mergeCell ref="B24:C24"/>
    <mergeCell ref="E9:E11"/>
    <mergeCell ref="F9:H9"/>
    <mergeCell ref="G10:H10"/>
    <mergeCell ref="B5:J5"/>
    <mergeCell ref="B6:J6"/>
    <mergeCell ref="B8:B11"/>
    <mergeCell ref="C8:C11"/>
    <mergeCell ref="E8:H8"/>
  </mergeCells>
  <printOptions/>
  <pageMargins left="0.5905511811023623" right="0" top="0.984251968503937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82"/>
  <sheetViews>
    <sheetView zoomScalePageLayoutView="0" workbookViewId="0" topLeftCell="A403">
      <selection activeCell="E429" sqref="E429"/>
    </sheetView>
  </sheetViews>
  <sheetFormatPr defaultColWidth="9.140625" defaultRowHeight="12.75"/>
  <cols>
    <col min="1" max="1" width="6.57421875" style="32" customWidth="1"/>
    <col min="2" max="2" width="5.00390625" style="32" customWidth="1"/>
    <col min="3" max="3" width="7.421875" style="32" customWidth="1"/>
    <col min="4" max="4" width="6.140625" style="32" customWidth="1"/>
    <col min="5" max="5" width="54.28125" style="32" customWidth="1"/>
    <col min="6" max="6" width="18.28125" style="32" customWidth="1"/>
    <col min="7" max="7" width="3.421875" style="32" customWidth="1"/>
    <col min="8" max="16384" width="9.140625" style="32" customWidth="1"/>
  </cols>
  <sheetData>
    <row r="1" ht="12.75">
      <c r="E1" t="s">
        <v>238</v>
      </c>
    </row>
    <row r="2" spans="3:5" ht="12.75">
      <c r="C2" s="272"/>
      <c r="E2" s="277" t="s">
        <v>465</v>
      </c>
    </row>
    <row r="3" ht="12.75">
      <c r="E3" s="277" t="s">
        <v>394</v>
      </c>
    </row>
    <row r="4" ht="18.75">
      <c r="E4" s="266"/>
    </row>
    <row r="5" ht="13.5" customHeight="1">
      <c r="E5" s="273"/>
    </row>
    <row r="6" ht="18">
      <c r="E6" s="175" t="s">
        <v>403</v>
      </c>
    </row>
    <row r="7" ht="10.5" customHeight="1" thickBot="1">
      <c r="F7" s="174"/>
    </row>
    <row r="8" spans="2:12" ht="25.5" customHeight="1" thickBot="1">
      <c r="B8" s="111" t="s">
        <v>0</v>
      </c>
      <c r="C8" s="112" t="s">
        <v>1</v>
      </c>
      <c r="D8" s="113" t="s">
        <v>2</v>
      </c>
      <c r="E8" s="114" t="s">
        <v>47</v>
      </c>
      <c r="F8" s="176" t="s">
        <v>405</v>
      </c>
      <c r="G8" s="47"/>
      <c r="H8" s="47"/>
      <c r="I8" s="47"/>
      <c r="J8" s="47"/>
      <c r="K8" s="47"/>
      <c r="L8" s="47"/>
    </row>
    <row r="9" spans="2:12" ht="8.25" customHeight="1" thickBot="1">
      <c r="B9" s="239">
        <v>1</v>
      </c>
      <c r="C9" s="240">
        <v>2</v>
      </c>
      <c r="D9" s="241">
        <v>3</v>
      </c>
      <c r="E9" s="242">
        <v>4</v>
      </c>
      <c r="F9" s="243">
        <v>5</v>
      </c>
      <c r="G9" s="47"/>
      <c r="H9" s="47"/>
      <c r="I9" s="47"/>
      <c r="J9" s="47"/>
      <c r="K9" s="47"/>
      <c r="L9" s="47"/>
    </row>
    <row r="10" spans="2:12" ht="18" customHeight="1" thickBot="1">
      <c r="B10" s="346" t="s">
        <v>119</v>
      </c>
      <c r="C10" s="341"/>
      <c r="D10" s="341"/>
      <c r="E10" s="342" t="s">
        <v>120</v>
      </c>
      <c r="F10" s="347">
        <f>F11+F13+F16+F18</f>
        <v>3173000</v>
      </c>
      <c r="G10" s="47"/>
      <c r="H10" s="47"/>
      <c r="I10" s="47"/>
      <c r="J10" s="47"/>
      <c r="K10" s="47"/>
      <c r="L10" s="47"/>
    </row>
    <row r="11" spans="2:12" ht="15" customHeight="1">
      <c r="B11" s="199"/>
      <c r="C11" s="361" t="s">
        <v>223</v>
      </c>
      <c r="D11" s="326"/>
      <c r="E11" s="328" t="s">
        <v>334</v>
      </c>
      <c r="F11" s="364">
        <f>F12</f>
        <v>40000</v>
      </c>
      <c r="G11" s="47"/>
      <c r="H11" s="47"/>
      <c r="I11" s="47"/>
      <c r="J11" s="47"/>
      <c r="K11" s="47"/>
      <c r="L11" s="47"/>
    </row>
    <row r="12" spans="2:12" ht="15" customHeight="1">
      <c r="B12" s="200"/>
      <c r="C12" s="201"/>
      <c r="D12" s="116" t="s">
        <v>103</v>
      </c>
      <c r="E12" s="28" t="s">
        <v>104</v>
      </c>
      <c r="F12" s="179">
        <v>40000</v>
      </c>
      <c r="G12" s="47"/>
      <c r="H12" s="47"/>
      <c r="I12" s="47"/>
      <c r="J12" s="47"/>
      <c r="K12" s="47"/>
      <c r="L12" s="47"/>
    </row>
    <row r="13" spans="2:12" ht="15" customHeight="1">
      <c r="B13" s="180"/>
      <c r="C13" s="362" t="s">
        <v>121</v>
      </c>
      <c r="D13" s="363"/>
      <c r="E13" s="322" t="s">
        <v>263</v>
      </c>
      <c r="F13" s="364">
        <f>F14+F15</f>
        <v>3103000</v>
      </c>
      <c r="G13" s="47"/>
      <c r="H13" s="47"/>
      <c r="I13" s="47"/>
      <c r="J13" s="47"/>
      <c r="K13" s="47"/>
      <c r="L13" s="47"/>
    </row>
    <row r="14" spans="2:12" ht="15" customHeight="1">
      <c r="B14" s="180"/>
      <c r="C14" s="362"/>
      <c r="D14" s="116" t="s">
        <v>103</v>
      </c>
      <c r="E14" s="28" t="s">
        <v>104</v>
      </c>
      <c r="F14" s="181">
        <v>25000</v>
      </c>
      <c r="G14" s="47"/>
      <c r="H14" s="47"/>
      <c r="I14" s="47"/>
      <c r="J14" s="47"/>
      <c r="K14" s="47"/>
      <c r="L14" s="47"/>
    </row>
    <row r="15" spans="2:12" ht="15" customHeight="1">
      <c r="B15" s="178"/>
      <c r="C15" s="115"/>
      <c r="D15" s="116" t="s">
        <v>135</v>
      </c>
      <c r="E15" s="28" t="s">
        <v>136</v>
      </c>
      <c r="F15" s="181">
        <v>3078000</v>
      </c>
      <c r="G15" s="47"/>
      <c r="H15" s="47"/>
      <c r="I15" s="47"/>
      <c r="J15" s="47"/>
      <c r="K15" s="47"/>
      <c r="L15" s="47"/>
    </row>
    <row r="16" spans="2:12" ht="17.25" customHeight="1">
      <c r="B16" s="180"/>
      <c r="C16" s="363" t="s">
        <v>137</v>
      </c>
      <c r="D16" s="363"/>
      <c r="E16" s="322" t="s">
        <v>264</v>
      </c>
      <c r="F16" s="365">
        <f>F17</f>
        <v>24000</v>
      </c>
      <c r="G16" s="47"/>
      <c r="H16" s="47"/>
      <c r="I16" s="47"/>
      <c r="J16" s="47"/>
      <c r="K16" s="47"/>
      <c r="L16" s="47"/>
    </row>
    <row r="17" spans="2:12" ht="24.75" customHeight="1">
      <c r="B17" s="182"/>
      <c r="C17" s="118"/>
      <c r="D17" s="118">
        <v>2850</v>
      </c>
      <c r="E17" s="20" t="s">
        <v>138</v>
      </c>
      <c r="F17" s="183">
        <v>24000</v>
      </c>
      <c r="G17" s="47"/>
      <c r="H17" s="47"/>
      <c r="I17" s="47"/>
      <c r="J17" s="47"/>
      <c r="K17" s="47"/>
      <c r="L17" s="47"/>
    </row>
    <row r="18" spans="2:12" ht="15" customHeight="1">
      <c r="B18" s="178"/>
      <c r="C18" s="366" t="s">
        <v>303</v>
      </c>
      <c r="D18" s="363"/>
      <c r="E18" s="322" t="s">
        <v>42</v>
      </c>
      <c r="F18" s="365">
        <f>F19</f>
        <v>6000</v>
      </c>
      <c r="G18" s="47"/>
      <c r="H18" s="47"/>
      <c r="I18" s="47"/>
      <c r="J18" s="47"/>
      <c r="K18" s="47"/>
      <c r="L18" s="47"/>
    </row>
    <row r="19" spans="2:12" ht="15" customHeight="1" thickBot="1">
      <c r="B19" s="184"/>
      <c r="C19" s="120"/>
      <c r="D19" s="116" t="s">
        <v>144</v>
      </c>
      <c r="E19" s="28" t="s">
        <v>114</v>
      </c>
      <c r="F19" s="254">
        <v>6000</v>
      </c>
      <c r="G19" s="47"/>
      <c r="H19" s="47"/>
      <c r="I19" s="47"/>
      <c r="J19" s="47"/>
      <c r="K19" s="47"/>
      <c r="L19" s="47"/>
    </row>
    <row r="20" spans="2:12" ht="18" customHeight="1" thickBot="1">
      <c r="B20" s="346" t="s">
        <v>140</v>
      </c>
      <c r="C20" s="341"/>
      <c r="D20" s="341"/>
      <c r="E20" s="342" t="s">
        <v>126</v>
      </c>
      <c r="F20" s="348">
        <f>F21+F23+F25</f>
        <v>1319452</v>
      </c>
      <c r="G20" s="47"/>
      <c r="H20" s="47"/>
      <c r="I20" s="47"/>
      <c r="J20" s="47"/>
      <c r="K20" s="47"/>
      <c r="L20" s="47"/>
    </row>
    <row r="21" spans="2:12" ht="15" customHeight="1">
      <c r="B21" s="177"/>
      <c r="C21" s="327" t="s">
        <v>141</v>
      </c>
      <c r="D21" s="326"/>
      <c r="E21" s="328" t="s">
        <v>265</v>
      </c>
      <c r="F21" s="367">
        <f>F22</f>
        <v>210000</v>
      </c>
      <c r="G21" s="47"/>
      <c r="H21" s="47"/>
      <c r="I21" s="47"/>
      <c r="J21" s="47"/>
      <c r="K21" s="47"/>
      <c r="L21" s="47"/>
    </row>
    <row r="22" spans="2:12" ht="15" customHeight="1">
      <c r="B22" s="180"/>
      <c r="C22" s="115"/>
      <c r="D22" s="116" t="s">
        <v>103</v>
      </c>
      <c r="E22" s="28" t="s">
        <v>104</v>
      </c>
      <c r="F22" s="181">
        <v>210000</v>
      </c>
      <c r="G22" s="47"/>
      <c r="H22" s="47"/>
      <c r="I22" s="47"/>
      <c r="J22" s="47"/>
      <c r="K22" s="47"/>
      <c r="L22" s="47"/>
    </row>
    <row r="23" spans="2:12" ht="15" customHeight="1">
      <c r="B23" s="180"/>
      <c r="C23" s="363" t="s">
        <v>142</v>
      </c>
      <c r="D23" s="362"/>
      <c r="E23" s="322" t="s">
        <v>127</v>
      </c>
      <c r="F23" s="365">
        <f>F24</f>
        <v>174000</v>
      </c>
      <c r="G23" s="47"/>
      <c r="H23" s="47"/>
      <c r="I23" s="47"/>
      <c r="J23" s="47"/>
      <c r="K23" s="47"/>
      <c r="L23" s="47"/>
    </row>
    <row r="24" spans="2:12" ht="37.5" customHeight="1">
      <c r="B24" s="180"/>
      <c r="C24" s="115"/>
      <c r="D24" s="218" t="s">
        <v>392</v>
      </c>
      <c r="E24" s="250" t="s">
        <v>393</v>
      </c>
      <c r="F24" s="181">
        <v>174000</v>
      </c>
      <c r="G24" s="47"/>
      <c r="H24" s="47"/>
      <c r="I24" s="47"/>
      <c r="J24" s="47"/>
      <c r="K24" s="47"/>
      <c r="L24" s="47"/>
    </row>
    <row r="25" spans="2:12" ht="17.25" customHeight="1">
      <c r="B25" s="180"/>
      <c r="C25" s="362" t="s">
        <v>143</v>
      </c>
      <c r="D25" s="363"/>
      <c r="E25" s="322" t="s">
        <v>229</v>
      </c>
      <c r="F25" s="365">
        <f>SUM(F26:F31)</f>
        <v>935452</v>
      </c>
      <c r="G25" s="47"/>
      <c r="H25" s="47"/>
      <c r="I25" s="47"/>
      <c r="J25" s="47"/>
      <c r="K25" s="47"/>
      <c r="L25" s="47"/>
    </row>
    <row r="26" spans="2:12" ht="19.5" customHeight="1">
      <c r="B26" s="180"/>
      <c r="C26" s="362"/>
      <c r="D26" s="115" t="s">
        <v>419</v>
      </c>
      <c r="E26" s="207" t="s">
        <v>456</v>
      </c>
      <c r="F26" s="181">
        <v>5000</v>
      </c>
      <c r="G26" s="47"/>
      <c r="H26" s="47"/>
      <c r="I26" s="47"/>
      <c r="J26" s="47"/>
      <c r="K26" s="47"/>
      <c r="L26" s="47"/>
    </row>
    <row r="27" spans="2:12" ht="16.5" customHeight="1">
      <c r="B27" s="180"/>
      <c r="C27" s="122"/>
      <c r="D27" s="116" t="s">
        <v>139</v>
      </c>
      <c r="E27" s="28" t="s">
        <v>474</v>
      </c>
      <c r="F27" s="251">
        <v>40000</v>
      </c>
      <c r="G27" s="47"/>
      <c r="H27" s="47"/>
      <c r="I27" s="47"/>
      <c r="J27" s="47"/>
      <c r="K27" s="47"/>
      <c r="L27" s="47"/>
    </row>
    <row r="28" spans="2:12" ht="16.5" customHeight="1">
      <c r="B28" s="180"/>
      <c r="C28" s="122"/>
      <c r="D28" s="116" t="s">
        <v>164</v>
      </c>
      <c r="E28" s="207" t="s">
        <v>478</v>
      </c>
      <c r="F28" s="251">
        <v>289452</v>
      </c>
      <c r="G28" s="47"/>
      <c r="H28" s="47"/>
      <c r="I28" s="47"/>
      <c r="J28" s="47"/>
      <c r="K28" s="47"/>
      <c r="L28" s="47"/>
    </row>
    <row r="29" spans="2:12" ht="16.5" customHeight="1">
      <c r="B29" s="180"/>
      <c r="C29" s="122"/>
      <c r="D29" s="116" t="s">
        <v>103</v>
      </c>
      <c r="E29" s="28" t="s">
        <v>104</v>
      </c>
      <c r="F29" s="251">
        <v>60000</v>
      </c>
      <c r="G29" s="47"/>
      <c r="H29" s="47"/>
      <c r="I29" s="47"/>
      <c r="J29" s="47"/>
      <c r="K29" s="47"/>
      <c r="L29" s="47"/>
    </row>
    <row r="30" spans="2:12" ht="16.5" customHeight="1">
      <c r="B30" s="178"/>
      <c r="C30" s="115"/>
      <c r="D30" s="116" t="s">
        <v>144</v>
      </c>
      <c r="E30" s="28" t="s">
        <v>114</v>
      </c>
      <c r="F30" s="181">
        <v>52000</v>
      </c>
      <c r="G30" s="47"/>
      <c r="H30" s="47"/>
      <c r="I30" s="47"/>
      <c r="J30" s="47"/>
      <c r="K30" s="47"/>
      <c r="L30" s="47"/>
    </row>
    <row r="31" spans="2:12" ht="24" thickBot="1">
      <c r="B31" s="184"/>
      <c r="C31" s="120"/>
      <c r="D31" s="307" t="s">
        <v>135</v>
      </c>
      <c r="E31" s="121" t="s">
        <v>475</v>
      </c>
      <c r="F31" s="254">
        <v>489000</v>
      </c>
      <c r="G31" s="47"/>
      <c r="H31" s="47"/>
      <c r="I31" s="47"/>
      <c r="J31" s="47"/>
      <c r="K31" s="47"/>
      <c r="L31" s="47"/>
    </row>
    <row r="32" spans="2:12" ht="18" customHeight="1" thickBot="1">
      <c r="B32" s="346" t="s">
        <v>479</v>
      </c>
      <c r="C32" s="341"/>
      <c r="D32" s="341"/>
      <c r="E32" s="573" t="s">
        <v>480</v>
      </c>
      <c r="F32" s="353">
        <f>F33</f>
        <v>12269</v>
      </c>
      <c r="G32" s="47"/>
      <c r="H32" s="47"/>
      <c r="I32" s="47"/>
      <c r="J32" s="47"/>
      <c r="K32" s="47"/>
      <c r="L32" s="47"/>
    </row>
    <row r="33" spans="2:12" ht="16.5" customHeight="1">
      <c r="B33" s="569"/>
      <c r="C33" s="363" t="s">
        <v>481</v>
      </c>
      <c r="D33" s="363"/>
      <c r="E33" s="322" t="s">
        <v>42</v>
      </c>
      <c r="F33" s="439">
        <f>F34</f>
        <v>12269</v>
      </c>
      <c r="G33" s="47"/>
      <c r="H33" s="47"/>
      <c r="I33" s="47"/>
      <c r="J33" s="47"/>
      <c r="K33" s="47"/>
      <c r="L33" s="47"/>
    </row>
    <row r="34" spans="2:12" ht="13.5" thickBot="1">
      <c r="B34" s="184"/>
      <c r="C34" s="120"/>
      <c r="D34" s="116" t="s">
        <v>164</v>
      </c>
      <c r="E34" s="121" t="s">
        <v>499</v>
      </c>
      <c r="F34" s="254">
        <v>12269</v>
      </c>
      <c r="G34" s="47"/>
      <c r="H34" s="47"/>
      <c r="I34" s="47"/>
      <c r="J34" s="47"/>
      <c r="K34" s="47"/>
      <c r="L34" s="47"/>
    </row>
    <row r="35" spans="2:12" ht="17.25" customHeight="1" thickBot="1">
      <c r="B35" s="346" t="s">
        <v>145</v>
      </c>
      <c r="C35" s="341"/>
      <c r="D35" s="341"/>
      <c r="E35" s="331" t="s">
        <v>9</v>
      </c>
      <c r="F35" s="348">
        <f>F36</f>
        <v>171500</v>
      </c>
      <c r="G35" s="47"/>
      <c r="H35" s="47"/>
      <c r="I35" s="47"/>
      <c r="J35" s="47"/>
      <c r="K35" s="47"/>
      <c r="L35" s="47"/>
    </row>
    <row r="36" spans="2:12" ht="14.25" customHeight="1">
      <c r="B36" s="177"/>
      <c r="C36" s="327" t="s">
        <v>146</v>
      </c>
      <c r="D36" s="326"/>
      <c r="E36" s="328" t="s">
        <v>10</v>
      </c>
      <c r="F36" s="367">
        <f>SUM(F37:F39)</f>
        <v>171500</v>
      </c>
      <c r="G36" s="47"/>
      <c r="H36" s="47"/>
      <c r="I36" s="47"/>
      <c r="J36" s="47"/>
      <c r="K36" s="47"/>
      <c r="L36" s="47"/>
    </row>
    <row r="37" spans="2:12" ht="15" customHeight="1">
      <c r="B37" s="180"/>
      <c r="C37" s="123"/>
      <c r="D37" s="116" t="s">
        <v>147</v>
      </c>
      <c r="E37" s="28" t="s">
        <v>148</v>
      </c>
      <c r="F37" s="251">
        <v>70000</v>
      </c>
      <c r="G37" s="47"/>
      <c r="H37" s="47"/>
      <c r="I37" s="47"/>
      <c r="J37" s="47"/>
      <c r="K37" s="47"/>
      <c r="L37" s="47"/>
    </row>
    <row r="38" spans="2:12" ht="15" customHeight="1">
      <c r="B38" s="554"/>
      <c r="C38" s="123"/>
      <c r="D38" s="116" t="s">
        <v>163</v>
      </c>
      <c r="E38" s="28" t="s">
        <v>110</v>
      </c>
      <c r="F38" s="252">
        <v>6500</v>
      </c>
      <c r="G38" s="47"/>
      <c r="H38" s="47"/>
      <c r="I38" s="47"/>
      <c r="J38" s="47"/>
      <c r="K38" s="47"/>
      <c r="L38" s="47"/>
    </row>
    <row r="39" spans="2:12" ht="15" customHeight="1" thickBot="1">
      <c r="B39" s="182"/>
      <c r="C39" s="115"/>
      <c r="D39" s="119" t="s">
        <v>103</v>
      </c>
      <c r="E39" s="20" t="s">
        <v>104</v>
      </c>
      <c r="F39" s="252">
        <v>95000</v>
      </c>
      <c r="G39" s="47"/>
      <c r="H39" s="47"/>
      <c r="I39" s="47"/>
      <c r="J39" s="47"/>
      <c r="K39" s="47"/>
      <c r="L39" s="47"/>
    </row>
    <row r="40" spans="2:12" ht="18" customHeight="1" thickBot="1">
      <c r="B40" s="346" t="s">
        <v>149</v>
      </c>
      <c r="C40" s="399"/>
      <c r="D40" s="341"/>
      <c r="E40" s="400" t="s">
        <v>150</v>
      </c>
      <c r="F40" s="348">
        <f>F41</f>
        <v>186000</v>
      </c>
      <c r="G40" s="47"/>
      <c r="H40" s="47"/>
      <c r="I40" s="47"/>
      <c r="J40" s="47"/>
      <c r="K40" s="47"/>
      <c r="L40" s="47"/>
    </row>
    <row r="41" spans="2:12" ht="15" customHeight="1">
      <c r="B41" s="177"/>
      <c r="C41" s="327" t="s">
        <v>151</v>
      </c>
      <c r="D41" s="326"/>
      <c r="E41" s="328" t="s">
        <v>266</v>
      </c>
      <c r="F41" s="367">
        <f>F42</f>
        <v>186000</v>
      </c>
      <c r="G41" s="47"/>
      <c r="H41" s="47"/>
      <c r="I41" s="47"/>
      <c r="J41" s="47"/>
      <c r="K41" s="47"/>
      <c r="L41" s="47"/>
    </row>
    <row r="42" spans="2:12" ht="15" customHeight="1" thickBot="1">
      <c r="B42" s="182"/>
      <c r="C42" s="115"/>
      <c r="D42" s="116" t="s">
        <v>103</v>
      </c>
      <c r="E42" s="28" t="s">
        <v>104</v>
      </c>
      <c r="F42" s="181">
        <v>186000</v>
      </c>
      <c r="G42" s="47"/>
      <c r="H42" s="47"/>
      <c r="I42" s="47"/>
      <c r="J42" s="47"/>
      <c r="K42" s="47"/>
      <c r="L42" s="47"/>
    </row>
    <row r="43" spans="2:12" ht="17.25" customHeight="1" thickBot="1">
      <c r="B43" s="346" t="s">
        <v>87</v>
      </c>
      <c r="C43" s="341"/>
      <c r="D43" s="341"/>
      <c r="E43" s="331" t="s">
        <v>11</v>
      </c>
      <c r="F43" s="348">
        <f>F44+F48+F56+F79+F82</f>
        <v>2707431</v>
      </c>
      <c r="G43" s="47"/>
      <c r="H43" s="47"/>
      <c r="I43" s="47"/>
      <c r="J43" s="47"/>
      <c r="K43" s="47"/>
      <c r="L43" s="47"/>
    </row>
    <row r="44" spans="2:12" ht="15" customHeight="1">
      <c r="B44" s="177"/>
      <c r="C44" s="327" t="s">
        <v>88</v>
      </c>
      <c r="D44" s="326"/>
      <c r="E44" s="328" t="s">
        <v>267</v>
      </c>
      <c r="F44" s="367">
        <f>F45+F46+F47</f>
        <v>73696</v>
      </c>
      <c r="G44" s="47"/>
      <c r="H44" s="47"/>
      <c r="I44" s="47"/>
      <c r="J44" s="47"/>
      <c r="K44" s="47"/>
      <c r="L44" s="47"/>
    </row>
    <row r="45" spans="2:12" ht="15" customHeight="1">
      <c r="B45" s="178"/>
      <c r="C45" s="115"/>
      <c r="D45" s="116" t="s">
        <v>152</v>
      </c>
      <c r="E45" s="28" t="s">
        <v>153</v>
      </c>
      <c r="F45" s="253">
        <v>60400</v>
      </c>
      <c r="G45" s="47"/>
      <c r="H45" s="47"/>
      <c r="I45" s="47"/>
      <c r="J45" s="47"/>
      <c r="K45" s="47"/>
      <c r="L45" s="47"/>
    </row>
    <row r="46" spans="2:12" ht="15" customHeight="1">
      <c r="B46" s="178"/>
      <c r="C46" s="115"/>
      <c r="D46" s="116" t="s">
        <v>154</v>
      </c>
      <c r="E46" s="28" t="s">
        <v>155</v>
      </c>
      <c r="F46" s="253">
        <v>11816</v>
      </c>
      <c r="G46" s="47"/>
      <c r="H46" s="47"/>
      <c r="I46" s="47"/>
      <c r="J46" s="47"/>
      <c r="K46" s="47"/>
      <c r="L46" s="47"/>
    </row>
    <row r="47" spans="2:12" ht="15" customHeight="1">
      <c r="B47" s="178"/>
      <c r="C47" s="115"/>
      <c r="D47" s="116" t="s">
        <v>156</v>
      </c>
      <c r="E47" s="28" t="s">
        <v>157</v>
      </c>
      <c r="F47" s="253">
        <v>1480</v>
      </c>
      <c r="G47" s="47"/>
      <c r="H47" s="47"/>
      <c r="I47" s="47"/>
      <c r="J47" s="47"/>
      <c r="K47" s="47"/>
      <c r="L47" s="47"/>
    </row>
    <row r="48" spans="2:12" ht="15" customHeight="1">
      <c r="B48" s="180"/>
      <c r="C48" s="362" t="s">
        <v>158</v>
      </c>
      <c r="D48" s="363"/>
      <c r="E48" s="322" t="s">
        <v>268</v>
      </c>
      <c r="F48" s="365">
        <f>SUM(F49:F55)</f>
        <v>134404</v>
      </c>
      <c r="G48" s="47"/>
      <c r="H48" s="47"/>
      <c r="I48" s="47"/>
      <c r="J48" s="47"/>
      <c r="K48" s="47"/>
      <c r="L48" s="47"/>
    </row>
    <row r="49" spans="2:12" ht="15" customHeight="1">
      <c r="B49" s="178"/>
      <c r="C49" s="115"/>
      <c r="D49" s="116" t="s">
        <v>147</v>
      </c>
      <c r="E49" s="28" t="s">
        <v>148</v>
      </c>
      <c r="F49" s="181">
        <v>111204</v>
      </c>
      <c r="G49" s="47"/>
      <c r="H49" s="47"/>
      <c r="I49" s="47"/>
      <c r="J49" s="47"/>
      <c r="K49" s="47"/>
      <c r="L49" s="47"/>
    </row>
    <row r="50" spans="2:12" ht="15" customHeight="1">
      <c r="B50" s="178"/>
      <c r="C50" s="115"/>
      <c r="D50" s="116" t="s">
        <v>139</v>
      </c>
      <c r="E50" s="28" t="s">
        <v>105</v>
      </c>
      <c r="F50" s="181">
        <v>6800</v>
      </c>
      <c r="G50" s="47"/>
      <c r="H50" s="47"/>
      <c r="I50" s="47"/>
      <c r="J50" s="47"/>
      <c r="K50" s="47"/>
      <c r="L50" s="47"/>
    </row>
    <row r="51" spans="2:12" ht="15" customHeight="1">
      <c r="B51" s="178"/>
      <c r="C51" s="115"/>
      <c r="D51" s="124">
        <v>4220</v>
      </c>
      <c r="E51" s="28" t="s">
        <v>191</v>
      </c>
      <c r="F51" s="181">
        <v>2000</v>
      </c>
      <c r="G51" s="47"/>
      <c r="H51" s="47"/>
      <c r="I51" s="47"/>
      <c r="J51" s="47"/>
      <c r="K51" s="47"/>
      <c r="L51" s="47"/>
    </row>
    <row r="52" spans="2:12" ht="15" customHeight="1">
      <c r="B52" s="178"/>
      <c r="C52" s="115"/>
      <c r="D52" s="116" t="s">
        <v>103</v>
      </c>
      <c r="E52" s="28" t="s">
        <v>104</v>
      </c>
      <c r="F52" s="181">
        <v>2400</v>
      </c>
      <c r="G52" s="47"/>
      <c r="H52" s="47"/>
      <c r="I52" s="47"/>
      <c r="J52" s="47"/>
      <c r="K52" s="47"/>
      <c r="L52" s="47"/>
    </row>
    <row r="53" spans="2:12" ht="15" customHeight="1">
      <c r="B53" s="178"/>
      <c r="C53" s="115"/>
      <c r="D53" s="116" t="s">
        <v>159</v>
      </c>
      <c r="E53" s="28" t="s">
        <v>113</v>
      </c>
      <c r="F53" s="181">
        <v>800</v>
      </c>
      <c r="G53" s="47"/>
      <c r="H53" s="47"/>
      <c r="I53" s="47"/>
      <c r="J53" s="47"/>
      <c r="K53" s="47"/>
      <c r="L53" s="47"/>
    </row>
    <row r="54" spans="2:12" ht="15" customHeight="1">
      <c r="B54" s="178"/>
      <c r="C54" s="115"/>
      <c r="D54" s="124">
        <v>4420</v>
      </c>
      <c r="E54" s="28" t="s">
        <v>160</v>
      </c>
      <c r="F54" s="181">
        <v>4000</v>
      </c>
      <c r="G54" s="47"/>
      <c r="H54" s="47"/>
      <c r="I54" s="47"/>
      <c r="J54" s="47"/>
      <c r="K54" s="47"/>
      <c r="L54" s="47"/>
    </row>
    <row r="55" spans="2:12" ht="12.75">
      <c r="B55" s="178"/>
      <c r="C55" s="115"/>
      <c r="D55" s="124">
        <v>4700</v>
      </c>
      <c r="E55" s="28" t="s">
        <v>326</v>
      </c>
      <c r="F55" s="181">
        <v>7200</v>
      </c>
      <c r="G55" s="47"/>
      <c r="H55" s="47"/>
      <c r="I55" s="47"/>
      <c r="J55" s="47"/>
      <c r="K55" s="47"/>
      <c r="L55" s="47"/>
    </row>
    <row r="56" spans="2:12" ht="15" customHeight="1">
      <c r="B56" s="180"/>
      <c r="C56" s="362" t="s">
        <v>161</v>
      </c>
      <c r="D56" s="363"/>
      <c r="E56" s="322" t="s">
        <v>128</v>
      </c>
      <c r="F56" s="365">
        <f>SUM(F57:F78)</f>
        <v>2366271</v>
      </c>
      <c r="G56" s="47"/>
      <c r="H56" s="47"/>
      <c r="I56" s="47"/>
      <c r="J56" s="47"/>
      <c r="K56" s="47"/>
      <c r="L56" s="47"/>
    </row>
    <row r="57" spans="2:12" ht="14.25" customHeight="1">
      <c r="B57" s="178"/>
      <c r="C57" s="115"/>
      <c r="D57" s="115">
        <v>3020</v>
      </c>
      <c r="E57" s="28" t="s">
        <v>335</v>
      </c>
      <c r="F57" s="181">
        <v>4000</v>
      </c>
      <c r="G57" s="47"/>
      <c r="H57" s="47"/>
      <c r="I57" s="47"/>
      <c r="J57" s="47"/>
      <c r="K57" s="47"/>
      <c r="L57" s="47"/>
    </row>
    <row r="58" spans="2:12" ht="14.25" customHeight="1">
      <c r="B58" s="178"/>
      <c r="C58" s="115"/>
      <c r="D58" s="116" t="s">
        <v>152</v>
      </c>
      <c r="E58" s="28" t="s">
        <v>153</v>
      </c>
      <c r="F58" s="181">
        <v>1250000</v>
      </c>
      <c r="G58" s="47"/>
      <c r="H58" s="47"/>
      <c r="I58" s="47"/>
      <c r="J58" s="47"/>
      <c r="K58" s="47"/>
      <c r="L58" s="47"/>
    </row>
    <row r="59" spans="2:12" ht="14.25" customHeight="1">
      <c r="B59" s="178"/>
      <c r="C59" s="115"/>
      <c r="D59" s="116" t="s">
        <v>162</v>
      </c>
      <c r="E59" s="28" t="s">
        <v>108</v>
      </c>
      <c r="F59" s="181">
        <v>96000</v>
      </c>
      <c r="G59" s="47"/>
      <c r="H59" s="47"/>
      <c r="I59" s="47"/>
      <c r="J59" s="47"/>
      <c r="K59" s="47"/>
      <c r="L59" s="47"/>
    </row>
    <row r="60" spans="2:12" ht="14.25" customHeight="1">
      <c r="B60" s="178"/>
      <c r="C60" s="115"/>
      <c r="D60" s="116" t="s">
        <v>154</v>
      </c>
      <c r="E60" s="28" t="s">
        <v>155</v>
      </c>
      <c r="F60" s="181">
        <v>230000</v>
      </c>
      <c r="G60" s="47"/>
      <c r="H60" s="47"/>
      <c r="I60" s="47"/>
      <c r="J60" s="47"/>
      <c r="K60" s="47"/>
      <c r="L60" s="47"/>
    </row>
    <row r="61" spans="2:12" ht="14.25" customHeight="1">
      <c r="B61" s="178"/>
      <c r="C61" s="115"/>
      <c r="D61" s="116" t="s">
        <v>156</v>
      </c>
      <c r="E61" s="28" t="s">
        <v>157</v>
      </c>
      <c r="F61" s="181">
        <v>24000</v>
      </c>
      <c r="G61" s="47"/>
      <c r="H61" s="47"/>
      <c r="I61" s="47"/>
      <c r="J61" s="47"/>
      <c r="K61" s="47"/>
      <c r="L61" s="47"/>
    </row>
    <row r="62" spans="2:12" ht="14.25" customHeight="1">
      <c r="B62" s="178"/>
      <c r="C62" s="115"/>
      <c r="D62" s="115">
        <v>4170</v>
      </c>
      <c r="E62" s="28" t="s">
        <v>109</v>
      </c>
      <c r="F62" s="181">
        <v>83000</v>
      </c>
      <c r="G62" s="47"/>
      <c r="H62" s="47"/>
      <c r="I62" s="47"/>
      <c r="J62" s="47"/>
      <c r="K62" s="47"/>
      <c r="L62" s="47"/>
    </row>
    <row r="63" spans="2:12" ht="14.25" customHeight="1">
      <c r="B63" s="178"/>
      <c r="C63" s="115"/>
      <c r="D63" s="116" t="s">
        <v>139</v>
      </c>
      <c r="E63" s="28" t="s">
        <v>105</v>
      </c>
      <c r="F63" s="181">
        <v>153671</v>
      </c>
      <c r="G63" s="47"/>
      <c r="H63" s="47"/>
      <c r="I63" s="47"/>
      <c r="J63" s="47"/>
      <c r="K63" s="47"/>
      <c r="L63" s="47"/>
    </row>
    <row r="64" spans="2:12" ht="14.25" customHeight="1">
      <c r="B64" s="178"/>
      <c r="C64" s="115"/>
      <c r="D64" s="124">
        <v>4220</v>
      </c>
      <c r="E64" s="28" t="s">
        <v>191</v>
      </c>
      <c r="F64" s="181">
        <v>5300</v>
      </c>
      <c r="G64" s="47"/>
      <c r="H64" s="47"/>
      <c r="I64" s="47"/>
      <c r="J64" s="47"/>
      <c r="K64" s="47"/>
      <c r="L64" s="47"/>
    </row>
    <row r="65" spans="2:12" ht="14.25" customHeight="1">
      <c r="B65" s="178"/>
      <c r="C65" s="115"/>
      <c r="D65" s="116" t="s">
        <v>163</v>
      </c>
      <c r="E65" s="28" t="s">
        <v>110</v>
      </c>
      <c r="F65" s="181">
        <v>35000</v>
      </c>
      <c r="G65" s="47"/>
      <c r="H65" s="47"/>
      <c r="I65" s="47"/>
      <c r="J65" s="47"/>
      <c r="K65" s="47"/>
      <c r="L65" s="47"/>
    </row>
    <row r="66" spans="2:12" ht="14.25" customHeight="1">
      <c r="B66" s="178"/>
      <c r="C66" s="115"/>
      <c r="D66" s="116" t="s">
        <v>164</v>
      </c>
      <c r="E66" s="28" t="s">
        <v>111</v>
      </c>
      <c r="F66" s="181">
        <v>40000</v>
      </c>
      <c r="G66" s="47"/>
      <c r="H66" s="47"/>
      <c r="I66" s="47"/>
      <c r="J66" s="47"/>
      <c r="K66" s="47"/>
      <c r="L66" s="47"/>
    </row>
    <row r="67" spans="2:12" ht="14.25" customHeight="1">
      <c r="B67" s="178"/>
      <c r="C67" s="115"/>
      <c r="D67" s="115" t="s">
        <v>193</v>
      </c>
      <c r="E67" s="28" t="s">
        <v>112</v>
      </c>
      <c r="F67" s="181">
        <v>2000</v>
      </c>
      <c r="G67" s="47"/>
      <c r="H67" s="47"/>
      <c r="I67" s="47"/>
      <c r="J67" s="47"/>
      <c r="K67" s="47"/>
      <c r="L67" s="47"/>
    </row>
    <row r="68" spans="2:12" ht="14.25" customHeight="1">
      <c r="B68" s="178"/>
      <c r="C68" s="115"/>
      <c r="D68" s="116" t="s">
        <v>103</v>
      </c>
      <c r="E68" s="28" t="s">
        <v>104</v>
      </c>
      <c r="F68" s="181">
        <v>250300</v>
      </c>
      <c r="G68" s="47"/>
      <c r="H68" s="47"/>
      <c r="I68" s="47"/>
      <c r="J68" s="47"/>
      <c r="K68" s="47"/>
      <c r="L68" s="47"/>
    </row>
    <row r="69" spans="2:12" ht="14.25" customHeight="1">
      <c r="B69" s="178"/>
      <c r="C69" s="115"/>
      <c r="D69" s="124">
        <v>4360</v>
      </c>
      <c r="E69" s="28" t="s">
        <v>450</v>
      </c>
      <c r="F69" s="181">
        <v>19000</v>
      </c>
      <c r="G69" s="47"/>
      <c r="H69" s="47"/>
      <c r="I69" s="47"/>
      <c r="J69" s="47"/>
      <c r="K69" s="47"/>
      <c r="L69" s="47"/>
    </row>
    <row r="70" spans="2:12" ht="14.25" customHeight="1">
      <c r="B70" s="178"/>
      <c r="C70" s="115"/>
      <c r="D70" s="124">
        <v>4390</v>
      </c>
      <c r="E70" s="28" t="s">
        <v>336</v>
      </c>
      <c r="F70" s="181">
        <v>20000</v>
      </c>
      <c r="G70" s="47"/>
      <c r="H70" s="47"/>
      <c r="I70" s="47"/>
      <c r="J70" s="47"/>
      <c r="K70" s="47"/>
      <c r="L70" s="47"/>
    </row>
    <row r="71" spans="2:12" ht="14.25" customHeight="1">
      <c r="B71" s="178"/>
      <c r="C71" s="115"/>
      <c r="D71" s="116" t="s">
        <v>159</v>
      </c>
      <c r="E71" s="28" t="s">
        <v>113</v>
      </c>
      <c r="F71" s="181">
        <v>14000</v>
      </c>
      <c r="G71" s="47"/>
      <c r="H71" s="47"/>
      <c r="I71" s="47"/>
      <c r="J71" s="47"/>
      <c r="K71" s="47"/>
      <c r="L71" s="47"/>
    </row>
    <row r="72" spans="2:12" ht="14.25" customHeight="1">
      <c r="B72" s="178"/>
      <c r="C72" s="115"/>
      <c r="D72" s="124">
        <v>4420</v>
      </c>
      <c r="E72" s="28" t="s">
        <v>160</v>
      </c>
      <c r="F72" s="181">
        <v>4000</v>
      </c>
      <c r="G72" s="47"/>
      <c r="H72" s="47"/>
      <c r="I72" s="47"/>
      <c r="J72" s="47"/>
      <c r="K72" s="47"/>
      <c r="L72" s="47"/>
    </row>
    <row r="73" spans="2:12" ht="14.25" customHeight="1">
      <c r="B73" s="178"/>
      <c r="C73" s="115"/>
      <c r="D73" s="116" t="s">
        <v>144</v>
      </c>
      <c r="E73" s="28" t="s">
        <v>114</v>
      </c>
      <c r="F73" s="181">
        <v>30000</v>
      </c>
      <c r="G73" s="47"/>
      <c r="H73" s="47"/>
      <c r="I73" s="47"/>
      <c r="J73" s="47"/>
      <c r="K73" s="47"/>
      <c r="L73" s="47"/>
    </row>
    <row r="74" spans="2:12" ht="14.25" customHeight="1">
      <c r="B74" s="202"/>
      <c r="C74" s="115"/>
      <c r="D74" s="116" t="s">
        <v>165</v>
      </c>
      <c r="E74" s="28" t="s">
        <v>166</v>
      </c>
      <c r="F74" s="181">
        <v>26000</v>
      </c>
      <c r="G74" s="47"/>
      <c r="H74" s="47"/>
      <c r="I74" s="47"/>
      <c r="J74" s="47"/>
      <c r="K74" s="47"/>
      <c r="L74" s="47"/>
    </row>
    <row r="75" spans="2:12" ht="14.25" customHeight="1">
      <c r="B75" s="178"/>
      <c r="C75" s="115"/>
      <c r="D75" s="124">
        <v>4610</v>
      </c>
      <c r="E75" s="28" t="s">
        <v>337</v>
      </c>
      <c r="F75" s="181">
        <v>2000</v>
      </c>
      <c r="G75" s="47"/>
      <c r="H75" s="47"/>
      <c r="I75" s="47"/>
      <c r="J75" s="47"/>
      <c r="K75" s="47"/>
      <c r="L75" s="47"/>
    </row>
    <row r="76" spans="2:12" ht="14.25" customHeight="1">
      <c r="B76" s="178"/>
      <c r="C76" s="115"/>
      <c r="D76" s="124">
        <v>4700</v>
      </c>
      <c r="E76" s="28" t="s">
        <v>167</v>
      </c>
      <c r="F76" s="181">
        <v>18000</v>
      </c>
      <c r="G76" s="47"/>
      <c r="H76" s="47"/>
      <c r="I76" s="47"/>
      <c r="J76" s="47"/>
      <c r="K76" s="47"/>
      <c r="L76" s="47"/>
    </row>
    <row r="77" spans="2:12" ht="14.25" customHeight="1">
      <c r="B77" s="178"/>
      <c r="C77" s="115"/>
      <c r="D77" s="116" t="s">
        <v>135</v>
      </c>
      <c r="E77" s="28" t="s">
        <v>136</v>
      </c>
      <c r="F77" s="181">
        <v>40000</v>
      </c>
      <c r="G77" s="47"/>
      <c r="H77" s="47"/>
      <c r="I77" s="47"/>
      <c r="J77" s="47"/>
      <c r="K77" s="47"/>
      <c r="L77" s="47"/>
    </row>
    <row r="78" spans="2:12" ht="14.25" customHeight="1">
      <c r="B78" s="178"/>
      <c r="C78" s="115"/>
      <c r="D78" s="124">
        <v>6060</v>
      </c>
      <c r="E78" s="28" t="s">
        <v>115</v>
      </c>
      <c r="F78" s="181">
        <v>20000</v>
      </c>
      <c r="G78" s="47"/>
      <c r="H78" s="47"/>
      <c r="I78" s="47"/>
      <c r="J78" s="47"/>
      <c r="K78" s="47"/>
      <c r="L78" s="47"/>
    </row>
    <row r="79" spans="2:12" ht="15" customHeight="1">
      <c r="B79" s="178"/>
      <c r="C79" s="363" t="s">
        <v>168</v>
      </c>
      <c r="D79" s="362"/>
      <c r="E79" s="322" t="s">
        <v>269</v>
      </c>
      <c r="F79" s="365">
        <f>F80+F81</f>
        <v>79000</v>
      </c>
      <c r="G79" s="47"/>
      <c r="H79" s="47"/>
      <c r="I79" s="47"/>
      <c r="J79" s="47"/>
      <c r="K79" s="47"/>
      <c r="L79" s="47"/>
    </row>
    <row r="80" spans="2:12" ht="15" customHeight="1">
      <c r="B80" s="178"/>
      <c r="C80" s="115"/>
      <c r="D80" s="124">
        <v>4210</v>
      </c>
      <c r="E80" s="28" t="s">
        <v>105</v>
      </c>
      <c r="F80" s="181">
        <v>34000</v>
      </c>
      <c r="G80" s="47"/>
      <c r="H80" s="47"/>
      <c r="I80" s="47"/>
      <c r="J80" s="47"/>
      <c r="K80" s="47"/>
      <c r="L80" s="47"/>
    </row>
    <row r="81" spans="2:12" ht="15" customHeight="1">
      <c r="B81" s="178"/>
      <c r="C81" s="115"/>
      <c r="D81" s="124">
        <v>4300</v>
      </c>
      <c r="E81" s="28" t="s">
        <v>104</v>
      </c>
      <c r="F81" s="181">
        <v>45000</v>
      </c>
      <c r="G81" s="47"/>
      <c r="H81" s="47"/>
      <c r="I81" s="47"/>
      <c r="J81" s="47"/>
      <c r="K81" s="47"/>
      <c r="L81" s="47"/>
    </row>
    <row r="82" spans="2:12" ht="15" customHeight="1">
      <c r="B82" s="178"/>
      <c r="C82" s="363" t="s">
        <v>304</v>
      </c>
      <c r="D82" s="368"/>
      <c r="E82" s="322" t="s">
        <v>42</v>
      </c>
      <c r="F82" s="365">
        <f>F83</f>
        <v>54060</v>
      </c>
      <c r="G82" s="47"/>
      <c r="H82" s="47"/>
      <c r="I82" s="47"/>
      <c r="J82" s="47"/>
      <c r="K82" s="47"/>
      <c r="L82" s="47"/>
    </row>
    <row r="83" spans="2:12" ht="15" customHeight="1" thickBot="1">
      <c r="B83" s="178"/>
      <c r="C83" s="261"/>
      <c r="D83" s="116" t="s">
        <v>147</v>
      </c>
      <c r="E83" s="28" t="s">
        <v>148</v>
      </c>
      <c r="F83" s="181">
        <v>54060</v>
      </c>
      <c r="G83" s="47"/>
      <c r="H83" s="47"/>
      <c r="I83" s="47"/>
      <c r="J83" s="47"/>
      <c r="K83" s="47"/>
      <c r="L83" s="47"/>
    </row>
    <row r="84" spans="2:12" ht="29.25" customHeight="1" thickBot="1">
      <c r="B84" s="346" t="s">
        <v>91</v>
      </c>
      <c r="C84" s="341"/>
      <c r="D84" s="341"/>
      <c r="E84" s="334" t="s">
        <v>327</v>
      </c>
      <c r="F84" s="348">
        <f>F85</f>
        <v>1718</v>
      </c>
      <c r="G84" s="47"/>
      <c r="H84" s="47"/>
      <c r="I84" s="47"/>
      <c r="J84" s="47"/>
      <c r="K84" s="47"/>
      <c r="L84" s="47"/>
    </row>
    <row r="85" spans="2:12" ht="26.25" customHeight="1">
      <c r="B85" s="177"/>
      <c r="C85" s="327" t="s">
        <v>92</v>
      </c>
      <c r="D85" s="326"/>
      <c r="E85" s="328" t="s">
        <v>270</v>
      </c>
      <c r="F85" s="367">
        <f>SUM(F86:F86)</f>
        <v>1718</v>
      </c>
      <c r="G85" s="47"/>
      <c r="H85" s="47"/>
      <c r="I85" s="47"/>
      <c r="J85" s="47"/>
      <c r="K85" s="47"/>
      <c r="L85" s="47"/>
    </row>
    <row r="86" spans="2:12" ht="16.5" customHeight="1" thickBot="1">
      <c r="B86" s="182"/>
      <c r="C86" s="118"/>
      <c r="D86" s="258" t="s">
        <v>103</v>
      </c>
      <c r="E86" s="210" t="s">
        <v>169</v>
      </c>
      <c r="F86" s="255">
        <v>1718</v>
      </c>
      <c r="G86" s="47"/>
      <c r="H86" s="47"/>
      <c r="I86" s="47"/>
      <c r="J86" s="47"/>
      <c r="K86" s="47"/>
      <c r="L86" s="47"/>
    </row>
    <row r="87" spans="2:12" ht="30" customHeight="1" thickBot="1">
      <c r="B87" s="346" t="s">
        <v>93</v>
      </c>
      <c r="C87" s="341"/>
      <c r="D87" s="341"/>
      <c r="E87" s="334" t="s">
        <v>18</v>
      </c>
      <c r="F87" s="348">
        <f>F88+F99</f>
        <v>442800</v>
      </c>
      <c r="G87" s="47"/>
      <c r="H87" s="47"/>
      <c r="I87" s="47"/>
      <c r="J87" s="47"/>
      <c r="K87" s="47"/>
      <c r="L87" s="47"/>
    </row>
    <row r="88" spans="2:12" ht="15" customHeight="1">
      <c r="B88" s="177"/>
      <c r="C88" s="327" t="s">
        <v>170</v>
      </c>
      <c r="D88" s="326"/>
      <c r="E88" s="328" t="s">
        <v>271</v>
      </c>
      <c r="F88" s="367">
        <f>SUM(F89:F98)</f>
        <v>384800</v>
      </c>
      <c r="G88" s="47"/>
      <c r="H88" s="47"/>
      <c r="I88" s="47"/>
      <c r="J88" s="47"/>
      <c r="K88" s="47"/>
      <c r="L88" s="47"/>
    </row>
    <row r="89" spans="2:12" ht="24">
      <c r="B89" s="177"/>
      <c r="C89" s="327"/>
      <c r="D89" s="477" t="s">
        <v>359</v>
      </c>
      <c r="E89" s="205" t="s">
        <v>360</v>
      </c>
      <c r="F89" s="265">
        <v>12000</v>
      </c>
      <c r="G89" s="47"/>
      <c r="H89" s="47"/>
      <c r="I89" s="47"/>
      <c r="J89" s="47"/>
      <c r="K89" s="47"/>
      <c r="L89" s="47"/>
    </row>
    <row r="90" spans="2:12" ht="17.25" customHeight="1">
      <c r="B90" s="177"/>
      <c r="C90" s="260"/>
      <c r="D90" s="270" t="s">
        <v>106</v>
      </c>
      <c r="E90" s="28" t="s">
        <v>335</v>
      </c>
      <c r="F90" s="265">
        <v>20000</v>
      </c>
      <c r="G90" s="47"/>
      <c r="H90" s="47"/>
      <c r="I90" s="47"/>
      <c r="J90" s="47"/>
      <c r="K90" s="47"/>
      <c r="L90" s="47"/>
    </row>
    <row r="91" spans="2:12" ht="17.25" customHeight="1">
      <c r="B91" s="177"/>
      <c r="C91" s="260"/>
      <c r="D91" s="116" t="s">
        <v>139</v>
      </c>
      <c r="E91" s="28" t="s">
        <v>482</v>
      </c>
      <c r="F91" s="265">
        <v>50800</v>
      </c>
      <c r="G91" s="47"/>
      <c r="H91" s="47"/>
      <c r="I91" s="47"/>
      <c r="J91" s="47"/>
      <c r="K91" s="47"/>
      <c r="L91" s="47"/>
    </row>
    <row r="92" spans="2:12" ht="17.25" customHeight="1">
      <c r="B92" s="177"/>
      <c r="C92" s="260"/>
      <c r="D92" s="116" t="s">
        <v>163</v>
      </c>
      <c r="E92" s="28" t="s">
        <v>110</v>
      </c>
      <c r="F92" s="265">
        <v>28000</v>
      </c>
      <c r="G92" s="47"/>
      <c r="H92" s="47"/>
      <c r="I92" s="47"/>
      <c r="J92" s="47"/>
      <c r="K92" s="47"/>
      <c r="L92" s="47"/>
    </row>
    <row r="93" spans="2:12" ht="17.25" customHeight="1">
      <c r="B93" s="177"/>
      <c r="C93" s="260"/>
      <c r="D93" s="116" t="s">
        <v>164</v>
      </c>
      <c r="E93" s="28" t="s">
        <v>483</v>
      </c>
      <c r="F93" s="265">
        <v>35000</v>
      </c>
      <c r="G93" s="47"/>
      <c r="H93" s="47"/>
      <c r="I93" s="47"/>
      <c r="J93" s="47"/>
      <c r="K93" s="47"/>
      <c r="L93" s="47"/>
    </row>
    <row r="94" spans="2:12" ht="17.25" customHeight="1">
      <c r="B94" s="177"/>
      <c r="C94" s="260"/>
      <c r="D94" s="115" t="s">
        <v>193</v>
      </c>
      <c r="E94" s="28" t="s">
        <v>112</v>
      </c>
      <c r="F94" s="265">
        <v>5000</v>
      </c>
      <c r="G94" s="47"/>
      <c r="H94" s="47"/>
      <c r="I94" s="47"/>
      <c r="J94" s="47"/>
      <c r="K94" s="47"/>
      <c r="L94" s="47"/>
    </row>
    <row r="95" spans="2:12" ht="17.25" customHeight="1">
      <c r="B95" s="178"/>
      <c r="C95" s="115"/>
      <c r="D95" s="116" t="s">
        <v>103</v>
      </c>
      <c r="E95" s="28" t="s">
        <v>104</v>
      </c>
      <c r="F95" s="181">
        <v>15000</v>
      </c>
      <c r="G95" s="47"/>
      <c r="H95" s="47"/>
      <c r="I95" s="47"/>
      <c r="J95" s="47"/>
      <c r="K95" s="47"/>
      <c r="L95" s="47"/>
    </row>
    <row r="96" spans="2:12" ht="17.25" customHeight="1">
      <c r="B96" s="178"/>
      <c r="C96" s="115"/>
      <c r="D96" s="116" t="s">
        <v>144</v>
      </c>
      <c r="E96" s="28" t="s">
        <v>114</v>
      </c>
      <c r="F96" s="181">
        <v>34000</v>
      </c>
      <c r="G96" s="47"/>
      <c r="H96" s="47"/>
      <c r="I96" s="47"/>
      <c r="J96" s="47"/>
      <c r="K96" s="47"/>
      <c r="L96" s="47"/>
    </row>
    <row r="97" spans="2:12" ht="16.5" customHeight="1">
      <c r="B97" s="178"/>
      <c r="C97" s="115"/>
      <c r="D97" s="124">
        <v>4700</v>
      </c>
      <c r="E97" s="28" t="s">
        <v>167</v>
      </c>
      <c r="F97" s="181">
        <v>10000</v>
      </c>
      <c r="G97" s="47"/>
      <c r="H97" s="47"/>
      <c r="I97" s="47"/>
      <c r="J97" s="47"/>
      <c r="K97" s="47"/>
      <c r="L97" s="47"/>
    </row>
    <row r="98" spans="2:12" ht="23.25">
      <c r="B98" s="178"/>
      <c r="C98" s="477"/>
      <c r="D98" s="116" t="s">
        <v>135</v>
      </c>
      <c r="E98" s="28" t="s">
        <v>476</v>
      </c>
      <c r="F98" s="181">
        <v>175000</v>
      </c>
      <c r="G98" s="47"/>
      <c r="H98" s="47"/>
      <c r="I98" s="47"/>
      <c r="J98" s="47"/>
      <c r="K98" s="47"/>
      <c r="L98" s="47"/>
    </row>
    <row r="99" spans="2:12" ht="15.75" customHeight="1">
      <c r="B99" s="178"/>
      <c r="C99" s="369">
        <v>75421</v>
      </c>
      <c r="D99" s="478"/>
      <c r="E99" s="328" t="s">
        <v>338</v>
      </c>
      <c r="F99" s="365">
        <f>F100</f>
        <v>58000</v>
      </c>
      <c r="G99" s="47"/>
      <c r="H99" s="47"/>
      <c r="I99" s="47"/>
      <c r="J99" s="47"/>
      <c r="K99" s="47"/>
      <c r="L99" s="47"/>
    </row>
    <row r="100" spans="2:12" ht="15.75" customHeight="1" thickBot="1">
      <c r="B100" s="182"/>
      <c r="C100" s="118"/>
      <c r="D100" s="119" t="s">
        <v>176</v>
      </c>
      <c r="E100" s="20" t="s">
        <v>177</v>
      </c>
      <c r="F100" s="183">
        <v>58000</v>
      </c>
      <c r="G100" s="47"/>
      <c r="H100" s="47"/>
      <c r="I100" s="47"/>
      <c r="J100" s="47"/>
      <c r="K100" s="47"/>
      <c r="L100" s="47"/>
    </row>
    <row r="101" spans="2:12" ht="52.5" customHeight="1" thickBot="1">
      <c r="B101" s="333">
        <v>756</v>
      </c>
      <c r="C101" s="330"/>
      <c r="D101" s="330"/>
      <c r="E101" s="334" t="s">
        <v>333</v>
      </c>
      <c r="F101" s="348">
        <f>F102+F104</f>
        <v>7000</v>
      </c>
      <c r="G101" s="47"/>
      <c r="H101" s="47"/>
      <c r="I101" s="47"/>
      <c r="J101" s="47"/>
      <c r="K101" s="47"/>
      <c r="L101" s="47"/>
    </row>
    <row r="102" spans="2:12" ht="40.5" customHeight="1">
      <c r="B102" s="300"/>
      <c r="C102" s="312">
        <v>75615</v>
      </c>
      <c r="D102" s="309"/>
      <c r="E102" s="316" t="s">
        <v>328</v>
      </c>
      <c r="F102" s="367">
        <f>F103</f>
        <v>1000</v>
      </c>
      <c r="G102" s="47"/>
      <c r="H102" s="47"/>
      <c r="I102" s="47"/>
      <c r="J102" s="47"/>
      <c r="K102" s="47"/>
      <c r="L102" s="47"/>
    </row>
    <row r="103" spans="2:12" ht="17.25" customHeight="1">
      <c r="B103" s="178"/>
      <c r="C103" s="115"/>
      <c r="D103" s="124">
        <v>4610</v>
      </c>
      <c r="E103" s="28" t="s">
        <v>337</v>
      </c>
      <c r="F103" s="181">
        <v>1000</v>
      </c>
      <c r="G103" s="47"/>
      <c r="H103" s="47"/>
      <c r="I103" s="47"/>
      <c r="J103" s="47"/>
      <c r="K103" s="47"/>
      <c r="L103" s="47"/>
    </row>
    <row r="104" spans="2:12" ht="40.5" customHeight="1">
      <c r="B104" s="178"/>
      <c r="C104" s="313">
        <v>75616</v>
      </c>
      <c r="D104" s="314"/>
      <c r="E104" s="317" t="s">
        <v>329</v>
      </c>
      <c r="F104" s="365">
        <f>F105</f>
        <v>6000</v>
      </c>
      <c r="G104" s="47"/>
      <c r="H104" s="47"/>
      <c r="I104" s="47"/>
      <c r="J104" s="47"/>
      <c r="K104" s="47"/>
      <c r="L104" s="47"/>
    </row>
    <row r="105" spans="2:12" ht="17.25" customHeight="1" thickBot="1">
      <c r="B105" s="464"/>
      <c r="C105" s="465"/>
      <c r="D105" s="555">
        <v>4610</v>
      </c>
      <c r="E105" s="451" t="s">
        <v>337</v>
      </c>
      <c r="F105" s="467">
        <v>6000</v>
      </c>
      <c r="G105" s="47"/>
      <c r="H105" s="47"/>
      <c r="I105" s="47"/>
      <c r="J105" s="47"/>
      <c r="K105" s="47"/>
      <c r="L105" s="47"/>
    </row>
    <row r="106" spans="2:12" ht="20.25" customHeight="1" thickBot="1">
      <c r="B106" s="346" t="s">
        <v>171</v>
      </c>
      <c r="C106" s="341"/>
      <c r="D106" s="341"/>
      <c r="E106" s="342" t="s">
        <v>172</v>
      </c>
      <c r="F106" s="348">
        <f>F107</f>
        <v>260000</v>
      </c>
      <c r="G106" s="47"/>
      <c r="H106" s="47"/>
      <c r="I106" s="47"/>
      <c r="J106" s="47"/>
      <c r="K106" s="47"/>
      <c r="L106" s="47"/>
    </row>
    <row r="107" spans="2:12" ht="27" customHeight="1">
      <c r="B107" s="177"/>
      <c r="C107" s="327" t="s">
        <v>173</v>
      </c>
      <c r="D107" s="326"/>
      <c r="E107" s="328" t="s">
        <v>272</v>
      </c>
      <c r="F107" s="367">
        <f>F108</f>
        <v>260000</v>
      </c>
      <c r="G107" s="47"/>
      <c r="H107" s="47"/>
      <c r="I107" s="47"/>
      <c r="J107" s="47"/>
      <c r="K107" s="47"/>
      <c r="L107" s="47"/>
    </row>
    <row r="108" spans="2:12" ht="25.5" customHeight="1" thickBot="1">
      <c r="B108" s="182"/>
      <c r="C108" s="118"/>
      <c r="D108" s="118" t="s">
        <v>292</v>
      </c>
      <c r="E108" s="121" t="s">
        <v>293</v>
      </c>
      <c r="F108" s="183">
        <v>260000</v>
      </c>
      <c r="G108" s="47"/>
      <c r="H108" s="47"/>
      <c r="I108" s="47"/>
      <c r="J108" s="47"/>
      <c r="K108" s="47"/>
      <c r="L108" s="47"/>
    </row>
    <row r="109" spans="2:12" ht="15.75" customHeight="1" thickBot="1">
      <c r="B109" s="346" t="s">
        <v>174</v>
      </c>
      <c r="C109" s="341"/>
      <c r="D109" s="341"/>
      <c r="E109" s="331" t="s">
        <v>33</v>
      </c>
      <c r="F109" s="348">
        <f>F110</f>
        <v>27000</v>
      </c>
      <c r="G109" s="47"/>
      <c r="H109" s="47"/>
      <c r="I109" s="47"/>
      <c r="J109" s="47"/>
      <c r="K109" s="47"/>
      <c r="L109" s="47"/>
    </row>
    <row r="110" spans="2:12" ht="14.25" customHeight="1">
      <c r="B110" s="436"/>
      <c r="C110" s="437" t="s">
        <v>175</v>
      </c>
      <c r="D110" s="438"/>
      <c r="E110" s="325" t="s">
        <v>273</v>
      </c>
      <c r="F110" s="439">
        <f>F111</f>
        <v>27000</v>
      </c>
      <c r="G110" s="47"/>
      <c r="H110" s="47"/>
      <c r="I110" s="47"/>
      <c r="J110" s="47"/>
      <c r="K110" s="47"/>
      <c r="L110" s="47"/>
    </row>
    <row r="111" spans="2:12" ht="13.5" thickBot="1">
      <c r="B111" s="300"/>
      <c r="C111" s="326"/>
      <c r="D111" s="119" t="s">
        <v>176</v>
      </c>
      <c r="E111" s="20" t="s">
        <v>177</v>
      </c>
      <c r="F111" s="265">
        <v>27000</v>
      </c>
      <c r="G111" s="47"/>
      <c r="H111" s="47"/>
      <c r="I111" s="47"/>
      <c r="J111" s="47"/>
      <c r="K111" s="47"/>
      <c r="L111" s="47"/>
    </row>
    <row r="112" spans="2:12" ht="15.75" customHeight="1" thickBot="1">
      <c r="B112" s="346" t="s">
        <v>178</v>
      </c>
      <c r="C112" s="341"/>
      <c r="D112" s="349"/>
      <c r="E112" s="331" t="s">
        <v>36</v>
      </c>
      <c r="F112" s="348">
        <f>F113+F133+F149+F169+F188+F202+F217+F219+F230+F235+F242</f>
        <v>10329000</v>
      </c>
      <c r="G112" s="47"/>
      <c r="H112" s="47"/>
      <c r="I112" s="47"/>
      <c r="J112" s="47"/>
      <c r="K112" s="47"/>
      <c r="L112" s="47"/>
    </row>
    <row r="113" spans="2:12" ht="16.5" customHeight="1">
      <c r="B113" s="436"/>
      <c r="C113" s="438" t="s">
        <v>179</v>
      </c>
      <c r="D113" s="463"/>
      <c r="E113" s="325" t="s">
        <v>37</v>
      </c>
      <c r="F113" s="439">
        <f>SUM(F114:F132)</f>
        <v>4458200</v>
      </c>
      <c r="G113" s="47"/>
      <c r="H113" s="47"/>
      <c r="I113" s="47"/>
      <c r="J113" s="47"/>
      <c r="K113" s="47"/>
      <c r="L113" s="47"/>
    </row>
    <row r="114" spans="2:12" ht="15" customHeight="1">
      <c r="B114" s="178"/>
      <c r="C114" s="115"/>
      <c r="D114" s="116" t="s">
        <v>106</v>
      </c>
      <c r="E114" s="28" t="s">
        <v>335</v>
      </c>
      <c r="F114" s="556">
        <v>192700</v>
      </c>
      <c r="G114" s="47"/>
      <c r="H114" s="47"/>
      <c r="I114" s="47"/>
      <c r="J114" s="47"/>
      <c r="K114" s="47"/>
      <c r="L114" s="47"/>
    </row>
    <row r="115" spans="2:12" ht="15" customHeight="1">
      <c r="B115" s="178"/>
      <c r="C115" s="115"/>
      <c r="D115" s="116" t="s">
        <v>152</v>
      </c>
      <c r="E115" s="28" t="s">
        <v>153</v>
      </c>
      <c r="F115" s="556">
        <v>2711400</v>
      </c>
      <c r="G115" s="47"/>
      <c r="H115" s="47"/>
      <c r="I115" s="47"/>
      <c r="J115" s="47"/>
      <c r="K115" s="47"/>
      <c r="L115" s="47"/>
    </row>
    <row r="116" spans="2:12" ht="15" customHeight="1">
      <c r="B116" s="178"/>
      <c r="C116" s="115"/>
      <c r="D116" s="116" t="s">
        <v>162</v>
      </c>
      <c r="E116" s="28" t="s">
        <v>108</v>
      </c>
      <c r="F116" s="556">
        <v>232700</v>
      </c>
      <c r="G116" s="47"/>
      <c r="H116" s="47"/>
      <c r="I116" s="47"/>
      <c r="J116" s="47"/>
      <c r="K116" s="47"/>
      <c r="L116" s="47"/>
    </row>
    <row r="117" spans="2:12" ht="15" customHeight="1">
      <c r="B117" s="178"/>
      <c r="C117" s="115"/>
      <c r="D117" s="116" t="s">
        <v>154</v>
      </c>
      <c r="E117" s="28" t="s">
        <v>155</v>
      </c>
      <c r="F117" s="556">
        <v>534400</v>
      </c>
      <c r="G117" s="47"/>
      <c r="H117" s="47"/>
      <c r="I117" s="47"/>
      <c r="J117" s="47"/>
      <c r="K117" s="47"/>
      <c r="L117" s="47"/>
    </row>
    <row r="118" spans="2:12" ht="15" customHeight="1">
      <c r="B118" s="178"/>
      <c r="C118" s="115"/>
      <c r="D118" s="116" t="s">
        <v>156</v>
      </c>
      <c r="E118" s="28" t="s">
        <v>157</v>
      </c>
      <c r="F118" s="556">
        <v>75100</v>
      </c>
      <c r="G118" s="47"/>
      <c r="H118" s="47"/>
      <c r="I118" s="47"/>
      <c r="J118" s="47"/>
      <c r="K118" s="47"/>
      <c r="L118" s="47"/>
    </row>
    <row r="119" spans="2:12" ht="15" customHeight="1">
      <c r="B119" s="178"/>
      <c r="C119" s="115"/>
      <c r="D119" s="115">
        <v>4170</v>
      </c>
      <c r="E119" s="28" t="s">
        <v>109</v>
      </c>
      <c r="F119" s="556">
        <v>16000</v>
      </c>
      <c r="G119" s="47"/>
      <c r="H119" s="47"/>
      <c r="I119" s="47"/>
      <c r="J119" s="47"/>
      <c r="K119" s="47"/>
      <c r="L119" s="47"/>
    </row>
    <row r="120" spans="2:12" ht="15" customHeight="1">
      <c r="B120" s="178"/>
      <c r="C120" s="115"/>
      <c r="D120" s="116" t="s">
        <v>139</v>
      </c>
      <c r="E120" s="28" t="s">
        <v>105</v>
      </c>
      <c r="F120" s="556">
        <v>133700</v>
      </c>
      <c r="G120" s="47"/>
      <c r="H120" s="47"/>
      <c r="I120" s="47"/>
      <c r="J120" s="47"/>
      <c r="K120" s="47"/>
      <c r="L120" s="47"/>
    </row>
    <row r="121" spans="2:12" ht="15" customHeight="1">
      <c r="B121" s="178"/>
      <c r="C121" s="115"/>
      <c r="D121" s="124">
        <v>4220</v>
      </c>
      <c r="E121" s="28" t="s">
        <v>191</v>
      </c>
      <c r="F121" s="556">
        <v>2000</v>
      </c>
      <c r="G121" s="47"/>
      <c r="H121" s="47"/>
      <c r="I121" s="47"/>
      <c r="J121" s="47"/>
      <c r="K121" s="47"/>
      <c r="L121" s="47"/>
    </row>
    <row r="122" spans="2:12" ht="15" customHeight="1">
      <c r="B122" s="178"/>
      <c r="C122" s="115"/>
      <c r="D122" s="116" t="s">
        <v>180</v>
      </c>
      <c r="E122" s="28" t="s">
        <v>516</v>
      </c>
      <c r="F122" s="556">
        <v>12000</v>
      </c>
      <c r="G122" s="47"/>
      <c r="H122" s="47"/>
      <c r="I122" s="47"/>
      <c r="J122" s="47"/>
      <c r="K122" s="47"/>
      <c r="L122" s="47"/>
    </row>
    <row r="123" spans="2:12" ht="15" customHeight="1">
      <c r="B123" s="178"/>
      <c r="C123" s="115"/>
      <c r="D123" s="116" t="s">
        <v>163</v>
      </c>
      <c r="E123" s="28" t="s">
        <v>110</v>
      </c>
      <c r="F123" s="556">
        <v>139900</v>
      </c>
      <c r="G123" s="47"/>
      <c r="H123" s="47"/>
      <c r="I123" s="47"/>
      <c r="J123" s="47"/>
      <c r="K123" s="47"/>
      <c r="L123" s="47"/>
    </row>
    <row r="124" spans="2:12" ht="15" customHeight="1">
      <c r="B124" s="178"/>
      <c r="C124" s="115"/>
      <c r="D124" s="116" t="s">
        <v>164</v>
      </c>
      <c r="E124" s="28" t="s">
        <v>111</v>
      </c>
      <c r="F124" s="556">
        <v>140000</v>
      </c>
      <c r="G124" s="47"/>
      <c r="H124" s="47"/>
      <c r="I124" s="47"/>
      <c r="J124" s="47"/>
      <c r="K124" s="47"/>
      <c r="L124" s="47"/>
    </row>
    <row r="125" spans="2:12" ht="15" customHeight="1">
      <c r="B125" s="178"/>
      <c r="C125" s="115"/>
      <c r="D125" s="115" t="s">
        <v>193</v>
      </c>
      <c r="E125" s="28" t="s">
        <v>112</v>
      </c>
      <c r="F125" s="556">
        <v>3600</v>
      </c>
      <c r="G125" s="47"/>
      <c r="H125" s="47"/>
      <c r="I125" s="47"/>
      <c r="J125" s="47"/>
      <c r="K125" s="47"/>
      <c r="L125" s="47"/>
    </row>
    <row r="126" spans="2:12" ht="15" customHeight="1">
      <c r="B126" s="178"/>
      <c r="C126" s="115"/>
      <c r="D126" s="116" t="s">
        <v>103</v>
      </c>
      <c r="E126" s="28" t="s">
        <v>104</v>
      </c>
      <c r="F126" s="556">
        <v>54500</v>
      </c>
      <c r="G126" s="47"/>
      <c r="H126" s="47"/>
      <c r="I126" s="47"/>
      <c r="J126" s="47"/>
      <c r="K126" s="47"/>
      <c r="L126" s="47"/>
    </row>
    <row r="127" spans="2:12" ht="15" customHeight="1">
      <c r="B127" s="178"/>
      <c r="C127" s="115"/>
      <c r="D127" s="124">
        <v>4360</v>
      </c>
      <c r="E127" s="28" t="s">
        <v>450</v>
      </c>
      <c r="F127" s="556">
        <v>12700</v>
      </c>
      <c r="G127" s="47"/>
      <c r="H127" s="47"/>
      <c r="I127" s="47"/>
      <c r="J127" s="47"/>
      <c r="K127" s="47"/>
      <c r="L127" s="47"/>
    </row>
    <row r="128" spans="2:12" ht="15" customHeight="1">
      <c r="B128" s="178"/>
      <c r="C128" s="115"/>
      <c r="D128" s="116" t="s">
        <v>159</v>
      </c>
      <c r="E128" s="28" t="s">
        <v>113</v>
      </c>
      <c r="F128" s="556">
        <v>2200</v>
      </c>
      <c r="G128" s="47"/>
      <c r="H128" s="47"/>
      <c r="I128" s="47"/>
      <c r="J128" s="47"/>
      <c r="K128" s="47"/>
      <c r="L128" s="47"/>
    </row>
    <row r="129" spans="2:12" ht="15" customHeight="1">
      <c r="B129" s="178"/>
      <c r="C129" s="115"/>
      <c r="D129" s="116" t="s">
        <v>144</v>
      </c>
      <c r="E129" s="28" t="s">
        <v>114</v>
      </c>
      <c r="F129" s="556">
        <v>7900</v>
      </c>
      <c r="G129" s="47"/>
      <c r="H129" s="47"/>
      <c r="I129" s="47"/>
      <c r="J129" s="47"/>
      <c r="K129" s="47"/>
      <c r="L129" s="47"/>
    </row>
    <row r="130" spans="2:12" ht="15" customHeight="1">
      <c r="B130" s="178"/>
      <c r="C130" s="115"/>
      <c r="D130" s="116" t="s">
        <v>165</v>
      </c>
      <c r="E130" s="28" t="s">
        <v>166</v>
      </c>
      <c r="F130" s="556">
        <v>185500</v>
      </c>
      <c r="G130" s="47"/>
      <c r="H130" s="47"/>
      <c r="I130" s="47"/>
      <c r="J130" s="47"/>
      <c r="K130" s="47"/>
      <c r="L130" s="47"/>
    </row>
    <row r="131" spans="2:12" ht="15" customHeight="1">
      <c r="B131" s="178"/>
      <c r="C131" s="115"/>
      <c r="D131" s="124">
        <v>4480</v>
      </c>
      <c r="E131" s="28" t="s">
        <v>308</v>
      </c>
      <c r="F131" s="556">
        <v>500</v>
      </c>
      <c r="G131" s="47"/>
      <c r="H131" s="47"/>
      <c r="I131" s="47"/>
      <c r="J131" s="47"/>
      <c r="K131" s="47"/>
      <c r="L131" s="47"/>
    </row>
    <row r="132" spans="2:12" ht="15" customHeight="1">
      <c r="B132" s="178"/>
      <c r="C132" s="115"/>
      <c r="D132" s="124">
        <v>4700</v>
      </c>
      <c r="E132" s="28" t="s">
        <v>167</v>
      </c>
      <c r="F132" s="556">
        <v>1400</v>
      </c>
      <c r="G132" s="47"/>
      <c r="H132" s="47"/>
      <c r="I132" s="47"/>
      <c r="J132" s="47"/>
      <c r="K132" s="47"/>
      <c r="L132" s="47"/>
    </row>
    <row r="133" spans="2:12" ht="16.5" customHeight="1">
      <c r="B133" s="178"/>
      <c r="C133" s="363" t="s">
        <v>181</v>
      </c>
      <c r="D133" s="362"/>
      <c r="E133" s="322" t="s">
        <v>274</v>
      </c>
      <c r="F133" s="365">
        <f>SUM(F134:F148)</f>
        <v>487000</v>
      </c>
      <c r="G133" s="47"/>
      <c r="H133" s="47"/>
      <c r="I133" s="47"/>
      <c r="J133" s="47"/>
      <c r="K133" s="47"/>
      <c r="L133" s="47"/>
    </row>
    <row r="134" spans="2:12" ht="15" customHeight="1">
      <c r="B134" s="178"/>
      <c r="C134" s="115"/>
      <c r="D134" s="116" t="s">
        <v>106</v>
      </c>
      <c r="E134" s="28" t="s">
        <v>335</v>
      </c>
      <c r="F134" s="556">
        <v>16200</v>
      </c>
      <c r="G134" s="47"/>
      <c r="H134" s="47"/>
      <c r="I134" s="47"/>
      <c r="J134" s="47"/>
      <c r="K134" s="47"/>
      <c r="L134" s="47"/>
    </row>
    <row r="135" spans="2:12" ht="15" customHeight="1">
      <c r="B135" s="178"/>
      <c r="C135" s="115"/>
      <c r="D135" s="116" t="s">
        <v>152</v>
      </c>
      <c r="E135" s="28" t="s">
        <v>153</v>
      </c>
      <c r="F135" s="556">
        <v>280600</v>
      </c>
      <c r="G135" s="47"/>
      <c r="H135" s="47"/>
      <c r="I135" s="47"/>
      <c r="J135" s="47"/>
      <c r="K135" s="47"/>
      <c r="L135" s="47"/>
    </row>
    <row r="136" spans="2:12" ht="15" customHeight="1">
      <c r="B136" s="178"/>
      <c r="C136" s="115"/>
      <c r="D136" s="116" t="s">
        <v>162</v>
      </c>
      <c r="E136" s="28" t="s">
        <v>108</v>
      </c>
      <c r="F136" s="556">
        <v>23900</v>
      </c>
      <c r="G136" s="47"/>
      <c r="H136" s="47"/>
      <c r="I136" s="47"/>
      <c r="J136" s="47"/>
      <c r="K136" s="47"/>
      <c r="L136" s="47"/>
    </row>
    <row r="137" spans="2:12" ht="15" customHeight="1">
      <c r="B137" s="178"/>
      <c r="C137" s="115"/>
      <c r="D137" s="116" t="s">
        <v>154</v>
      </c>
      <c r="E137" s="28" t="s">
        <v>155</v>
      </c>
      <c r="F137" s="556">
        <v>53300</v>
      </c>
      <c r="G137" s="47"/>
      <c r="H137" s="47"/>
      <c r="I137" s="47"/>
      <c r="J137" s="47"/>
      <c r="K137" s="47"/>
      <c r="L137" s="47"/>
    </row>
    <row r="138" spans="2:12" ht="15" customHeight="1">
      <c r="B138" s="178"/>
      <c r="C138" s="115"/>
      <c r="D138" s="116" t="s">
        <v>156</v>
      </c>
      <c r="E138" s="28" t="s">
        <v>157</v>
      </c>
      <c r="F138" s="556">
        <v>7600</v>
      </c>
      <c r="G138" s="47"/>
      <c r="H138" s="47"/>
      <c r="I138" s="47"/>
      <c r="J138" s="47"/>
      <c r="K138" s="47"/>
      <c r="L138" s="47"/>
    </row>
    <row r="139" spans="2:12" ht="15" customHeight="1">
      <c r="B139" s="178"/>
      <c r="C139" s="115"/>
      <c r="D139" s="115">
        <v>4170</v>
      </c>
      <c r="E139" s="28" t="s">
        <v>109</v>
      </c>
      <c r="F139" s="556">
        <v>7000</v>
      </c>
      <c r="G139" s="47"/>
      <c r="H139" s="47"/>
      <c r="I139" s="47"/>
      <c r="J139" s="47"/>
      <c r="K139" s="47"/>
      <c r="L139" s="47"/>
    </row>
    <row r="140" spans="2:12" ht="15" customHeight="1">
      <c r="B140" s="178"/>
      <c r="C140" s="115"/>
      <c r="D140" s="116" t="s">
        <v>139</v>
      </c>
      <c r="E140" s="28" t="s">
        <v>105</v>
      </c>
      <c r="F140" s="556">
        <v>12300</v>
      </c>
      <c r="G140" s="47"/>
      <c r="H140" s="47"/>
      <c r="I140" s="47"/>
      <c r="J140" s="47"/>
      <c r="K140" s="47"/>
      <c r="L140" s="47"/>
    </row>
    <row r="141" spans="2:12" ht="15" customHeight="1">
      <c r="B141" s="178"/>
      <c r="C141" s="115"/>
      <c r="D141" s="116" t="s">
        <v>180</v>
      </c>
      <c r="E141" s="28" t="s">
        <v>516</v>
      </c>
      <c r="F141" s="556">
        <v>1800</v>
      </c>
      <c r="G141" s="47"/>
      <c r="H141" s="47"/>
      <c r="I141" s="47"/>
      <c r="J141" s="47"/>
      <c r="K141" s="47"/>
      <c r="L141" s="47"/>
    </row>
    <row r="142" spans="2:12" ht="15" customHeight="1">
      <c r="B142" s="178"/>
      <c r="C142" s="115"/>
      <c r="D142" s="116" t="s">
        <v>163</v>
      </c>
      <c r="E142" s="28" t="s">
        <v>110</v>
      </c>
      <c r="F142" s="556">
        <v>24000</v>
      </c>
      <c r="G142" s="47"/>
      <c r="H142" s="47"/>
      <c r="I142" s="47"/>
      <c r="J142" s="47"/>
      <c r="K142" s="47"/>
      <c r="L142" s="47"/>
    </row>
    <row r="143" spans="2:12" ht="15" customHeight="1">
      <c r="B143" s="178"/>
      <c r="C143" s="115"/>
      <c r="D143" s="116" t="s">
        <v>164</v>
      </c>
      <c r="E143" s="28" t="s">
        <v>111</v>
      </c>
      <c r="F143" s="556">
        <v>15000</v>
      </c>
      <c r="G143" s="47"/>
      <c r="H143" s="47"/>
      <c r="I143" s="47"/>
      <c r="J143" s="47"/>
      <c r="K143" s="47"/>
      <c r="L143" s="47"/>
    </row>
    <row r="144" spans="2:12" ht="15" customHeight="1">
      <c r="B144" s="178"/>
      <c r="C144" s="115"/>
      <c r="D144" s="115" t="s">
        <v>193</v>
      </c>
      <c r="E144" s="28" t="s">
        <v>112</v>
      </c>
      <c r="F144" s="556">
        <v>600</v>
      </c>
      <c r="G144" s="47"/>
      <c r="H144" s="47"/>
      <c r="I144" s="47"/>
      <c r="J144" s="47"/>
      <c r="K144" s="47"/>
      <c r="L144" s="47"/>
    </row>
    <row r="145" spans="2:12" ht="15" customHeight="1">
      <c r="B145" s="178"/>
      <c r="C145" s="115"/>
      <c r="D145" s="116" t="s">
        <v>103</v>
      </c>
      <c r="E145" s="28" t="s">
        <v>104</v>
      </c>
      <c r="F145" s="556">
        <v>21000</v>
      </c>
      <c r="G145" s="47"/>
      <c r="H145" s="47"/>
      <c r="I145" s="47"/>
      <c r="J145" s="47"/>
      <c r="K145" s="47"/>
      <c r="L145" s="47"/>
    </row>
    <row r="146" spans="2:12" ht="15" customHeight="1">
      <c r="B146" s="178"/>
      <c r="C146" s="115"/>
      <c r="D146" s="124">
        <v>4360</v>
      </c>
      <c r="E146" s="28" t="s">
        <v>450</v>
      </c>
      <c r="F146" s="556">
        <v>1500</v>
      </c>
      <c r="G146" s="47"/>
      <c r="H146" s="47"/>
      <c r="I146" s="47"/>
      <c r="J146" s="47"/>
      <c r="K146" s="47"/>
      <c r="L146" s="47"/>
    </row>
    <row r="147" spans="2:12" ht="15" customHeight="1">
      <c r="B147" s="178"/>
      <c r="C147" s="115"/>
      <c r="D147" s="116" t="s">
        <v>144</v>
      </c>
      <c r="E147" s="28" t="s">
        <v>114</v>
      </c>
      <c r="F147" s="556">
        <v>900</v>
      </c>
      <c r="G147" s="47"/>
      <c r="H147" s="47"/>
      <c r="I147" s="47"/>
      <c r="J147" s="47"/>
      <c r="K147" s="47"/>
      <c r="L147" s="47"/>
    </row>
    <row r="148" spans="2:12" ht="15" customHeight="1">
      <c r="B148" s="178"/>
      <c r="C148" s="115"/>
      <c r="D148" s="116" t="s">
        <v>165</v>
      </c>
      <c r="E148" s="28" t="s">
        <v>166</v>
      </c>
      <c r="F148" s="556">
        <v>21300</v>
      </c>
      <c r="G148" s="47"/>
      <c r="H148" s="47"/>
      <c r="I148" s="47"/>
      <c r="J148" s="47"/>
      <c r="K148" s="47"/>
      <c r="L148" s="47"/>
    </row>
    <row r="149" spans="2:12" ht="15" customHeight="1">
      <c r="B149" s="180"/>
      <c r="C149" s="363" t="s">
        <v>182</v>
      </c>
      <c r="D149" s="362"/>
      <c r="E149" s="322" t="s">
        <v>275</v>
      </c>
      <c r="F149" s="365">
        <f>SUM(F150:F168)</f>
        <v>1598500</v>
      </c>
      <c r="G149" s="47"/>
      <c r="H149" s="47"/>
      <c r="I149" s="47"/>
      <c r="J149" s="47"/>
      <c r="K149" s="47"/>
      <c r="L149" s="47"/>
    </row>
    <row r="150" spans="2:12" ht="15" customHeight="1">
      <c r="B150" s="178"/>
      <c r="C150" s="115"/>
      <c r="D150" s="116" t="s">
        <v>106</v>
      </c>
      <c r="E150" s="28" t="s">
        <v>335</v>
      </c>
      <c r="F150" s="556">
        <v>49000</v>
      </c>
      <c r="G150" s="47"/>
      <c r="H150" s="47"/>
      <c r="I150" s="47"/>
      <c r="J150" s="47"/>
      <c r="K150" s="47"/>
      <c r="L150" s="47"/>
    </row>
    <row r="151" spans="2:12" ht="15" customHeight="1">
      <c r="B151" s="178"/>
      <c r="C151" s="115"/>
      <c r="D151" s="116" t="s">
        <v>152</v>
      </c>
      <c r="E151" s="28" t="s">
        <v>153</v>
      </c>
      <c r="F151" s="556">
        <v>830200</v>
      </c>
      <c r="G151" s="47"/>
      <c r="H151" s="47"/>
      <c r="I151" s="47"/>
      <c r="J151" s="47"/>
      <c r="K151" s="47"/>
      <c r="L151" s="47"/>
    </row>
    <row r="152" spans="2:12" ht="15" customHeight="1">
      <c r="B152" s="178"/>
      <c r="C152" s="115"/>
      <c r="D152" s="116" t="s">
        <v>162</v>
      </c>
      <c r="E152" s="28" t="s">
        <v>108</v>
      </c>
      <c r="F152" s="556">
        <v>68300</v>
      </c>
      <c r="G152" s="47"/>
      <c r="H152" s="47"/>
      <c r="I152" s="47"/>
      <c r="J152" s="47"/>
      <c r="K152" s="47"/>
      <c r="L152" s="47"/>
    </row>
    <row r="153" spans="2:12" ht="15" customHeight="1">
      <c r="B153" s="178"/>
      <c r="C153" s="115"/>
      <c r="D153" s="116" t="s">
        <v>154</v>
      </c>
      <c r="E153" s="28" t="s">
        <v>155</v>
      </c>
      <c r="F153" s="556">
        <v>161000</v>
      </c>
      <c r="G153" s="47"/>
      <c r="H153" s="47"/>
      <c r="I153" s="47"/>
      <c r="J153" s="47"/>
      <c r="K153" s="47"/>
      <c r="L153" s="47"/>
    </row>
    <row r="154" spans="2:12" ht="15" customHeight="1">
      <c r="B154" s="178"/>
      <c r="C154" s="115"/>
      <c r="D154" s="116" t="s">
        <v>156</v>
      </c>
      <c r="E154" s="28" t="s">
        <v>157</v>
      </c>
      <c r="F154" s="556">
        <v>23200</v>
      </c>
      <c r="G154" s="47"/>
      <c r="H154" s="47"/>
      <c r="I154" s="47"/>
      <c r="J154" s="47"/>
      <c r="K154" s="47"/>
      <c r="L154" s="47"/>
    </row>
    <row r="155" spans="2:12" ht="15" customHeight="1">
      <c r="B155" s="178"/>
      <c r="C155" s="115"/>
      <c r="D155" s="115">
        <v>4170</v>
      </c>
      <c r="E155" s="28" t="s">
        <v>109</v>
      </c>
      <c r="F155" s="556">
        <v>8000</v>
      </c>
      <c r="G155" s="47"/>
      <c r="H155" s="47"/>
      <c r="I155" s="47"/>
      <c r="J155" s="47"/>
      <c r="K155" s="47"/>
      <c r="L155" s="47"/>
    </row>
    <row r="156" spans="2:12" ht="15" customHeight="1">
      <c r="B156" s="178"/>
      <c r="C156" s="115"/>
      <c r="D156" s="116" t="s">
        <v>139</v>
      </c>
      <c r="E156" s="28" t="s">
        <v>105</v>
      </c>
      <c r="F156" s="556">
        <v>28000</v>
      </c>
      <c r="G156" s="47"/>
      <c r="H156" s="47"/>
      <c r="I156" s="47"/>
      <c r="J156" s="47"/>
      <c r="K156" s="47"/>
      <c r="L156" s="47"/>
    </row>
    <row r="157" spans="2:12" ht="15" customHeight="1">
      <c r="B157" s="178"/>
      <c r="C157" s="115"/>
      <c r="D157" s="116" t="s">
        <v>180</v>
      </c>
      <c r="E157" s="28" t="s">
        <v>516</v>
      </c>
      <c r="F157" s="556">
        <v>4500</v>
      </c>
      <c r="G157" s="47"/>
      <c r="H157" s="47"/>
      <c r="I157" s="47"/>
      <c r="J157" s="47"/>
      <c r="K157" s="47"/>
      <c r="L157" s="47"/>
    </row>
    <row r="158" spans="2:12" ht="15" customHeight="1">
      <c r="B158" s="178"/>
      <c r="C158" s="115"/>
      <c r="D158" s="116" t="s">
        <v>163</v>
      </c>
      <c r="E158" s="28" t="s">
        <v>110</v>
      </c>
      <c r="F158" s="556">
        <v>75000</v>
      </c>
      <c r="G158" s="47"/>
      <c r="H158" s="47"/>
      <c r="I158" s="47"/>
      <c r="J158" s="47"/>
      <c r="K158" s="47"/>
      <c r="L158" s="47"/>
    </row>
    <row r="159" spans="2:12" ht="15" customHeight="1">
      <c r="B159" s="178"/>
      <c r="C159" s="115"/>
      <c r="D159" s="116" t="s">
        <v>164</v>
      </c>
      <c r="E159" s="28" t="s">
        <v>111</v>
      </c>
      <c r="F159" s="556">
        <v>30000</v>
      </c>
      <c r="G159" s="47"/>
      <c r="H159" s="47"/>
      <c r="I159" s="47"/>
      <c r="J159" s="47"/>
      <c r="K159" s="47"/>
      <c r="L159" s="47"/>
    </row>
    <row r="160" spans="2:12" ht="15" customHeight="1">
      <c r="B160" s="178"/>
      <c r="C160" s="115"/>
      <c r="D160" s="115" t="s">
        <v>193</v>
      </c>
      <c r="E160" s="28" t="s">
        <v>112</v>
      </c>
      <c r="F160" s="556">
        <v>1200</v>
      </c>
      <c r="G160" s="47"/>
      <c r="H160" s="47"/>
      <c r="I160" s="47"/>
      <c r="J160" s="47"/>
      <c r="K160" s="47"/>
      <c r="L160" s="47"/>
    </row>
    <row r="161" spans="2:12" ht="15" customHeight="1">
      <c r="B161" s="178"/>
      <c r="C161" s="115"/>
      <c r="D161" s="116" t="s">
        <v>103</v>
      </c>
      <c r="E161" s="28" t="s">
        <v>104</v>
      </c>
      <c r="F161" s="556">
        <v>70000</v>
      </c>
      <c r="G161" s="47"/>
      <c r="H161" s="47"/>
      <c r="I161" s="47"/>
      <c r="J161" s="47"/>
      <c r="K161" s="47"/>
      <c r="L161" s="47"/>
    </row>
    <row r="162" spans="2:12" ht="24">
      <c r="B162" s="178"/>
      <c r="C162" s="115"/>
      <c r="D162" s="124">
        <v>4330</v>
      </c>
      <c r="E162" s="28" t="s">
        <v>194</v>
      </c>
      <c r="F162" s="556">
        <v>190000</v>
      </c>
      <c r="G162" s="47"/>
      <c r="H162" s="47"/>
      <c r="I162" s="47"/>
      <c r="J162" s="47"/>
      <c r="K162" s="47"/>
      <c r="L162" s="47"/>
    </row>
    <row r="163" spans="2:12" ht="15" customHeight="1">
      <c r="B163" s="178"/>
      <c r="C163" s="115"/>
      <c r="D163" s="124">
        <v>4360</v>
      </c>
      <c r="E163" s="28" t="s">
        <v>450</v>
      </c>
      <c r="F163" s="556">
        <v>6500</v>
      </c>
      <c r="G163" s="47"/>
      <c r="H163" s="47"/>
      <c r="I163" s="47"/>
      <c r="J163" s="47"/>
      <c r="K163" s="47"/>
      <c r="L163" s="47"/>
    </row>
    <row r="164" spans="2:12" ht="15" customHeight="1">
      <c r="B164" s="178"/>
      <c r="C164" s="115"/>
      <c r="D164" s="116" t="s">
        <v>159</v>
      </c>
      <c r="E164" s="28" t="s">
        <v>113</v>
      </c>
      <c r="F164" s="556">
        <v>2100</v>
      </c>
      <c r="G164" s="47"/>
      <c r="H164" s="47"/>
      <c r="I164" s="47"/>
      <c r="J164" s="47"/>
      <c r="K164" s="47"/>
      <c r="L164" s="47"/>
    </row>
    <row r="165" spans="2:12" ht="15" customHeight="1">
      <c r="B165" s="178"/>
      <c r="C165" s="115"/>
      <c r="D165" s="115">
        <v>4430</v>
      </c>
      <c r="E165" s="28" t="s">
        <v>114</v>
      </c>
      <c r="F165" s="556">
        <v>3000</v>
      </c>
      <c r="G165" s="47"/>
      <c r="H165" s="47"/>
      <c r="I165" s="47"/>
      <c r="J165" s="47"/>
      <c r="K165" s="47"/>
      <c r="L165" s="47"/>
    </row>
    <row r="166" spans="2:12" ht="15" customHeight="1">
      <c r="B166" s="178"/>
      <c r="C166" s="115"/>
      <c r="D166" s="116" t="s">
        <v>165</v>
      </c>
      <c r="E166" s="28" t="s">
        <v>166</v>
      </c>
      <c r="F166" s="556">
        <v>47800</v>
      </c>
      <c r="G166" s="47"/>
      <c r="H166" s="47"/>
      <c r="I166" s="47"/>
      <c r="J166" s="47"/>
      <c r="K166" s="47"/>
      <c r="L166" s="47"/>
    </row>
    <row r="167" spans="2:12" ht="15" customHeight="1">
      <c r="B167" s="178"/>
      <c r="C167" s="115"/>
      <c r="D167" s="124">
        <v>4480</v>
      </c>
      <c r="E167" s="28" t="s">
        <v>308</v>
      </c>
      <c r="F167" s="556">
        <v>100</v>
      </c>
      <c r="G167" s="47"/>
      <c r="H167" s="47"/>
      <c r="I167" s="47"/>
      <c r="J167" s="47"/>
      <c r="K167" s="47"/>
      <c r="L167" s="47"/>
    </row>
    <row r="168" spans="2:12" ht="15" customHeight="1">
      <c r="B168" s="178"/>
      <c r="C168" s="115"/>
      <c r="D168" s="124">
        <v>4700</v>
      </c>
      <c r="E168" s="28" t="s">
        <v>167</v>
      </c>
      <c r="F168" s="556">
        <v>600</v>
      </c>
      <c r="G168" s="47"/>
      <c r="H168" s="47"/>
      <c r="I168" s="47"/>
      <c r="J168" s="47"/>
      <c r="K168" s="47"/>
      <c r="L168" s="47"/>
    </row>
    <row r="169" spans="2:12" ht="15" customHeight="1">
      <c r="B169" s="180"/>
      <c r="C169" s="363" t="s">
        <v>183</v>
      </c>
      <c r="D169" s="362"/>
      <c r="E169" s="322" t="s">
        <v>226</v>
      </c>
      <c r="F169" s="365">
        <f>SUM(F170:F187)</f>
        <v>2054900</v>
      </c>
      <c r="G169" s="47"/>
      <c r="H169" s="47"/>
      <c r="I169" s="47"/>
      <c r="J169" s="47"/>
      <c r="K169" s="47"/>
      <c r="L169" s="47"/>
    </row>
    <row r="170" spans="2:12" ht="15" customHeight="1">
      <c r="B170" s="178"/>
      <c r="C170" s="115"/>
      <c r="D170" s="116" t="s">
        <v>106</v>
      </c>
      <c r="E170" s="28" t="s">
        <v>335</v>
      </c>
      <c r="F170" s="556">
        <v>85100</v>
      </c>
      <c r="G170" s="47"/>
      <c r="H170" s="47"/>
      <c r="I170" s="47"/>
      <c r="J170" s="47"/>
      <c r="K170" s="47"/>
      <c r="L170" s="47"/>
    </row>
    <row r="171" spans="2:12" ht="15" customHeight="1">
      <c r="B171" s="178"/>
      <c r="C171" s="115"/>
      <c r="D171" s="116" t="s">
        <v>152</v>
      </c>
      <c r="E171" s="28" t="s">
        <v>153</v>
      </c>
      <c r="F171" s="556">
        <v>1194600</v>
      </c>
      <c r="G171" s="47"/>
      <c r="H171" s="47"/>
      <c r="I171" s="47"/>
      <c r="J171" s="47"/>
      <c r="K171" s="47"/>
      <c r="L171" s="47"/>
    </row>
    <row r="172" spans="2:12" ht="15" customHeight="1">
      <c r="B172" s="178"/>
      <c r="C172" s="115"/>
      <c r="D172" s="116" t="s">
        <v>162</v>
      </c>
      <c r="E172" s="28" t="s">
        <v>108</v>
      </c>
      <c r="F172" s="556">
        <v>99900</v>
      </c>
      <c r="G172" s="47"/>
      <c r="H172" s="47"/>
      <c r="I172" s="47"/>
      <c r="J172" s="47"/>
      <c r="K172" s="47"/>
      <c r="L172" s="47"/>
    </row>
    <row r="173" spans="2:12" ht="15" customHeight="1">
      <c r="B173" s="178"/>
      <c r="C173" s="115"/>
      <c r="D173" s="116" t="s">
        <v>154</v>
      </c>
      <c r="E173" s="28" t="s">
        <v>155</v>
      </c>
      <c r="F173" s="556">
        <v>236000</v>
      </c>
      <c r="G173" s="47"/>
      <c r="H173" s="47"/>
      <c r="I173" s="47"/>
      <c r="J173" s="47"/>
      <c r="K173" s="47"/>
      <c r="L173" s="47"/>
    </row>
    <row r="174" spans="2:12" ht="15" customHeight="1">
      <c r="B174" s="178"/>
      <c r="C174" s="115"/>
      <c r="D174" s="116" t="s">
        <v>156</v>
      </c>
      <c r="E174" s="28" t="s">
        <v>157</v>
      </c>
      <c r="F174" s="556">
        <v>33600</v>
      </c>
      <c r="G174" s="47"/>
      <c r="H174" s="47"/>
      <c r="I174" s="47"/>
      <c r="J174" s="47"/>
      <c r="K174" s="47"/>
      <c r="L174" s="47"/>
    </row>
    <row r="175" spans="2:12" ht="15" customHeight="1">
      <c r="B175" s="178"/>
      <c r="C175" s="115"/>
      <c r="D175" s="115">
        <v>4170</v>
      </c>
      <c r="E175" s="28" t="s">
        <v>109</v>
      </c>
      <c r="F175" s="556">
        <v>10000</v>
      </c>
      <c r="G175" s="47"/>
      <c r="H175" s="47"/>
      <c r="I175" s="47"/>
      <c r="J175" s="47"/>
      <c r="K175" s="47"/>
      <c r="L175" s="47"/>
    </row>
    <row r="176" spans="2:12" ht="15" customHeight="1">
      <c r="B176" s="178"/>
      <c r="C176" s="115"/>
      <c r="D176" s="116" t="s">
        <v>139</v>
      </c>
      <c r="E176" s="28" t="s">
        <v>105</v>
      </c>
      <c r="F176" s="556">
        <v>32200</v>
      </c>
      <c r="G176" s="47"/>
      <c r="H176" s="47"/>
      <c r="I176" s="47"/>
      <c r="J176" s="47"/>
      <c r="K176" s="47"/>
      <c r="L176" s="47"/>
    </row>
    <row r="177" spans="2:12" ht="15" customHeight="1">
      <c r="B177" s="178"/>
      <c r="C177" s="115"/>
      <c r="D177" s="116" t="s">
        <v>180</v>
      </c>
      <c r="E177" s="28" t="s">
        <v>516</v>
      </c>
      <c r="F177" s="556">
        <v>6000</v>
      </c>
      <c r="G177" s="47"/>
      <c r="H177" s="47"/>
      <c r="I177" s="47"/>
      <c r="J177" s="47"/>
      <c r="K177" s="47"/>
      <c r="L177" s="47"/>
    </row>
    <row r="178" spans="2:12" ht="15" customHeight="1">
      <c r="B178" s="178"/>
      <c r="C178" s="115"/>
      <c r="D178" s="116" t="s">
        <v>163</v>
      </c>
      <c r="E178" s="28" t="s">
        <v>110</v>
      </c>
      <c r="F178" s="556">
        <v>130500</v>
      </c>
      <c r="G178" s="47"/>
      <c r="H178" s="47"/>
      <c r="I178" s="47"/>
      <c r="J178" s="47"/>
      <c r="K178" s="47"/>
      <c r="L178" s="47"/>
    </row>
    <row r="179" spans="2:12" ht="15" customHeight="1">
      <c r="B179" s="178"/>
      <c r="C179" s="115"/>
      <c r="D179" s="116" t="s">
        <v>164</v>
      </c>
      <c r="E179" s="28" t="s">
        <v>111</v>
      </c>
      <c r="F179" s="556">
        <v>70000</v>
      </c>
      <c r="G179" s="47"/>
      <c r="H179" s="47"/>
      <c r="I179" s="47"/>
      <c r="J179" s="47"/>
      <c r="K179" s="47"/>
      <c r="L179" s="47"/>
    </row>
    <row r="180" spans="2:12" ht="15" customHeight="1">
      <c r="B180" s="178"/>
      <c r="C180" s="115"/>
      <c r="D180" s="115" t="s">
        <v>193</v>
      </c>
      <c r="E180" s="28" t="s">
        <v>112</v>
      </c>
      <c r="F180" s="556">
        <v>2800</v>
      </c>
      <c r="G180" s="47"/>
      <c r="H180" s="47"/>
      <c r="I180" s="47"/>
      <c r="J180" s="47"/>
      <c r="K180" s="47"/>
      <c r="L180" s="47"/>
    </row>
    <row r="181" spans="2:12" ht="15" customHeight="1">
      <c r="B181" s="178"/>
      <c r="C181" s="115"/>
      <c r="D181" s="116" t="s">
        <v>103</v>
      </c>
      <c r="E181" s="28" t="s">
        <v>104</v>
      </c>
      <c r="F181" s="556">
        <v>36300</v>
      </c>
      <c r="G181" s="47"/>
      <c r="H181" s="47"/>
      <c r="I181" s="47"/>
      <c r="J181" s="47"/>
      <c r="K181" s="47"/>
      <c r="L181" s="47"/>
    </row>
    <row r="182" spans="2:12" ht="15" customHeight="1">
      <c r="B182" s="178"/>
      <c r="C182" s="115"/>
      <c r="D182" s="124">
        <v>4360</v>
      </c>
      <c r="E182" s="28" t="s">
        <v>450</v>
      </c>
      <c r="F182" s="556">
        <v>9100</v>
      </c>
      <c r="G182" s="47"/>
      <c r="H182" s="47"/>
      <c r="I182" s="47"/>
      <c r="J182" s="47"/>
      <c r="K182" s="47"/>
      <c r="L182" s="47"/>
    </row>
    <row r="183" spans="2:12" ht="15" customHeight="1">
      <c r="B183" s="178"/>
      <c r="C183" s="115"/>
      <c r="D183" s="116" t="s">
        <v>159</v>
      </c>
      <c r="E183" s="28" t="s">
        <v>113</v>
      </c>
      <c r="F183" s="556">
        <v>5900</v>
      </c>
      <c r="G183" s="47"/>
      <c r="H183" s="47"/>
      <c r="I183" s="47"/>
      <c r="J183" s="47"/>
      <c r="K183" s="47"/>
      <c r="L183" s="47"/>
    </row>
    <row r="184" spans="2:12" ht="15" customHeight="1">
      <c r="B184" s="178"/>
      <c r="C184" s="115"/>
      <c r="D184" s="116" t="s">
        <v>144</v>
      </c>
      <c r="E184" s="28" t="s">
        <v>114</v>
      </c>
      <c r="F184" s="556">
        <v>4400</v>
      </c>
      <c r="G184" s="47"/>
      <c r="H184" s="47"/>
      <c r="I184" s="47"/>
      <c r="J184" s="47"/>
      <c r="K184" s="47"/>
      <c r="L184" s="47"/>
    </row>
    <row r="185" spans="2:12" ht="15" customHeight="1">
      <c r="B185" s="178"/>
      <c r="C185" s="115"/>
      <c r="D185" s="116" t="s">
        <v>165</v>
      </c>
      <c r="E185" s="28" t="s">
        <v>166</v>
      </c>
      <c r="F185" s="556">
        <v>82900</v>
      </c>
      <c r="G185" s="47"/>
      <c r="H185" s="47"/>
      <c r="I185" s="47"/>
      <c r="J185" s="47"/>
      <c r="K185" s="47"/>
      <c r="L185" s="47"/>
    </row>
    <row r="186" spans="2:12" ht="15" customHeight="1">
      <c r="B186" s="178"/>
      <c r="C186" s="115"/>
      <c r="D186" s="124">
        <v>4700</v>
      </c>
      <c r="E186" s="28" t="s">
        <v>167</v>
      </c>
      <c r="F186" s="556">
        <v>600</v>
      </c>
      <c r="G186" s="47"/>
      <c r="H186" s="47"/>
      <c r="I186" s="47"/>
      <c r="J186" s="47"/>
      <c r="K186" s="47"/>
      <c r="L186" s="47"/>
    </row>
    <row r="187" spans="2:12" ht="15" customHeight="1">
      <c r="B187" s="178"/>
      <c r="C187" s="115"/>
      <c r="D187" s="124">
        <v>6060</v>
      </c>
      <c r="E187" s="28" t="s">
        <v>115</v>
      </c>
      <c r="F187" s="556">
        <v>15000</v>
      </c>
      <c r="G187" s="47"/>
      <c r="H187" s="47"/>
      <c r="I187" s="47"/>
      <c r="J187" s="47"/>
      <c r="K187" s="47"/>
      <c r="L187" s="47"/>
    </row>
    <row r="188" spans="2:12" ht="15" customHeight="1">
      <c r="B188" s="180"/>
      <c r="C188" s="363" t="s">
        <v>184</v>
      </c>
      <c r="D188" s="362"/>
      <c r="E188" s="322" t="s">
        <v>276</v>
      </c>
      <c r="F188" s="365">
        <f>SUM(F189:F201)</f>
        <v>558500</v>
      </c>
      <c r="G188" s="47"/>
      <c r="H188" s="47"/>
      <c r="I188" s="47"/>
      <c r="J188" s="47"/>
      <c r="K188" s="47"/>
      <c r="L188" s="47"/>
    </row>
    <row r="189" spans="2:12" ht="15" customHeight="1">
      <c r="B189" s="180"/>
      <c r="C189" s="117"/>
      <c r="D189" s="116" t="s">
        <v>106</v>
      </c>
      <c r="E189" s="28" t="s">
        <v>335</v>
      </c>
      <c r="F189" s="556">
        <v>200</v>
      </c>
      <c r="G189" s="47"/>
      <c r="H189" s="47"/>
      <c r="I189" s="47"/>
      <c r="J189" s="47"/>
      <c r="K189" s="47"/>
      <c r="L189" s="47"/>
    </row>
    <row r="190" spans="2:12" ht="15" customHeight="1">
      <c r="B190" s="180"/>
      <c r="C190" s="117"/>
      <c r="D190" s="116" t="s">
        <v>152</v>
      </c>
      <c r="E190" s="28" t="s">
        <v>153</v>
      </c>
      <c r="F190" s="556">
        <v>89000</v>
      </c>
      <c r="G190" s="47"/>
      <c r="H190" s="47"/>
      <c r="I190" s="47"/>
      <c r="J190" s="47"/>
      <c r="K190" s="47"/>
      <c r="L190" s="47"/>
    </row>
    <row r="191" spans="2:12" ht="15" customHeight="1">
      <c r="B191" s="180"/>
      <c r="C191" s="117"/>
      <c r="D191" s="116" t="s">
        <v>162</v>
      </c>
      <c r="E191" s="28" t="s">
        <v>108</v>
      </c>
      <c r="F191" s="556">
        <v>8300</v>
      </c>
      <c r="G191" s="47"/>
      <c r="H191" s="47"/>
      <c r="I191" s="47"/>
      <c r="J191" s="47"/>
      <c r="K191" s="47"/>
      <c r="L191" s="47"/>
    </row>
    <row r="192" spans="2:12" ht="15" customHeight="1">
      <c r="B192" s="178"/>
      <c r="C192" s="115"/>
      <c r="D192" s="116" t="s">
        <v>154</v>
      </c>
      <c r="E192" s="28" t="s">
        <v>155</v>
      </c>
      <c r="F192" s="556">
        <v>16300</v>
      </c>
      <c r="G192" s="47"/>
      <c r="H192" s="47"/>
      <c r="I192" s="47"/>
      <c r="J192" s="47"/>
      <c r="K192" s="47"/>
      <c r="L192" s="47"/>
    </row>
    <row r="193" spans="2:12" ht="15" customHeight="1">
      <c r="B193" s="178"/>
      <c r="C193" s="115"/>
      <c r="D193" s="116" t="s">
        <v>156</v>
      </c>
      <c r="E193" s="28" t="s">
        <v>157</v>
      </c>
      <c r="F193" s="556">
        <v>2300</v>
      </c>
      <c r="G193" s="47"/>
      <c r="H193" s="47"/>
      <c r="I193" s="47"/>
      <c r="J193" s="47"/>
      <c r="K193" s="47"/>
      <c r="L193" s="47"/>
    </row>
    <row r="194" spans="2:12" ht="15" customHeight="1">
      <c r="B194" s="178"/>
      <c r="C194" s="115"/>
      <c r="D194" s="115">
        <v>4170</v>
      </c>
      <c r="E194" s="28" t="s">
        <v>109</v>
      </c>
      <c r="F194" s="556">
        <v>6000</v>
      </c>
      <c r="G194" s="47"/>
      <c r="H194" s="47"/>
      <c r="I194" s="47"/>
      <c r="J194" s="47"/>
      <c r="K194" s="47"/>
      <c r="L194" s="47"/>
    </row>
    <row r="195" spans="2:12" ht="15" customHeight="1">
      <c r="B195" s="178"/>
      <c r="C195" s="115"/>
      <c r="D195" s="115" t="s">
        <v>139</v>
      </c>
      <c r="E195" s="28" t="s">
        <v>105</v>
      </c>
      <c r="F195" s="556">
        <v>40000</v>
      </c>
      <c r="G195" s="47"/>
      <c r="H195" s="47"/>
      <c r="I195" s="47"/>
      <c r="J195" s="47"/>
      <c r="K195" s="47"/>
      <c r="L195" s="47"/>
    </row>
    <row r="196" spans="2:12" ht="15" customHeight="1">
      <c r="B196" s="178"/>
      <c r="C196" s="115"/>
      <c r="D196" s="116" t="s">
        <v>164</v>
      </c>
      <c r="E196" s="28" t="s">
        <v>111</v>
      </c>
      <c r="F196" s="556">
        <v>10000</v>
      </c>
      <c r="G196" s="47"/>
      <c r="H196" s="47"/>
      <c r="I196" s="47"/>
      <c r="J196" s="47"/>
      <c r="K196" s="47"/>
      <c r="L196" s="47"/>
    </row>
    <row r="197" spans="2:12" ht="15" customHeight="1">
      <c r="B197" s="178"/>
      <c r="C197" s="115"/>
      <c r="D197" s="115" t="s">
        <v>193</v>
      </c>
      <c r="E197" s="28" t="s">
        <v>112</v>
      </c>
      <c r="F197" s="556">
        <v>500</v>
      </c>
      <c r="G197" s="47"/>
      <c r="H197" s="47"/>
      <c r="I197" s="47"/>
      <c r="J197" s="47"/>
      <c r="K197" s="47"/>
      <c r="L197" s="47"/>
    </row>
    <row r="198" spans="2:12" ht="15" customHeight="1">
      <c r="B198" s="178"/>
      <c r="C198" s="115"/>
      <c r="D198" s="116" t="s">
        <v>103</v>
      </c>
      <c r="E198" s="28" t="s">
        <v>104</v>
      </c>
      <c r="F198" s="556">
        <v>377000</v>
      </c>
      <c r="G198" s="47"/>
      <c r="H198" s="47"/>
      <c r="I198" s="47"/>
      <c r="J198" s="47"/>
      <c r="K198" s="47"/>
      <c r="L198" s="47"/>
    </row>
    <row r="199" spans="2:12" ht="15" customHeight="1">
      <c r="B199" s="178"/>
      <c r="C199" s="115"/>
      <c r="D199" s="116" t="s">
        <v>144</v>
      </c>
      <c r="E199" s="28" t="s">
        <v>114</v>
      </c>
      <c r="F199" s="556">
        <v>4000</v>
      </c>
      <c r="G199" s="47"/>
      <c r="H199" s="47"/>
      <c r="I199" s="47"/>
      <c r="J199" s="47"/>
      <c r="K199" s="47"/>
      <c r="L199" s="47"/>
    </row>
    <row r="200" spans="2:12" ht="15" customHeight="1">
      <c r="B200" s="178"/>
      <c r="C200" s="115"/>
      <c r="D200" s="116" t="s">
        <v>165</v>
      </c>
      <c r="E200" s="28" t="s">
        <v>166</v>
      </c>
      <c r="F200" s="556">
        <v>2700</v>
      </c>
      <c r="G200" s="47"/>
      <c r="H200" s="47"/>
      <c r="I200" s="47"/>
      <c r="J200" s="47"/>
      <c r="K200" s="47"/>
      <c r="L200" s="47"/>
    </row>
    <row r="201" spans="2:12" ht="15" customHeight="1">
      <c r="B201" s="178"/>
      <c r="C201" s="115"/>
      <c r="D201" s="276">
        <v>4500</v>
      </c>
      <c r="E201" s="28" t="s">
        <v>294</v>
      </c>
      <c r="F201" s="556">
        <v>2200</v>
      </c>
      <c r="G201" s="47"/>
      <c r="H201" s="47"/>
      <c r="I201" s="47"/>
      <c r="J201" s="47"/>
      <c r="K201" s="47"/>
      <c r="L201" s="47"/>
    </row>
    <row r="202" spans="2:12" ht="15.75" customHeight="1">
      <c r="B202" s="180"/>
      <c r="C202" s="363" t="s">
        <v>185</v>
      </c>
      <c r="D202" s="362"/>
      <c r="E202" s="322" t="s">
        <v>277</v>
      </c>
      <c r="F202" s="365">
        <f>SUM(F203:F216)</f>
        <v>341600</v>
      </c>
      <c r="G202" s="47"/>
      <c r="H202" s="47"/>
      <c r="I202" s="47"/>
      <c r="J202" s="47"/>
      <c r="K202" s="47"/>
      <c r="L202" s="47"/>
    </row>
    <row r="203" spans="2:12" ht="15" customHeight="1">
      <c r="B203" s="178"/>
      <c r="C203" s="115"/>
      <c r="D203" s="116" t="s">
        <v>106</v>
      </c>
      <c r="E203" s="28" t="s">
        <v>335</v>
      </c>
      <c r="F203" s="556">
        <v>2000</v>
      </c>
      <c r="G203" s="47"/>
      <c r="H203" s="47"/>
      <c r="I203" s="47"/>
      <c r="J203" s="47"/>
      <c r="K203" s="47"/>
      <c r="L203" s="47"/>
    </row>
    <row r="204" spans="2:12" ht="15" customHeight="1">
      <c r="B204" s="178"/>
      <c r="C204" s="115"/>
      <c r="D204" s="116" t="s">
        <v>152</v>
      </c>
      <c r="E204" s="28" t="s">
        <v>153</v>
      </c>
      <c r="F204" s="556">
        <v>232000</v>
      </c>
      <c r="G204" s="47"/>
      <c r="H204" s="47"/>
      <c r="I204" s="47"/>
      <c r="J204" s="47"/>
      <c r="K204" s="47"/>
      <c r="L204" s="47"/>
    </row>
    <row r="205" spans="2:12" ht="15" customHeight="1">
      <c r="B205" s="178"/>
      <c r="C205" s="115"/>
      <c r="D205" s="116" t="s">
        <v>162</v>
      </c>
      <c r="E205" s="28" t="s">
        <v>108</v>
      </c>
      <c r="F205" s="556">
        <v>19200</v>
      </c>
      <c r="G205" s="47"/>
      <c r="H205" s="47"/>
      <c r="I205" s="47"/>
      <c r="J205" s="47"/>
      <c r="K205" s="47"/>
      <c r="L205" s="47"/>
    </row>
    <row r="206" spans="2:12" ht="15" customHeight="1">
      <c r="B206" s="178"/>
      <c r="C206" s="115"/>
      <c r="D206" s="116" t="s">
        <v>154</v>
      </c>
      <c r="E206" s="28" t="s">
        <v>155</v>
      </c>
      <c r="F206" s="556">
        <v>41600</v>
      </c>
      <c r="G206" s="47"/>
      <c r="H206" s="47"/>
      <c r="I206" s="47"/>
      <c r="J206" s="47"/>
      <c r="K206" s="47"/>
      <c r="L206" s="47"/>
    </row>
    <row r="207" spans="2:12" ht="15" customHeight="1">
      <c r="B207" s="178"/>
      <c r="C207" s="115"/>
      <c r="D207" s="116" t="s">
        <v>156</v>
      </c>
      <c r="E207" s="28" t="s">
        <v>157</v>
      </c>
      <c r="F207" s="556">
        <v>2000</v>
      </c>
      <c r="G207" s="47"/>
      <c r="H207" s="47"/>
      <c r="I207" s="47"/>
      <c r="J207" s="47"/>
      <c r="K207" s="47"/>
      <c r="L207" s="47"/>
    </row>
    <row r="208" spans="2:12" ht="15" customHeight="1">
      <c r="B208" s="178"/>
      <c r="C208" s="115"/>
      <c r="D208" s="115">
        <v>4170</v>
      </c>
      <c r="E208" s="28" t="s">
        <v>109</v>
      </c>
      <c r="F208" s="556">
        <v>3000</v>
      </c>
      <c r="G208" s="47"/>
      <c r="H208" s="47"/>
      <c r="I208" s="47"/>
      <c r="J208" s="47"/>
      <c r="K208" s="47"/>
      <c r="L208" s="47"/>
    </row>
    <row r="209" spans="2:12" ht="15" customHeight="1">
      <c r="B209" s="178"/>
      <c r="C209" s="115"/>
      <c r="D209" s="116" t="s">
        <v>139</v>
      </c>
      <c r="E209" s="28" t="s">
        <v>105</v>
      </c>
      <c r="F209" s="556">
        <v>12800</v>
      </c>
      <c r="G209" s="47"/>
      <c r="H209" s="47"/>
      <c r="I209" s="47"/>
      <c r="J209" s="47"/>
      <c r="K209" s="47"/>
      <c r="L209" s="47"/>
    </row>
    <row r="210" spans="2:12" ht="15" customHeight="1">
      <c r="B210" s="178"/>
      <c r="C210" s="115"/>
      <c r="D210" s="115" t="s">
        <v>193</v>
      </c>
      <c r="E210" s="28" t="s">
        <v>112</v>
      </c>
      <c r="F210" s="556">
        <v>400</v>
      </c>
      <c r="G210" s="47"/>
      <c r="H210" s="47"/>
      <c r="I210" s="47"/>
      <c r="J210" s="47"/>
      <c r="K210" s="47"/>
      <c r="L210" s="47"/>
    </row>
    <row r="211" spans="2:12" ht="15" customHeight="1">
      <c r="B211" s="178"/>
      <c r="C211" s="115"/>
      <c r="D211" s="116" t="s">
        <v>103</v>
      </c>
      <c r="E211" s="28" t="s">
        <v>104</v>
      </c>
      <c r="F211" s="556">
        <v>12000</v>
      </c>
      <c r="G211" s="47"/>
      <c r="H211" s="47"/>
      <c r="I211" s="47"/>
      <c r="J211" s="47"/>
      <c r="K211" s="47"/>
      <c r="L211" s="47"/>
    </row>
    <row r="212" spans="2:12" ht="15" customHeight="1">
      <c r="B212" s="178"/>
      <c r="C212" s="115"/>
      <c r="D212" s="124">
        <v>4360</v>
      </c>
      <c r="E212" s="28" t="s">
        <v>450</v>
      </c>
      <c r="F212" s="556">
        <v>2800</v>
      </c>
      <c r="G212" s="47"/>
      <c r="H212" s="47"/>
      <c r="I212" s="47"/>
      <c r="J212" s="47"/>
      <c r="K212" s="47"/>
      <c r="L212" s="47"/>
    </row>
    <row r="213" spans="2:12" ht="15" customHeight="1">
      <c r="B213" s="178"/>
      <c r="C213" s="115"/>
      <c r="D213" s="116" t="s">
        <v>159</v>
      </c>
      <c r="E213" s="28" t="s">
        <v>113</v>
      </c>
      <c r="F213" s="556">
        <v>3800</v>
      </c>
      <c r="G213" s="47"/>
      <c r="H213" s="47"/>
      <c r="I213" s="47"/>
      <c r="J213" s="47"/>
      <c r="K213" s="47"/>
      <c r="L213" s="47"/>
    </row>
    <row r="214" spans="2:12" ht="15" customHeight="1">
      <c r="B214" s="178"/>
      <c r="C214" s="115"/>
      <c r="D214" s="115">
        <v>4430</v>
      </c>
      <c r="E214" s="28" t="s">
        <v>114</v>
      </c>
      <c r="F214" s="556">
        <v>500</v>
      </c>
      <c r="G214" s="47"/>
      <c r="H214" s="47"/>
      <c r="I214" s="47"/>
      <c r="J214" s="47"/>
      <c r="K214" s="47"/>
      <c r="L214" s="47"/>
    </row>
    <row r="215" spans="2:12" ht="15" customHeight="1">
      <c r="B215" s="178"/>
      <c r="C215" s="115"/>
      <c r="D215" s="116" t="s">
        <v>165</v>
      </c>
      <c r="E215" s="28" t="s">
        <v>166</v>
      </c>
      <c r="F215" s="556">
        <v>4500</v>
      </c>
      <c r="G215" s="47"/>
      <c r="H215" s="47"/>
      <c r="I215" s="47"/>
      <c r="J215" s="47"/>
      <c r="K215" s="47"/>
      <c r="L215" s="47"/>
    </row>
    <row r="216" spans="2:12" ht="15" customHeight="1">
      <c r="B216" s="178"/>
      <c r="C216" s="115"/>
      <c r="D216" s="124">
        <v>4700</v>
      </c>
      <c r="E216" s="28" t="s">
        <v>167</v>
      </c>
      <c r="F216" s="556">
        <v>5000</v>
      </c>
      <c r="G216" s="47"/>
      <c r="H216" s="47"/>
      <c r="I216" s="47"/>
      <c r="J216" s="47"/>
      <c r="K216" s="47"/>
      <c r="L216" s="47"/>
    </row>
    <row r="217" spans="2:12" ht="15" customHeight="1">
      <c r="B217" s="180"/>
      <c r="C217" s="363" t="s">
        <v>186</v>
      </c>
      <c r="D217" s="362"/>
      <c r="E217" s="322" t="s">
        <v>278</v>
      </c>
      <c r="F217" s="365">
        <f>SUM(F218:F218)</f>
        <v>46200</v>
      </c>
      <c r="G217" s="47"/>
      <c r="H217" s="47"/>
      <c r="I217" s="47"/>
      <c r="J217" s="47"/>
      <c r="K217" s="47"/>
      <c r="L217" s="47"/>
    </row>
    <row r="218" spans="2:12" ht="15" customHeight="1">
      <c r="B218" s="178"/>
      <c r="C218" s="115"/>
      <c r="D218" s="124">
        <v>4700</v>
      </c>
      <c r="E218" s="28" t="s">
        <v>167</v>
      </c>
      <c r="F218" s="181">
        <v>46200</v>
      </c>
      <c r="G218" s="47"/>
      <c r="H218" s="47"/>
      <c r="I218" s="47"/>
      <c r="J218" s="47"/>
      <c r="K218" s="47"/>
      <c r="L218" s="47"/>
    </row>
    <row r="219" spans="2:12" ht="15" customHeight="1">
      <c r="B219" s="178"/>
      <c r="C219" s="363" t="s">
        <v>438</v>
      </c>
      <c r="D219" s="362"/>
      <c r="E219" s="322" t="s">
        <v>451</v>
      </c>
      <c r="F219" s="365">
        <f>SUM(F220:F229)</f>
        <v>219900</v>
      </c>
      <c r="G219" s="47"/>
      <c r="H219" s="47"/>
      <c r="I219" s="47"/>
      <c r="J219" s="47"/>
      <c r="K219" s="47"/>
      <c r="L219" s="47"/>
    </row>
    <row r="220" spans="2:12" ht="15" customHeight="1">
      <c r="B220" s="178"/>
      <c r="C220" s="115"/>
      <c r="D220" s="116" t="s">
        <v>106</v>
      </c>
      <c r="E220" s="28" t="s">
        <v>335</v>
      </c>
      <c r="F220" s="181">
        <v>1000</v>
      </c>
      <c r="G220" s="47"/>
      <c r="H220" s="47"/>
      <c r="I220" s="47"/>
      <c r="J220" s="47"/>
      <c r="K220" s="47"/>
      <c r="L220" s="47"/>
    </row>
    <row r="221" spans="2:12" ht="15" customHeight="1">
      <c r="B221" s="178"/>
      <c r="C221" s="115"/>
      <c r="D221" s="116" t="s">
        <v>152</v>
      </c>
      <c r="E221" s="28" t="s">
        <v>153</v>
      </c>
      <c r="F221" s="181">
        <v>93800</v>
      </c>
      <c r="G221" s="47"/>
      <c r="H221" s="47"/>
      <c r="I221" s="47"/>
      <c r="J221" s="47"/>
      <c r="K221" s="47"/>
      <c r="L221" s="47"/>
    </row>
    <row r="222" spans="2:12" ht="15" customHeight="1">
      <c r="B222" s="178"/>
      <c r="C222" s="115"/>
      <c r="D222" s="116" t="s">
        <v>154</v>
      </c>
      <c r="E222" s="28" t="s">
        <v>155</v>
      </c>
      <c r="F222" s="181">
        <v>17400</v>
      </c>
      <c r="G222" s="47"/>
      <c r="H222" s="47"/>
      <c r="I222" s="47"/>
      <c r="J222" s="47"/>
      <c r="K222" s="47"/>
      <c r="L222" s="47"/>
    </row>
    <row r="223" spans="2:12" ht="15" customHeight="1">
      <c r="B223" s="178"/>
      <c r="C223" s="115"/>
      <c r="D223" s="116" t="s">
        <v>156</v>
      </c>
      <c r="E223" s="28" t="s">
        <v>157</v>
      </c>
      <c r="F223" s="181">
        <v>2500</v>
      </c>
      <c r="G223" s="47"/>
      <c r="H223" s="47"/>
      <c r="I223" s="47"/>
      <c r="J223" s="47"/>
      <c r="K223" s="47"/>
      <c r="L223" s="47"/>
    </row>
    <row r="224" spans="2:12" ht="15" customHeight="1">
      <c r="B224" s="178"/>
      <c r="C224" s="115"/>
      <c r="D224" s="115">
        <v>4170</v>
      </c>
      <c r="E224" s="28" t="s">
        <v>109</v>
      </c>
      <c r="F224" s="181">
        <v>1000</v>
      </c>
      <c r="G224" s="47"/>
      <c r="H224" s="47"/>
      <c r="I224" s="47"/>
      <c r="J224" s="47"/>
      <c r="K224" s="47"/>
      <c r="L224" s="47"/>
    </row>
    <row r="225" spans="2:12" ht="15" customHeight="1">
      <c r="B225" s="178"/>
      <c r="C225" s="115"/>
      <c r="D225" s="116" t="s">
        <v>139</v>
      </c>
      <c r="E225" s="28" t="s">
        <v>105</v>
      </c>
      <c r="F225" s="181">
        <v>10000</v>
      </c>
      <c r="G225" s="47"/>
      <c r="H225" s="47"/>
      <c r="I225" s="47"/>
      <c r="J225" s="47"/>
      <c r="K225" s="47"/>
      <c r="L225" s="47"/>
    </row>
    <row r="226" spans="2:12" ht="15" customHeight="1">
      <c r="B226" s="178"/>
      <c r="C226" s="115"/>
      <c r="D226" s="124">
        <v>4220</v>
      </c>
      <c r="E226" s="28" t="s">
        <v>191</v>
      </c>
      <c r="F226" s="181">
        <v>90000</v>
      </c>
      <c r="G226" s="47"/>
      <c r="H226" s="47"/>
      <c r="I226" s="47"/>
      <c r="J226" s="47"/>
      <c r="K226" s="47"/>
      <c r="L226" s="47"/>
    </row>
    <row r="227" spans="2:12" ht="15" customHeight="1">
      <c r="B227" s="178"/>
      <c r="C227" s="115"/>
      <c r="D227" s="115" t="s">
        <v>193</v>
      </c>
      <c r="E227" s="28" t="s">
        <v>112</v>
      </c>
      <c r="F227" s="181">
        <v>300</v>
      </c>
      <c r="G227" s="47"/>
      <c r="H227" s="47"/>
      <c r="I227" s="47"/>
      <c r="J227" s="47"/>
      <c r="K227" s="47"/>
      <c r="L227" s="47"/>
    </row>
    <row r="228" spans="2:12" ht="15" customHeight="1">
      <c r="B228" s="178"/>
      <c r="C228" s="115"/>
      <c r="D228" s="116" t="s">
        <v>165</v>
      </c>
      <c r="E228" s="28" t="s">
        <v>166</v>
      </c>
      <c r="F228" s="181">
        <v>3300</v>
      </c>
      <c r="G228" s="47"/>
      <c r="H228" s="47"/>
      <c r="I228" s="47"/>
      <c r="J228" s="47"/>
      <c r="K228" s="47"/>
      <c r="L228" s="47"/>
    </row>
    <row r="229" spans="2:12" ht="15" customHeight="1">
      <c r="B229" s="178"/>
      <c r="C229" s="115"/>
      <c r="D229" s="124">
        <v>4700</v>
      </c>
      <c r="E229" s="28" t="s">
        <v>167</v>
      </c>
      <c r="F229" s="181">
        <v>600</v>
      </c>
      <c r="G229" s="47"/>
      <c r="H229" s="47"/>
      <c r="I229" s="47"/>
      <c r="J229" s="47"/>
      <c r="K229" s="47"/>
      <c r="L229" s="47"/>
    </row>
    <row r="230" spans="2:12" ht="55.5" customHeight="1">
      <c r="B230" s="178"/>
      <c r="C230" s="363" t="s">
        <v>439</v>
      </c>
      <c r="D230" s="124"/>
      <c r="E230" s="322" t="s">
        <v>452</v>
      </c>
      <c r="F230" s="365">
        <f>SUM(F231:F234)</f>
        <v>21000</v>
      </c>
      <c r="G230" s="47"/>
      <c r="H230" s="47"/>
      <c r="I230" s="47"/>
      <c r="J230" s="47"/>
      <c r="K230" s="47"/>
      <c r="L230" s="47"/>
    </row>
    <row r="231" spans="2:12" ht="15" customHeight="1">
      <c r="B231" s="178"/>
      <c r="C231" s="115"/>
      <c r="D231" s="116" t="s">
        <v>152</v>
      </c>
      <c r="E231" s="28" t="s">
        <v>153</v>
      </c>
      <c r="F231" s="181">
        <v>16100</v>
      </c>
      <c r="G231" s="47"/>
      <c r="H231" s="47"/>
      <c r="I231" s="47"/>
      <c r="J231" s="47"/>
      <c r="K231" s="47"/>
      <c r="L231" s="47"/>
    </row>
    <row r="232" spans="2:12" ht="15" customHeight="1">
      <c r="B232" s="178"/>
      <c r="C232" s="115"/>
      <c r="D232" s="116" t="s">
        <v>154</v>
      </c>
      <c r="E232" s="28" t="s">
        <v>155</v>
      </c>
      <c r="F232" s="181">
        <v>2800</v>
      </c>
      <c r="G232" s="47"/>
      <c r="H232" s="47"/>
      <c r="I232" s="47"/>
      <c r="J232" s="47"/>
      <c r="K232" s="47"/>
      <c r="L232" s="47"/>
    </row>
    <row r="233" spans="2:12" ht="15" customHeight="1">
      <c r="B233" s="178"/>
      <c r="C233" s="115"/>
      <c r="D233" s="116" t="s">
        <v>156</v>
      </c>
      <c r="E233" s="28" t="s">
        <v>157</v>
      </c>
      <c r="F233" s="181">
        <v>400</v>
      </c>
      <c r="G233" s="47"/>
      <c r="H233" s="47"/>
      <c r="I233" s="47"/>
      <c r="J233" s="47"/>
      <c r="K233" s="47"/>
      <c r="L233" s="47"/>
    </row>
    <row r="234" spans="2:12" ht="15" customHeight="1">
      <c r="B234" s="178"/>
      <c r="C234" s="115"/>
      <c r="D234" s="116" t="s">
        <v>180</v>
      </c>
      <c r="E234" s="28" t="s">
        <v>516</v>
      </c>
      <c r="F234" s="181">
        <v>1700</v>
      </c>
      <c r="G234" s="47"/>
      <c r="H234" s="47"/>
      <c r="I234" s="47"/>
      <c r="J234" s="47"/>
      <c r="K234" s="47"/>
      <c r="L234" s="47"/>
    </row>
    <row r="235" spans="2:12" ht="63.75">
      <c r="B235" s="178"/>
      <c r="C235" s="363" t="s">
        <v>440</v>
      </c>
      <c r="D235" s="124"/>
      <c r="E235" s="322" t="s">
        <v>453</v>
      </c>
      <c r="F235" s="365">
        <f>SUM(F236:F241)</f>
        <v>470300</v>
      </c>
      <c r="G235" s="47"/>
      <c r="H235" s="47"/>
      <c r="I235" s="47"/>
      <c r="J235" s="47"/>
      <c r="K235" s="47"/>
      <c r="L235" s="47"/>
    </row>
    <row r="236" spans="2:12" ht="15" customHeight="1">
      <c r="B236" s="178"/>
      <c r="C236" s="115"/>
      <c r="D236" s="116" t="s">
        <v>152</v>
      </c>
      <c r="E236" s="28" t="s">
        <v>153</v>
      </c>
      <c r="F236" s="181">
        <v>351100</v>
      </c>
      <c r="G236" s="47"/>
      <c r="H236" s="47"/>
      <c r="I236" s="47"/>
      <c r="J236" s="47"/>
      <c r="K236" s="47"/>
      <c r="L236" s="47"/>
    </row>
    <row r="237" spans="2:12" ht="15" customHeight="1">
      <c r="B237" s="178"/>
      <c r="C237" s="363"/>
      <c r="D237" s="116" t="s">
        <v>162</v>
      </c>
      <c r="E237" s="28" t="s">
        <v>108</v>
      </c>
      <c r="F237" s="181">
        <v>20000</v>
      </c>
      <c r="G237" s="47"/>
      <c r="H237" s="47"/>
      <c r="I237" s="47"/>
      <c r="J237" s="47"/>
      <c r="K237" s="47"/>
      <c r="L237" s="47"/>
    </row>
    <row r="238" spans="2:12" ht="15" customHeight="1">
      <c r="B238" s="178"/>
      <c r="C238" s="115"/>
      <c r="D238" s="116" t="s">
        <v>154</v>
      </c>
      <c r="E238" s="28" t="s">
        <v>155</v>
      </c>
      <c r="F238" s="181">
        <v>60500</v>
      </c>
      <c r="G238" s="47"/>
      <c r="H238" s="47"/>
      <c r="I238" s="47"/>
      <c r="J238" s="47"/>
      <c r="K238" s="47"/>
      <c r="L238" s="47"/>
    </row>
    <row r="239" spans="2:12" ht="15" customHeight="1">
      <c r="B239" s="178"/>
      <c r="C239" s="115"/>
      <c r="D239" s="116" t="s">
        <v>156</v>
      </c>
      <c r="E239" s="28" t="s">
        <v>157</v>
      </c>
      <c r="F239" s="181">
        <v>8700</v>
      </c>
      <c r="G239" s="47"/>
      <c r="H239" s="47"/>
      <c r="I239" s="47"/>
      <c r="J239" s="47"/>
      <c r="K239" s="47"/>
      <c r="L239" s="47"/>
    </row>
    <row r="240" spans="2:12" ht="15" customHeight="1">
      <c r="B240" s="178"/>
      <c r="C240" s="115"/>
      <c r="D240" s="116" t="s">
        <v>180</v>
      </c>
      <c r="E240" s="28" t="s">
        <v>516</v>
      </c>
      <c r="F240" s="181">
        <v>26100</v>
      </c>
      <c r="G240" s="47"/>
      <c r="H240" s="47"/>
      <c r="I240" s="47"/>
      <c r="J240" s="47"/>
      <c r="K240" s="47"/>
      <c r="L240" s="47"/>
    </row>
    <row r="241" spans="2:12" ht="15" customHeight="1">
      <c r="B241" s="178"/>
      <c r="C241" s="115"/>
      <c r="D241" s="116" t="s">
        <v>159</v>
      </c>
      <c r="E241" s="28" t="s">
        <v>113</v>
      </c>
      <c r="F241" s="181">
        <v>3900</v>
      </c>
      <c r="G241" s="47"/>
      <c r="H241" s="47"/>
      <c r="I241" s="47"/>
      <c r="J241" s="47"/>
      <c r="K241" s="47"/>
      <c r="L241" s="47"/>
    </row>
    <row r="242" spans="2:12" ht="15" customHeight="1">
      <c r="B242" s="180"/>
      <c r="C242" s="363" t="s">
        <v>187</v>
      </c>
      <c r="D242" s="362"/>
      <c r="E242" s="322" t="s">
        <v>42</v>
      </c>
      <c r="F242" s="365">
        <f>SUM(F243:F244)</f>
        <v>72900</v>
      </c>
      <c r="G242" s="47"/>
      <c r="H242" s="47"/>
      <c r="I242" s="47"/>
      <c r="J242" s="47"/>
      <c r="K242" s="47"/>
      <c r="L242" s="47"/>
    </row>
    <row r="243" spans="2:12" ht="15" customHeight="1">
      <c r="B243" s="178"/>
      <c r="C243" s="115"/>
      <c r="D243" s="116" t="s">
        <v>106</v>
      </c>
      <c r="E243" s="28" t="s">
        <v>335</v>
      </c>
      <c r="F243" s="181">
        <v>4600</v>
      </c>
      <c r="G243" s="47"/>
      <c r="H243" s="47"/>
      <c r="I243" s="47"/>
      <c r="J243" s="47"/>
      <c r="K243" s="47"/>
      <c r="L243" s="47"/>
    </row>
    <row r="244" spans="2:12" ht="15" customHeight="1" thickBot="1">
      <c r="B244" s="464"/>
      <c r="C244" s="465"/>
      <c r="D244" s="466" t="s">
        <v>165</v>
      </c>
      <c r="E244" s="451" t="s">
        <v>166</v>
      </c>
      <c r="F244" s="467">
        <v>68300</v>
      </c>
      <c r="G244" s="47"/>
      <c r="H244" s="47"/>
      <c r="I244" s="47"/>
      <c r="J244" s="47"/>
      <c r="K244" s="47"/>
      <c r="L244" s="47"/>
    </row>
    <row r="245" spans="2:12" ht="15.75" customHeight="1" thickBot="1">
      <c r="B245" s="346" t="s">
        <v>188</v>
      </c>
      <c r="C245" s="341"/>
      <c r="D245" s="341"/>
      <c r="E245" s="342" t="s">
        <v>189</v>
      </c>
      <c r="F245" s="348">
        <f>F246+F248+F250+F260</f>
        <v>258000</v>
      </c>
      <c r="G245" s="47"/>
      <c r="H245" s="47"/>
      <c r="I245" s="47"/>
      <c r="J245" s="47"/>
      <c r="K245" s="47"/>
      <c r="L245" s="47"/>
    </row>
    <row r="246" spans="2:12" ht="15.75" customHeight="1">
      <c r="B246" s="562"/>
      <c r="C246" s="371" t="s">
        <v>472</v>
      </c>
      <c r="D246" s="563"/>
      <c r="E246" s="570" t="s">
        <v>489</v>
      </c>
      <c r="F246" s="374">
        <f>F247</f>
        <v>26000</v>
      </c>
      <c r="G246" s="47"/>
      <c r="H246" s="47"/>
      <c r="I246" s="47"/>
      <c r="J246" s="47"/>
      <c r="K246" s="47"/>
      <c r="L246" s="47"/>
    </row>
    <row r="247" spans="2:12" ht="36">
      <c r="B247" s="379"/>
      <c r="C247" s="380"/>
      <c r="D247" s="218" t="s">
        <v>392</v>
      </c>
      <c r="E247" s="250" t="s">
        <v>393</v>
      </c>
      <c r="F247" s="382">
        <v>26000</v>
      </c>
      <c r="G247" s="47"/>
      <c r="H247" s="47"/>
      <c r="I247" s="47"/>
      <c r="J247" s="47"/>
      <c r="K247" s="47"/>
      <c r="L247" s="47"/>
    </row>
    <row r="248" spans="2:12" ht="15.75" customHeight="1">
      <c r="B248" s="199"/>
      <c r="C248" s="371" t="s">
        <v>224</v>
      </c>
      <c r="D248" s="372"/>
      <c r="E248" s="373" t="s">
        <v>279</v>
      </c>
      <c r="F248" s="374">
        <f>F249</f>
        <v>15000</v>
      </c>
      <c r="G248" s="47"/>
      <c r="H248" s="47"/>
      <c r="I248" s="47"/>
      <c r="J248" s="47"/>
      <c r="K248" s="47"/>
      <c r="L248" s="47"/>
    </row>
    <row r="249" spans="2:12" ht="15.75" customHeight="1">
      <c r="B249" s="200"/>
      <c r="C249" s="201"/>
      <c r="D249" s="116" t="s">
        <v>139</v>
      </c>
      <c r="E249" s="28" t="s">
        <v>105</v>
      </c>
      <c r="F249" s="256">
        <v>15000</v>
      </c>
      <c r="G249" s="47"/>
      <c r="H249" s="47"/>
      <c r="I249" s="47"/>
      <c r="J249" s="47"/>
      <c r="K249" s="47"/>
      <c r="L249" s="47"/>
    </row>
    <row r="250" spans="2:12" ht="15.75" customHeight="1">
      <c r="B250" s="177"/>
      <c r="C250" s="326" t="s">
        <v>190</v>
      </c>
      <c r="D250" s="327"/>
      <c r="E250" s="328" t="s">
        <v>280</v>
      </c>
      <c r="F250" s="367">
        <f>SUM(F251:F259)</f>
        <v>215000</v>
      </c>
      <c r="G250" s="47"/>
      <c r="H250" s="47"/>
      <c r="I250" s="47"/>
      <c r="J250" s="47"/>
      <c r="K250" s="47"/>
      <c r="L250" s="47"/>
    </row>
    <row r="251" spans="2:12" ht="39.75" customHeight="1">
      <c r="B251" s="177"/>
      <c r="C251" s="259"/>
      <c r="D251" s="258" t="s">
        <v>342</v>
      </c>
      <c r="E251" s="28" t="s">
        <v>343</v>
      </c>
      <c r="F251" s="257">
        <v>70000</v>
      </c>
      <c r="G251" s="47"/>
      <c r="H251" s="47"/>
      <c r="I251" s="47"/>
      <c r="J251" s="47"/>
      <c r="K251" s="47"/>
      <c r="L251" s="47"/>
    </row>
    <row r="252" spans="2:12" ht="15.75" customHeight="1">
      <c r="B252" s="180"/>
      <c r="C252" s="125"/>
      <c r="D252" s="116" t="s">
        <v>147</v>
      </c>
      <c r="E252" s="28" t="s">
        <v>148</v>
      </c>
      <c r="F252" s="251">
        <v>20000</v>
      </c>
      <c r="G252" s="47"/>
      <c r="H252" s="47"/>
      <c r="I252" s="47"/>
      <c r="J252" s="47"/>
      <c r="K252" s="47"/>
      <c r="L252" s="47"/>
    </row>
    <row r="253" spans="2:12" ht="15.75" customHeight="1">
      <c r="B253" s="178"/>
      <c r="C253" s="115"/>
      <c r="D253" s="115">
        <v>4170</v>
      </c>
      <c r="E253" s="28" t="s">
        <v>109</v>
      </c>
      <c r="F253" s="181">
        <v>18000</v>
      </c>
      <c r="G253" s="47"/>
      <c r="H253" s="47"/>
      <c r="I253" s="47"/>
      <c r="J253" s="47"/>
      <c r="K253" s="47"/>
      <c r="L253" s="47"/>
    </row>
    <row r="254" spans="2:12" ht="15.75" customHeight="1">
      <c r="B254" s="178"/>
      <c r="C254" s="115"/>
      <c r="D254" s="116" t="s">
        <v>139</v>
      </c>
      <c r="E254" s="28" t="s">
        <v>105</v>
      </c>
      <c r="F254" s="181">
        <v>34000</v>
      </c>
      <c r="G254" s="47"/>
      <c r="H254" s="47"/>
      <c r="I254" s="47"/>
      <c r="J254" s="47"/>
      <c r="K254" s="47"/>
      <c r="L254" s="47"/>
    </row>
    <row r="255" spans="2:12" ht="15.75" customHeight="1">
      <c r="B255" s="178"/>
      <c r="C255" s="115"/>
      <c r="D255" s="124">
        <v>4220</v>
      </c>
      <c r="E255" s="28" t="s">
        <v>191</v>
      </c>
      <c r="F255" s="181">
        <v>3000</v>
      </c>
      <c r="G255" s="47"/>
      <c r="H255" s="47"/>
      <c r="I255" s="47"/>
      <c r="J255" s="47"/>
      <c r="K255" s="47"/>
      <c r="L255" s="47"/>
    </row>
    <row r="256" spans="2:12" ht="15.75" customHeight="1">
      <c r="B256" s="178"/>
      <c r="C256" s="115"/>
      <c r="D256" s="116" t="s">
        <v>103</v>
      </c>
      <c r="E256" s="28" t="s">
        <v>104</v>
      </c>
      <c r="F256" s="181">
        <v>63500</v>
      </c>
      <c r="G256" s="47"/>
      <c r="H256" s="47"/>
      <c r="I256" s="47"/>
      <c r="J256" s="47"/>
      <c r="K256" s="47"/>
      <c r="L256" s="47"/>
    </row>
    <row r="257" spans="2:12" ht="15.75" customHeight="1">
      <c r="B257" s="182"/>
      <c r="C257" s="118"/>
      <c r="D257" s="116" t="s">
        <v>159</v>
      </c>
      <c r="E257" s="28" t="s">
        <v>113</v>
      </c>
      <c r="F257" s="183">
        <v>1000</v>
      </c>
      <c r="G257" s="47"/>
      <c r="H257" s="47"/>
      <c r="I257" s="47"/>
      <c r="J257" s="47"/>
      <c r="K257" s="47"/>
      <c r="L257" s="47"/>
    </row>
    <row r="258" spans="2:12" ht="15.75" customHeight="1">
      <c r="B258" s="182"/>
      <c r="C258" s="118"/>
      <c r="D258" s="124">
        <v>4610</v>
      </c>
      <c r="E258" s="28" t="s">
        <v>337</v>
      </c>
      <c r="F258" s="183">
        <v>1000</v>
      </c>
      <c r="G258" s="47"/>
      <c r="H258" s="47"/>
      <c r="I258" s="47"/>
      <c r="J258" s="47"/>
      <c r="K258" s="47"/>
      <c r="L258" s="47"/>
    </row>
    <row r="259" spans="2:12" ht="15.75" customHeight="1">
      <c r="B259" s="178"/>
      <c r="C259" s="115"/>
      <c r="D259" s="124">
        <v>4700</v>
      </c>
      <c r="E259" s="28" t="s">
        <v>167</v>
      </c>
      <c r="F259" s="181">
        <v>4500</v>
      </c>
      <c r="G259" s="47"/>
      <c r="H259" s="47"/>
      <c r="I259" s="47"/>
      <c r="J259" s="47"/>
      <c r="K259" s="47"/>
      <c r="L259" s="47"/>
    </row>
    <row r="260" spans="2:12" ht="15.75" customHeight="1">
      <c r="B260" s="178"/>
      <c r="C260" s="363" t="s">
        <v>297</v>
      </c>
      <c r="D260" s="362"/>
      <c r="E260" s="322" t="s">
        <v>42</v>
      </c>
      <c r="F260" s="365">
        <f>F261</f>
        <v>2000</v>
      </c>
      <c r="G260" s="47"/>
      <c r="H260" s="47"/>
      <c r="I260" s="47"/>
      <c r="J260" s="47"/>
      <c r="K260" s="47"/>
      <c r="L260" s="47"/>
    </row>
    <row r="261" spans="2:12" ht="42" customHeight="1" thickBot="1">
      <c r="B261" s="184"/>
      <c r="C261" s="120"/>
      <c r="D261" s="258" t="s">
        <v>342</v>
      </c>
      <c r="E261" s="28" t="s">
        <v>343</v>
      </c>
      <c r="F261" s="254">
        <v>2000</v>
      </c>
      <c r="G261" s="47"/>
      <c r="H261" s="47"/>
      <c r="I261" s="47"/>
      <c r="J261" s="47"/>
      <c r="K261" s="47"/>
      <c r="L261" s="47"/>
    </row>
    <row r="262" spans="2:12" ht="15.75" customHeight="1" thickBot="1">
      <c r="B262" s="346" t="s">
        <v>94</v>
      </c>
      <c r="C262" s="341"/>
      <c r="D262" s="341"/>
      <c r="E262" s="331" t="s">
        <v>39</v>
      </c>
      <c r="F262" s="348">
        <f>F263+F265+F267+F273+F269+F277+F294+F296+F300+F303+F305+F323+F326</f>
        <v>4148427</v>
      </c>
      <c r="G262" s="47"/>
      <c r="H262" s="47"/>
      <c r="I262" s="47"/>
      <c r="J262" s="47"/>
      <c r="K262" s="47"/>
      <c r="L262" s="47"/>
    </row>
    <row r="263" spans="2:12" ht="15.75" customHeight="1">
      <c r="B263" s="378"/>
      <c r="C263" s="359" t="s">
        <v>441</v>
      </c>
      <c r="D263" s="550"/>
      <c r="E263" s="310" t="s">
        <v>442</v>
      </c>
      <c r="F263" s="557">
        <f>F264</f>
        <v>5000</v>
      </c>
      <c r="G263" s="47"/>
      <c r="H263" s="47"/>
      <c r="I263" s="47"/>
      <c r="J263" s="47"/>
      <c r="K263" s="47"/>
      <c r="L263" s="47"/>
    </row>
    <row r="264" spans="2:12" ht="24">
      <c r="B264" s="379"/>
      <c r="C264" s="380"/>
      <c r="D264" s="124">
        <v>4330</v>
      </c>
      <c r="E264" s="28" t="s">
        <v>194</v>
      </c>
      <c r="F264" s="382">
        <v>5000</v>
      </c>
      <c r="G264" s="47"/>
      <c r="H264" s="47"/>
      <c r="I264" s="47"/>
      <c r="J264" s="47"/>
      <c r="K264" s="47"/>
      <c r="L264" s="47"/>
    </row>
    <row r="265" spans="2:12" ht="15.75" customHeight="1">
      <c r="B265" s="549"/>
      <c r="C265" s="359" t="s">
        <v>356</v>
      </c>
      <c r="D265" s="550"/>
      <c r="E265" s="310" t="s">
        <v>357</v>
      </c>
      <c r="F265" s="360">
        <f>F266</f>
        <v>110000</v>
      </c>
      <c r="G265" s="47"/>
      <c r="H265" s="47"/>
      <c r="I265" s="47"/>
      <c r="J265" s="47"/>
      <c r="K265" s="47"/>
      <c r="L265" s="47"/>
    </row>
    <row r="266" spans="2:12" ht="24">
      <c r="B266" s="379"/>
      <c r="C266" s="380"/>
      <c r="D266" s="124">
        <v>4330</v>
      </c>
      <c r="E266" s="28" t="s">
        <v>194</v>
      </c>
      <c r="F266" s="382">
        <v>110000</v>
      </c>
      <c r="G266" s="47"/>
      <c r="H266" s="47"/>
      <c r="I266" s="47"/>
      <c r="J266" s="47"/>
      <c r="K266" s="47"/>
      <c r="L266" s="47"/>
    </row>
    <row r="267" spans="2:12" ht="15.75" customHeight="1">
      <c r="B267" s="284"/>
      <c r="C267" s="359" t="s">
        <v>344</v>
      </c>
      <c r="D267" s="359"/>
      <c r="E267" s="310" t="s">
        <v>348</v>
      </c>
      <c r="F267" s="360">
        <f>F268</f>
        <v>11000</v>
      </c>
      <c r="G267" s="47"/>
      <c r="H267" s="47"/>
      <c r="I267" s="47"/>
      <c r="J267" s="47"/>
      <c r="K267" s="47"/>
      <c r="L267" s="47"/>
    </row>
    <row r="268" spans="2:12" ht="26.25" customHeight="1">
      <c r="B268" s="284"/>
      <c r="C268" s="285"/>
      <c r="D268" s="124">
        <v>4330</v>
      </c>
      <c r="E268" s="28" t="s">
        <v>194</v>
      </c>
      <c r="F268" s="286">
        <v>11000</v>
      </c>
      <c r="G268" s="47"/>
      <c r="H268" s="47"/>
      <c r="I268" s="47"/>
      <c r="J268" s="47"/>
      <c r="K268" s="47"/>
      <c r="L268" s="47"/>
    </row>
    <row r="269" spans="2:12" ht="17.25" customHeight="1">
      <c r="B269" s="284"/>
      <c r="C269" s="326" t="s">
        <v>295</v>
      </c>
      <c r="D269" s="375"/>
      <c r="E269" s="328" t="s">
        <v>296</v>
      </c>
      <c r="F269" s="360">
        <f>SUM(F270:F272)</f>
        <v>2800</v>
      </c>
      <c r="G269" s="47"/>
      <c r="H269" s="47"/>
      <c r="I269" s="47"/>
      <c r="J269" s="47"/>
      <c r="K269" s="47"/>
      <c r="L269" s="47"/>
    </row>
    <row r="270" spans="2:12" ht="15.75" customHeight="1">
      <c r="B270" s="284"/>
      <c r="C270" s="285"/>
      <c r="D270" s="116" t="s">
        <v>139</v>
      </c>
      <c r="E270" s="28" t="s">
        <v>105</v>
      </c>
      <c r="F270" s="286">
        <v>1000</v>
      </c>
      <c r="G270" s="47"/>
      <c r="H270" s="47"/>
      <c r="I270" s="47"/>
      <c r="J270" s="47"/>
      <c r="K270" s="47"/>
      <c r="L270" s="47"/>
    </row>
    <row r="271" spans="2:12" ht="15.75" customHeight="1">
      <c r="B271" s="480"/>
      <c r="C271" s="458"/>
      <c r="D271" s="116" t="s">
        <v>159</v>
      </c>
      <c r="E271" s="28" t="s">
        <v>113</v>
      </c>
      <c r="F271" s="382">
        <v>300</v>
      </c>
      <c r="G271" s="47"/>
      <c r="H271" s="47"/>
      <c r="I271" s="47"/>
      <c r="J271" s="47"/>
      <c r="K271" s="47"/>
      <c r="L271" s="47"/>
    </row>
    <row r="272" spans="2:12" ht="15.75" customHeight="1">
      <c r="B272" s="480"/>
      <c r="C272" s="458"/>
      <c r="D272" s="124">
        <v>4700</v>
      </c>
      <c r="E272" s="28" t="s">
        <v>167</v>
      </c>
      <c r="F272" s="382">
        <v>1500</v>
      </c>
      <c r="G272" s="47"/>
      <c r="H272" s="47"/>
      <c r="I272" s="47"/>
      <c r="J272" s="47"/>
      <c r="K272" s="47"/>
      <c r="L272" s="47"/>
    </row>
    <row r="273" spans="2:12" ht="15.75" customHeight="1">
      <c r="B273" s="284"/>
      <c r="C273" s="359" t="s">
        <v>345</v>
      </c>
      <c r="D273" s="302"/>
      <c r="E273" s="328" t="s">
        <v>347</v>
      </c>
      <c r="F273" s="360">
        <f>SUM(F274:F276)</f>
        <v>32200</v>
      </c>
      <c r="G273" s="47"/>
      <c r="H273" s="47"/>
      <c r="I273" s="47"/>
      <c r="J273" s="47"/>
      <c r="K273" s="47"/>
      <c r="L273" s="47"/>
    </row>
    <row r="274" spans="2:12" ht="15.75" customHeight="1">
      <c r="B274" s="284"/>
      <c r="C274" s="285"/>
      <c r="D274" s="116" t="s">
        <v>154</v>
      </c>
      <c r="E274" s="28" t="s">
        <v>155</v>
      </c>
      <c r="F274" s="286">
        <v>4100</v>
      </c>
      <c r="G274" s="47"/>
      <c r="H274" s="47"/>
      <c r="I274" s="47"/>
      <c r="J274" s="47"/>
      <c r="K274" s="47"/>
      <c r="L274" s="47"/>
    </row>
    <row r="275" spans="2:12" ht="15.75" customHeight="1">
      <c r="B275" s="284"/>
      <c r="C275" s="285"/>
      <c r="D275" s="115" t="s">
        <v>156</v>
      </c>
      <c r="E275" s="28" t="s">
        <v>157</v>
      </c>
      <c r="F275" s="286">
        <v>700</v>
      </c>
      <c r="G275" s="47"/>
      <c r="H275" s="47"/>
      <c r="I275" s="47"/>
      <c r="J275" s="47"/>
      <c r="K275" s="47"/>
      <c r="L275" s="47"/>
    </row>
    <row r="276" spans="2:12" ht="15.75" customHeight="1">
      <c r="B276" s="284"/>
      <c r="C276" s="285"/>
      <c r="D276" s="115">
        <v>4170</v>
      </c>
      <c r="E276" s="28" t="s">
        <v>109</v>
      </c>
      <c r="F276" s="286">
        <v>27400</v>
      </c>
      <c r="G276" s="47"/>
      <c r="H276" s="47"/>
      <c r="I276" s="47"/>
      <c r="J276" s="47"/>
      <c r="K276" s="47"/>
      <c r="L276" s="47"/>
    </row>
    <row r="277" spans="2:12" ht="43.5" customHeight="1">
      <c r="B277" s="177"/>
      <c r="C277" s="326" t="s">
        <v>95</v>
      </c>
      <c r="D277" s="375"/>
      <c r="E277" s="316" t="s">
        <v>331</v>
      </c>
      <c r="F277" s="367">
        <f>SUM(F278:F293)</f>
        <v>2678685</v>
      </c>
      <c r="G277" s="47"/>
      <c r="H277" s="47"/>
      <c r="I277" s="47"/>
      <c r="J277" s="47"/>
      <c r="K277" s="47"/>
      <c r="L277" s="47"/>
    </row>
    <row r="278" spans="2:12" ht="15" customHeight="1">
      <c r="B278" s="177"/>
      <c r="C278" s="326"/>
      <c r="D278" s="116" t="s">
        <v>106</v>
      </c>
      <c r="E278" s="28" t="s">
        <v>335</v>
      </c>
      <c r="F278" s="265">
        <v>460</v>
      </c>
      <c r="G278" s="47"/>
      <c r="H278" s="47"/>
      <c r="I278" s="47"/>
      <c r="J278" s="47"/>
      <c r="K278" s="47"/>
      <c r="L278" s="47"/>
    </row>
    <row r="279" spans="2:12" ht="15.75" customHeight="1">
      <c r="B279" s="178"/>
      <c r="C279" s="115"/>
      <c r="D279" s="115" t="s">
        <v>192</v>
      </c>
      <c r="E279" s="28" t="s">
        <v>107</v>
      </c>
      <c r="F279" s="181">
        <v>2457325</v>
      </c>
      <c r="G279" s="47"/>
      <c r="H279" s="47"/>
      <c r="I279" s="47"/>
      <c r="J279" s="47"/>
      <c r="K279" s="47"/>
      <c r="L279" s="47"/>
    </row>
    <row r="280" spans="2:12" ht="15.75" customHeight="1">
      <c r="B280" s="178"/>
      <c r="C280" s="115"/>
      <c r="D280" s="115" t="s">
        <v>152</v>
      </c>
      <c r="E280" s="28" t="s">
        <v>153</v>
      </c>
      <c r="F280" s="181">
        <v>65900</v>
      </c>
      <c r="G280" s="305"/>
      <c r="H280" s="47"/>
      <c r="I280" s="47"/>
      <c r="J280" s="47"/>
      <c r="K280" s="47"/>
      <c r="L280" s="47"/>
    </row>
    <row r="281" spans="2:12" ht="15.75" customHeight="1">
      <c r="B281" s="178"/>
      <c r="C281" s="115"/>
      <c r="D281" s="116" t="s">
        <v>162</v>
      </c>
      <c r="E281" s="28" t="s">
        <v>108</v>
      </c>
      <c r="F281" s="181">
        <v>3900</v>
      </c>
      <c r="G281" s="306"/>
      <c r="H281" s="47"/>
      <c r="I281" s="47"/>
      <c r="J281" s="47"/>
      <c r="K281" s="47"/>
      <c r="L281" s="47"/>
    </row>
    <row r="282" spans="2:12" ht="15.75" customHeight="1">
      <c r="B282" s="178"/>
      <c r="C282" s="115"/>
      <c r="D282" s="115" t="s">
        <v>154</v>
      </c>
      <c r="E282" s="28" t="s">
        <v>155</v>
      </c>
      <c r="F282" s="181">
        <v>130000</v>
      </c>
      <c r="G282" s="306"/>
      <c r="H282" s="47"/>
      <c r="I282" s="47"/>
      <c r="J282" s="47"/>
      <c r="K282" s="47"/>
      <c r="L282" s="47"/>
    </row>
    <row r="283" spans="2:12" ht="15.75" customHeight="1">
      <c r="B283" s="178"/>
      <c r="C283" s="115"/>
      <c r="D283" s="115">
        <v>4170</v>
      </c>
      <c r="E283" s="28" t="s">
        <v>109</v>
      </c>
      <c r="F283" s="181">
        <v>1000</v>
      </c>
      <c r="G283" s="306"/>
      <c r="H283" s="47"/>
      <c r="I283" s="47"/>
      <c r="J283" s="47"/>
      <c r="K283" s="47"/>
      <c r="L283" s="47"/>
    </row>
    <row r="284" spans="2:12" ht="15.75" customHeight="1">
      <c r="B284" s="178"/>
      <c r="C284" s="115"/>
      <c r="D284" s="115" t="s">
        <v>139</v>
      </c>
      <c r="E284" s="28" t="s">
        <v>105</v>
      </c>
      <c r="F284" s="181">
        <v>2200</v>
      </c>
      <c r="G284" s="306"/>
      <c r="H284" s="47"/>
      <c r="I284" s="47"/>
      <c r="J284" s="47"/>
      <c r="K284" s="47"/>
      <c r="L284" s="47"/>
    </row>
    <row r="285" spans="2:12" ht="15.75" customHeight="1">
      <c r="B285" s="178"/>
      <c r="C285" s="115"/>
      <c r="D285" s="116" t="s">
        <v>163</v>
      </c>
      <c r="E285" s="28" t="s">
        <v>110</v>
      </c>
      <c r="F285" s="181">
        <v>700</v>
      </c>
      <c r="G285" s="306"/>
      <c r="H285" s="47"/>
      <c r="I285" s="47"/>
      <c r="J285" s="47"/>
      <c r="K285" s="47"/>
      <c r="L285" s="47"/>
    </row>
    <row r="286" spans="2:12" ht="15.75" customHeight="1">
      <c r="B286" s="178"/>
      <c r="C286" s="115"/>
      <c r="D286" s="116" t="s">
        <v>164</v>
      </c>
      <c r="E286" s="28" t="s">
        <v>111</v>
      </c>
      <c r="F286" s="181">
        <v>1000</v>
      </c>
      <c r="G286" s="306"/>
      <c r="H286" s="47"/>
      <c r="I286" s="47"/>
      <c r="J286" s="47"/>
      <c r="K286" s="47"/>
      <c r="L286" s="47"/>
    </row>
    <row r="287" spans="2:12" ht="15.75" customHeight="1">
      <c r="B287" s="178"/>
      <c r="C287" s="115"/>
      <c r="D287" s="115" t="s">
        <v>193</v>
      </c>
      <c r="E287" s="28" t="s">
        <v>112</v>
      </c>
      <c r="F287" s="181">
        <v>200</v>
      </c>
      <c r="G287" s="306"/>
      <c r="H287" s="47"/>
      <c r="I287" s="47"/>
      <c r="J287" s="47"/>
      <c r="K287" s="47"/>
      <c r="L287" s="47"/>
    </row>
    <row r="288" spans="2:12" ht="15.75" customHeight="1">
      <c r="B288" s="178"/>
      <c r="C288" s="115"/>
      <c r="D288" s="115" t="s">
        <v>103</v>
      </c>
      <c r="E288" s="28" t="s">
        <v>104</v>
      </c>
      <c r="F288" s="181">
        <v>10000</v>
      </c>
      <c r="G288" s="306"/>
      <c r="H288" s="47"/>
      <c r="I288" s="47"/>
      <c r="J288" s="47"/>
      <c r="K288" s="47"/>
      <c r="L288" s="47"/>
    </row>
    <row r="289" spans="2:12" ht="24">
      <c r="B289" s="178"/>
      <c r="C289" s="115"/>
      <c r="D289" s="124">
        <v>4400</v>
      </c>
      <c r="E289" s="207" t="s">
        <v>339</v>
      </c>
      <c r="F289" s="181">
        <v>1600</v>
      </c>
      <c r="G289" s="306"/>
      <c r="H289" s="47"/>
      <c r="I289" s="47"/>
      <c r="J289" s="47"/>
      <c r="K289" s="47"/>
      <c r="L289" s="47"/>
    </row>
    <row r="290" spans="2:12" ht="15.75" customHeight="1">
      <c r="B290" s="178"/>
      <c r="C290" s="115"/>
      <c r="D290" s="115" t="s">
        <v>159</v>
      </c>
      <c r="E290" s="28" t="s">
        <v>113</v>
      </c>
      <c r="F290" s="181">
        <v>500</v>
      </c>
      <c r="G290" s="306"/>
      <c r="H290" s="47"/>
      <c r="I290" s="47"/>
      <c r="J290" s="47"/>
      <c r="K290" s="47"/>
      <c r="L290" s="47"/>
    </row>
    <row r="291" spans="2:12" ht="15.75" customHeight="1">
      <c r="B291" s="178"/>
      <c r="C291" s="115"/>
      <c r="D291" s="115">
        <v>4430</v>
      </c>
      <c r="E291" s="28" t="s">
        <v>114</v>
      </c>
      <c r="F291" s="181">
        <v>150</v>
      </c>
      <c r="G291" s="306"/>
      <c r="H291" s="47"/>
      <c r="I291" s="47"/>
      <c r="J291" s="47"/>
      <c r="K291" s="47"/>
      <c r="L291" s="47"/>
    </row>
    <row r="292" spans="2:12" ht="15.75" customHeight="1">
      <c r="B292" s="178"/>
      <c r="C292" s="115"/>
      <c r="D292" s="115" t="s">
        <v>165</v>
      </c>
      <c r="E292" s="28" t="s">
        <v>166</v>
      </c>
      <c r="F292" s="181">
        <v>1250</v>
      </c>
      <c r="G292" s="306"/>
      <c r="H292" s="47"/>
      <c r="I292" s="47"/>
      <c r="J292" s="47"/>
      <c r="K292" s="47"/>
      <c r="L292" s="47"/>
    </row>
    <row r="293" spans="2:12" ht="15.75" customHeight="1">
      <c r="B293" s="178"/>
      <c r="C293" s="115"/>
      <c r="D293" s="124">
        <v>4700</v>
      </c>
      <c r="E293" s="28" t="s">
        <v>167</v>
      </c>
      <c r="F293" s="181">
        <v>2500</v>
      </c>
      <c r="G293" s="47"/>
      <c r="H293" s="47"/>
      <c r="I293" s="47"/>
      <c r="J293" s="47"/>
      <c r="K293" s="47"/>
      <c r="L293" s="47"/>
    </row>
    <row r="294" spans="2:12" ht="57" customHeight="1">
      <c r="B294" s="180"/>
      <c r="C294" s="363" t="s">
        <v>96</v>
      </c>
      <c r="D294" s="362"/>
      <c r="E294" s="317" t="s">
        <v>332</v>
      </c>
      <c r="F294" s="365">
        <f>F295</f>
        <v>18767</v>
      </c>
      <c r="G294" s="47"/>
      <c r="H294" s="47"/>
      <c r="I294" s="47"/>
      <c r="J294" s="47"/>
      <c r="K294" s="47"/>
      <c r="L294" s="47"/>
    </row>
    <row r="295" spans="2:12" ht="15" customHeight="1">
      <c r="B295" s="178"/>
      <c r="C295" s="115"/>
      <c r="D295" s="115">
        <v>4130</v>
      </c>
      <c r="E295" s="28" t="s">
        <v>261</v>
      </c>
      <c r="F295" s="181">
        <v>18767</v>
      </c>
      <c r="G295" s="47"/>
      <c r="H295" s="47"/>
      <c r="I295" s="47"/>
      <c r="J295" s="47"/>
      <c r="K295" s="47"/>
      <c r="L295" s="47"/>
    </row>
    <row r="296" spans="2:12" ht="29.25" customHeight="1">
      <c r="B296" s="180"/>
      <c r="C296" s="363" t="s">
        <v>97</v>
      </c>
      <c r="D296" s="362"/>
      <c r="E296" s="317" t="s">
        <v>40</v>
      </c>
      <c r="F296" s="365">
        <f>SUM(F297:F299)</f>
        <v>318000</v>
      </c>
      <c r="G296" s="47"/>
      <c r="H296" s="47"/>
      <c r="I296" s="47"/>
      <c r="J296" s="47"/>
      <c r="K296" s="47"/>
      <c r="L296" s="47"/>
    </row>
    <row r="297" spans="2:12" ht="16.5" customHeight="1">
      <c r="B297" s="178"/>
      <c r="C297" s="115"/>
      <c r="D297" s="116" t="s">
        <v>192</v>
      </c>
      <c r="E297" s="207" t="s">
        <v>196</v>
      </c>
      <c r="F297" s="181">
        <v>285000</v>
      </c>
      <c r="G297" s="47"/>
      <c r="H297" s="47"/>
      <c r="I297" s="47"/>
      <c r="J297" s="47"/>
      <c r="K297" s="47"/>
      <c r="L297" s="47"/>
    </row>
    <row r="298" spans="2:12" ht="15" customHeight="1">
      <c r="B298" s="178"/>
      <c r="C298" s="115"/>
      <c r="D298" s="115" t="s">
        <v>154</v>
      </c>
      <c r="E298" s="28" t="s">
        <v>155</v>
      </c>
      <c r="F298" s="181">
        <v>3000</v>
      </c>
      <c r="G298" s="47"/>
      <c r="H298" s="47"/>
      <c r="I298" s="47"/>
      <c r="J298" s="47"/>
      <c r="K298" s="47"/>
      <c r="L298" s="47"/>
    </row>
    <row r="299" spans="2:12" ht="24">
      <c r="B299" s="178"/>
      <c r="C299" s="115"/>
      <c r="D299" s="124">
        <v>4330</v>
      </c>
      <c r="E299" s="28" t="s">
        <v>194</v>
      </c>
      <c r="F299" s="181">
        <v>30000</v>
      </c>
      <c r="G299" s="47"/>
      <c r="H299" s="47"/>
      <c r="I299" s="47"/>
      <c r="J299" s="47"/>
      <c r="K299" s="47"/>
      <c r="L299" s="47"/>
    </row>
    <row r="300" spans="2:12" ht="15.75" customHeight="1">
      <c r="B300" s="180"/>
      <c r="C300" s="363" t="s">
        <v>195</v>
      </c>
      <c r="D300" s="362"/>
      <c r="E300" s="322" t="s">
        <v>281</v>
      </c>
      <c r="F300" s="365">
        <f>F301+F302</f>
        <v>56040</v>
      </c>
      <c r="G300" s="47"/>
      <c r="H300" s="47"/>
      <c r="I300" s="47"/>
      <c r="J300" s="47"/>
      <c r="K300" s="47"/>
      <c r="L300" s="47"/>
    </row>
    <row r="301" spans="2:12" ht="15.75" customHeight="1">
      <c r="B301" s="178"/>
      <c r="C301" s="115"/>
      <c r="D301" s="116" t="s">
        <v>192</v>
      </c>
      <c r="E301" s="28" t="s">
        <v>196</v>
      </c>
      <c r="F301" s="181">
        <v>56000</v>
      </c>
      <c r="G301" s="47"/>
      <c r="H301" s="47"/>
      <c r="I301" s="47"/>
      <c r="J301" s="47"/>
      <c r="K301" s="47"/>
      <c r="L301" s="47"/>
    </row>
    <row r="302" spans="2:12" ht="15.75" customHeight="1">
      <c r="B302" s="178"/>
      <c r="C302" s="115"/>
      <c r="D302" s="115" t="s">
        <v>139</v>
      </c>
      <c r="E302" s="28" t="s">
        <v>105</v>
      </c>
      <c r="F302" s="181">
        <v>40</v>
      </c>
      <c r="G302" s="47"/>
      <c r="H302" s="47"/>
      <c r="I302" s="47"/>
      <c r="J302" s="47"/>
      <c r="K302" s="47"/>
      <c r="L302" s="47"/>
    </row>
    <row r="303" spans="2:12" ht="15.75" customHeight="1">
      <c r="B303" s="178"/>
      <c r="C303" s="363" t="s">
        <v>240</v>
      </c>
      <c r="D303" s="370"/>
      <c r="E303" s="322" t="s">
        <v>259</v>
      </c>
      <c r="F303" s="365">
        <f>F304</f>
        <v>149185</v>
      </c>
      <c r="G303" s="47"/>
      <c r="H303" s="47"/>
      <c r="I303" s="47"/>
      <c r="J303" s="47"/>
      <c r="K303" s="47"/>
      <c r="L303" s="47"/>
    </row>
    <row r="304" spans="2:12" ht="15.75" customHeight="1">
      <c r="B304" s="178"/>
      <c r="C304" s="115"/>
      <c r="D304" s="116" t="s">
        <v>192</v>
      </c>
      <c r="E304" s="28" t="s">
        <v>196</v>
      </c>
      <c r="F304" s="181">
        <v>149185</v>
      </c>
      <c r="G304" s="47"/>
      <c r="H304" s="47"/>
      <c r="I304" s="47"/>
      <c r="J304" s="47"/>
      <c r="K304" s="47"/>
      <c r="L304" s="47"/>
    </row>
    <row r="305" spans="2:12" ht="15.75" customHeight="1">
      <c r="B305" s="180"/>
      <c r="C305" s="363" t="s">
        <v>197</v>
      </c>
      <c r="D305" s="362"/>
      <c r="E305" s="322" t="s">
        <v>41</v>
      </c>
      <c r="F305" s="365">
        <f>SUM(F306:F322)</f>
        <v>666350</v>
      </c>
      <c r="G305" s="47"/>
      <c r="H305" s="47"/>
      <c r="I305" s="47"/>
      <c r="J305" s="47"/>
      <c r="K305" s="47"/>
      <c r="L305" s="47"/>
    </row>
    <row r="306" spans="2:12" ht="15.75" customHeight="1">
      <c r="B306" s="180"/>
      <c r="C306" s="363"/>
      <c r="D306" s="116" t="s">
        <v>106</v>
      </c>
      <c r="E306" s="28" t="s">
        <v>335</v>
      </c>
      <c r="F306" s="181">
        <v>1800</v>
      </c>
      <c r="G306" s="47"/>
      <c r="H306" s="47"/>
      <c r="I306" s="47"/>
      <c r="J306" s="47"/>
      <c r="K306" s="47"/>
      <c r="L306" s="47"/>
    </row>
    <row r="307" spans="2:12" ht="15.75" customHeight="1">
      <c r="B307" s="178"/>
      <c r="C307" s="115"/>
      <c r="D307" s="116" t="s">
        <v>152</v>
      </c>
      <c r="E307" s="28" t="s">
        <v>153</v>
      </c>
      <c r="F307" s="181">
        <v>431000</v>
      </c>
      <c r="G307" s="47"/>
      <c r="H307" s="47"/>
      <c r="I307" s="47"/>
      <c r="J307" s="47"/>
      <c r="K307" s="47"/>
      <c r="L307" s="47"/>
    </row>
    <row r="308" spans="2:12" ht="15.75" customHeight="1">
      <c r="B308" s="178"/>
      <c r="C308" s="115"/>
      <c r="D308" s="116" t="s">
        <v>162</v>
      </c>
      <c r="E308" s="28" t="s">
        <v>108</v>
      </c>
      <c r="F308" s="181">
        <v>30900</v>
      </c>
      <c r="G308" s="47"/>
      <c r="H308" s="47"/>
      <c r="I308" s="47"/>
      <c r="J308" s="47"/>
      <c r="K308" s="47"/>
      <c r="L308" s="47"/>
    </row>
    <row r="309" spans="2:12" ht="15.75" customHeight="1">
      <c r="B309" s="178"/>
      <c r="C309" s="115"/>
      <c r="D309" s="116" t="s">
        <v>154</v>
      </c>
      <c r="E309" s="28" t="s">
        <v>155</v>
      </c>
      <c r="F309" s="181">
        <v>77000</v>
      </c>
      <c r="G309" s="47"/>
      <c r="H309" s="47"/>
      <c r="I309" s="47"/>
      <c r="J309" s="47"/>
      <c r="K309" s="47"/>
      <c r="L309" s="47"/>
    </row>
    <row r="310" spans="2:12" ht="15.75" customHeight="1">
      <c r="B310" s="178"/>
      <c r="C310" s="115"/>
      <c r="D310" s="116" t="s">
        <v>156</v>
      </c>
      <c r="E310" s="28" t="s">
        <v>157</v>
      </c>
      <c r="F310" s="181">
        <v>11000</v>
      </c>
      <c r="G310" s="47"/>
      <c r="H310" s="47"/>
      <c r="I310" s="47"/>
      <c r="J310" s="47"/>
      <c r="K310" s="47"/>
      <c r="L310" s="47"/>
    </row>
    <row r="311" spans="2:12" ht="15.75" customHeight="1">
      <c r="B311" s="178"/>
      <c r="C311" s="115"/>
      <c r="D311" s="115">
        <v>4170</v>
      </c>
      <c r="E311" s="28" t="s">
        <v>109</v>
      </c>
      <c r="F311" s="181">
        <v>3000</v>
      </c>
      <c r="G311" s="47"/>
      <c r="H311" s="47"/>
      <c r="I311" s="47"/>
      <c r="J311" s="47"/>
      <c r="K311" s="47"/>
      <c r="L311" s="47"/>
    </row>
    <row r="312" spans="2:12" ht="15.75" customHeight="1">
      <c r="B312" s="178"/>
      <c r="C312" s="115"/>
      <c r="D312" s="116" t="s">
        <v>139</v>
      </c>
      <c r="E312" s="28" t="s">
        <v>105</v>
      </c>
      <c r="F312" s="181">
        <v>25700</v>
      </c>
      <c r="G312" s="47"/>
      <c r="H312" s="47"/>
      <c r="I312" s="47"/>
      <c r="J312" s="47"/>
      <c r="K312" s="47"/>
      <c r="L312" s="47"/>
    </row>
    <row r="313" spans="2:12" ht="15.75" customHeight="1">
      <c r="B313" s="178"/>
      <c r="C313" s="115"/>
      <c r="D313" s="116" t="s">
        <v>163</v>
      </c>
      <c r="E313" s="28" t="s">
        <v>110</v>
      </c>
      <c r="F313" s="181">
        <v>7300</v>
      </c>
      <c r="G313" s="47"/>
      <c r="H313" s="47"/>
      <c r="I313" s="47"/>
      <c r="J313" s="47"/>
      <c r="K313" s="47"/>
      <c r="L313" s="47"/>
    </row>
    <row r="314" spans="2:12" ht="15.75" customHeight="1">
      <c r="B314" s="178"/>
      <c r="C314" s="115"/>
      <c r="D314" s="116" t="s">
        <v>164</v>
      </c>
      <c r="E314" s="28" t="s">
        <v>111</v>
      </c>
      <c r="F314" s="181">
        <v>15100</v>
      </c>
      <c r="G314" s="47"/>
      <c r="H314" s="47"/>
      <c r="I314" s="47"/>
      <c r="J314" s="47"/>
      <c r="K314" s="47"/>
      <c r="L314" s="47"/>
    </row>
    <row r="315" spans="2:12" ht="15.75" customHeight="1">
      <c r="B315" s="178"/>
      <c r="C315" s="115"/>
      <c r="D315" s="115" t="s">
        <v>193</v>
      </c>
      <c r="E315" s="28" t="s">
        <v>112</v>
      </c>
      <c r="F315" s="181">
        <v>500</v>
      </c>
      <c r="G315" s="47"/>
      <c r="H315" s="47"/>
      <c r="I315" s="47"/>
      <c r="J315" s="47"/>
      <c r="K315" s="47"/>
      <c r="L315" s="47"/>
    </row>
    <row r="316" spans="2:12" ht="15.75" customHeight="1">
      <c r="B316" s="178"/>
      <c r="C316" s="115"/>
      <c r="D316" s="116" t="s">
        <v>103</v>
      </c>
      <c r="E316" s="28" t="s">
        <v>104</v>
      </c>
      <c r="F316" s="181">
        <v>23300</v>
      </c>
      <c r="G316" s="47"/>
      <c r="H316" s="47"/>
      <c r="I316" s="47"/>
      <c r="J316" s="47"/>
      <c r="K316" s="47"/>
      <c r="L316" s="47"/>
    </row>
    <row r="317" spans="2:12" ht="15.75" customHeight="1">
      <c r="B317" s="178"/>
      <c r="C317" s="115"/>
      <c r="D317" s="124">
        <v>4360</v>
      </c>
      <c r="E317" s="28" t="s">
        <v>450</v>
      </c>
      <c r="F317" s="181">
        <v>7000</v>
      </c>
      <c r="G317" s="47"/>
      <c r="H317" s="47"/>
      <c r="I317" s="47"/>
      <c r="J317" s="47"/>
      <c r="K317" s="47"/>
      <c r="L317" s="47"/>
    </row>
    <row r="318" spans="2:12" ht="24">
      <c r="B318" s="178"/>
      <c r="C318" s="115"/>
      <c r="D318" s="124">
        <v>4400</v>
      </c>
      <c r="E318" s="207" t="s">
        <v>339</v>
      </c>
      <c r="F318" s="181">
        <v>13000</v>
      </c>
      <c r="G318" s="47"/>
      <c r="H318" s="47"/>
      <c r="I318" s="47"/>
      <c r="J318" s="47"/>
      <c r="K318" s="47"/>
      <c r="L318" s="47"/>
    </row>
    <row r="319" spans="2:12" ht="15.75" customHeight="1">
      <c r="B319" s="178"/>
      <c r="C319" s="115"/>
      <c r="D319" s="116" t="s">
        <v>159</v>
      </c>
      <c r="E319" s="28" t="s">
        <v>113</v>
      </c>
      <c r="F319" s="181">
        <v>1000</v>
      </c>
      <c r="G319" s="47"/>
      <c r="H319" s="47"/>
      <c r="I319" s="47"/>
      <c r="J319" s="47"/>
      <c r="K319" s="47"/>
      <c r="L319" s="47"/>
    </row>
    <row r="320" spans="2:12" ht="15.75" customHeight="1">
      <c r="B320" s="178"/>
      <c r="C320" s="115"/>
      <c r="D320" s="116" t="s">
        <v>144</v>
      </c>
      <c r="E320" s="28" t="s">
        <v>114</v>
      </c>
      <c r="F320" s="181">
        <v>2100</v>
      </c>
      <c r="G320" s="47"/>
      <c r="H320" s="47"/>
      <c r="I320" s="47"/>
      <c r="J320" s="47"/>
      <c r="K320" s="47"/>
      <c r="L320" s="47"/>
    </row>
    <row r="321" spans="2:12" ht="15.75" customHeight="1">
      <c r="B321" s="178"/>
      <c r="C321" s="115"/>
      <c r="D321" s="116" t="s">
        <v>165</v>
      </c>
      <c r="E321" s="28" t="s">
        <v>166</v>
      </c>
      <c r="F321" s="181">
        <v>11650</v>
      </c>
      <c r="G321" s="47"/>
      <c r="H321" s="47"/>
      <c r="I321" s="47"/>
      <c r="J321" s="47"/>
      <c r="K321" s="47"/>
      <c r="L321" s="47"/>
    </row>
    <row r="322" spans="2:12" ht="15.75" customHeight="1">
      <c r="B322" s="178"/>
      <c r="C322" s="115"/>
      <c r="D322" s="124">
        <v>4700</v>
      </c>
      <c r="E322" s="28" t="s">
        <v>167</v>
      </c>
      <c r="F322" s="181">
        <v>5000</v>
      </c>
      <c r="G322" s="47"/>
      <c r="H322" s="47"/>
      <c r="I322" s="47"/>
      <c r="J322" s="47"/>
      <c r="K322" s="47"/>
      <c r="L322" s="47"/>
    </row>
    <row r="323" spans="2:12" ht="19.5" customHeight="1">
      <c r="B323" s="180"/>
      <c r="C323" s="363" t="s">
        <v>198</v>
      </c>
      <c r="D323" s="362"/>
      <c r="E323" s="322" t="s">
        <v>282</v>
      </c>
      <c r="F323" s="365">
        <f>SUM(F324:F325)</f>
        <v>35400</v>
      </c>
      <c r="G323" s="47"/>
      <c r="H323" s="47"/>
      <c r="I323" s="47"/>
      <c r="J323" s="47"/>
      <c r="K323" s="47"/>
      <c r="L323" s="47"/>
    </row>
    <row r="324" spans="2:12" ht="15.75" customHeight="1">
      <c r="B324" s="178"/>
      <c r="C324" s="115"/>
      <c r="D324" s="116" t="s">
        <v>154</v>
      </c>
      <c r="E324" s="28" t="s">
        <v>155</v>
      </c>
      <c r="F324" s="181">
        <v>5400</v>
      </c>
      <c r="G324" s="47"/>
      <c r="H324" s="47"/>
      <c r="I324" s="47"/>
      <c r="J324" s="47"/>
      <c r="K324" s="47"/>
      <c r="L324" s="47"/>
    </row>
    <row r="325" spans="2:12" ht="15.75" customHeight="1">
      <c r="B325" s="178"/>
      <c r="C325" s="115"/>
      <c r="D325" s="115">
        <v>4170</v>
      </c>
      <c r="E325" s="28" t="s">
        <v>109</v>
      </c>
      <c r="F325" s="181">
        <v>30000</v>
      </c>
      <c r="G325" s="47"/>
      <c r="H325" s="47"/>
      <c r="I325" s="47"/>
      <c r="J325" s="47"/>
      <c r="K325" s="47"/>
      <c r="L325" s="47"/>
    </row>
    <row r="326" spans="2:12" ht="15.75" customHeight="1">
      <c r="B326" s="180"/>
      <c r="C326" s="363" t="s">
        <v>199</v>
      </c>
      <c r="D326" s="363"/>
      <c r="E326" s="322" t="s">
        <v>42</v>
      </c>
      <c r="F326" s="365">
        <f>SUM(F327:F329)</f>
        <v>65000</v>
      </c>
      <c r="G326" s="47"/>
      <c r="H326" s="47"/>
      <c r="I326" s="47"/>
      <c r="J326" s="47"/>
      <c r="K326" s="47"/>
      <c r="L326" s="47"/>
    </row>
    <row r="327" spans="2:12" ht="15.75" customHeight="1">
      <c r="B327" s="178"/>
      <c r="C327" s="115"/>
      <c r="D327" s="115" t="s">
        <v>192</v>
      </c>
      <c r="E327" s="28" t="s">
        <v>311</v>
      </c>
      <c r="F327" s="181">
        <v>52000</v>
      </c>
      <c r="G327" s="47"/>
      <c r="H327" s="47"/>
      <c r="I327" s="47"/>
      <c r="J327" s="47"/>
      <c r="K327" s="47"/>
      <c r="L327" s="47"/>
    </row>
    <row r="328" spans="2:12" ht="15.75" customHeight="1">
      <c r="B328" s="182"/>
      <c r="C328" s="118"/>
      <c r="D328" s="116" t="s">
        <v>139</v>
      </c>
      <c r="E328" s="28" t="s">
        <v>105</v>
      </c>
      <c r="F328" s="183">
        <v>3000</v>
      </c>
      <c r="G328" s="47"/>
      <c r="H328" s="47"/>
      <c r="I328" s="47"/>
      <c r="J328" s="47"/>
      <c r="K328" s="47"/>
      <c r="L328" s="47"/>
    </row>
    <row r="329" spans="2:12" ht="15.75" customHeight="1" thickBot="1">
      <c r="B329" s="182"/>
      <c r="C329" s="118"/>
      <c r="D329" s="119" t="s">
        <v>103</v>
      </c>
      <c r="E329" s="20" t="s">
        <v>104</v>
      </c>
      <c r="F329" s="183">
        <v>10000</v>
      </c>
      <c r="G329" s="47"/>
      <c r="H329" s="47"/>
      <c r="I329" s="47"/>
      <c r="J329" s="47"/>
      <c r="K329" s="47"/>
      <c r="L329" s="47"/>
    </row>
    <row r="330" spans="2:12" ht="19.5" customHeight="1" thickBot="1">
      <c r="B330" s="350" t="s">
        <v>200</v>
      </c>
      <c r="C330" s="351"/>
      <c r="D330" s="351"/>
      <c r="E330" s="352" t="s">
        <v>201</v>
      </c>
      <c r="F330" s="353">
        <f>F331+F337</f>
        <v>69000</v>
      </c>
      <c r="G330" s="47"/>
      <c r="H330" s="47"/>
      <c r="I330" s="47"/>
      <c r="J330" s="47"/>
      <c r="K330" s="47"/>
      <c r="L330" s="47"/>
    </row>
    <row r="331" spans="2:12" ht="24" customHeight="1">
      <c r="B331" s="468"/>
      <c r="C331" s="471">
        <v>85311</v>
      </c>
      <c r="D331" s="472"/>
      <c r="E331" s="473" t="s">
        <v>358</v>
      </c>
      <c r="F331" s="439">
        <f>SUM(F332:F336)</f>
        <v>62000</v>
      </c>
      <c r="G331" s="47"/>
      <c r="H331" s="47"/>
      <c r="I331" s="47"/>
      <c r="J331" s="47"/>
      <c r="K331" s="47"/>
      <c r="L331" s="47"/>
    </row>
    <row r="332" spans="2:12" ht="15.75" customHeight="1">
      <c r="B332" s="551"/>
      <c r="C332" s="471"/>
      <c r="D332" s="116" t="s">
        <v>152</v>
      </c>
      <c r="E332" s="28" t="s">
        <v>153</v>
      </c>
      <c r="F332" s="265">
        <v>15600</v>
      </c>
      <c r="G332" s="47"/>
      <c r="H332" s="47"/>
      <c r="I332" s="47"/>
      <c r="J332" s="47"/>
      <c r="K332" s="47"/>
      <c r="L332" s="47"/>
    </row>
    <row r="333" spans="2:12" ht="15.75" customHeight="1">
      <c r="B333" s="551"/>
      <c r="C333" s="471"/>
      <c r="D333" s="116" t="s">
        <v>162</v>
      </c>
      <c r="E333" s="28" t="s">
        <v>108</v>
      </c>
      <c r="F333" s="265">
        <v>19500</v>
      </c>
      <c r="G333" s="47"/>
      <c r="H333" s="47"/>
      <c r="I333" s="47"/>
      <c r="J333" s="47"/>
      <c r="K333" s="47"/>
      <c r="L333" s="47"/>
    </row>
    <row r="334" spans="2:12" ht="15.75" customHeight="1">
      <c r="B334" s="551"/>
      <c r="C334" s="471"/>
      <c r="D334" s="116" t="s">
        <v>154</v>
      </c>
      <c r="E334" s="28" t="s">
        <v>155</v>
      </c>
      <c r="F334" s="265">
        <v>6000</v>
      </c>
      <c r="G334" s="47"/>
      <c r="H334" s="47"/>
      <c r="I334" s="47"/>
      <c r="J334" s="47"/>
      <c r="K334" s="47"/>
      <c r="L334" s="47"/>
    </row>
    <row r="335" spans="2:12" ht="15.75" customHeight="1">
      <c r="B335" s="551"/>
      <c r="C335" s="471"/>
      <c r="D335" s="116" t="s">
        <v>156</v>
      </c>
      <c r="E335" s="28" t="s">
        <v>157</v>
      </c>
      <c r="F335" s="265">
        <v>900</v>
      </c>
      <c r="G335" s="47"/>
      <c r="H335" s="47"/>
      <c r="I335" s="47"/>
      <c r="J335" s="47"/>
      <c r="K335" s="47"/>
      <c r="L335" s="47"/>
    </row>
    <row r="336" spans="2:12" ht="15.75" customHeight="1">
      <c r="B336" s="469"/>
      <c r="C336" s="470"/>
      <c r="D336" s="116" t="s">
        <v>103</v>
      </c>
      <c r="E336" s="28" t="s">
        <v>104</v>
      </c>
      <c r="F336" s="181">
        <v>20000</v>
      </c>
      <c r="G336" s="47"/>
      <c r="H336" s="47"/>
      <c r="I336" s="47"/>
      <c r="J336" s="47"/>
      <c r="K336" s="47"/>
      <c r="L336" s="47"/>
    </row>
    <row r="337" spans="2:12" ht="15" customHeight="1">
      <c r="B337" s="300"/>
      <c r="C337" s="326" t="s">
        <v>202</v>
      </c>
      <c r="D337" s="326"/>
      <c r="E337" s="328" t="s">
        <v>42</v>
      </c>
      <c r="F337" s="367">
        <f>SUM(F338:F338)</f>
        <v>7000</v>
      </c>
      <c r="G337" s="47"/>
      <c r="H337" s="47"/>
      <c r="I337" s="47"/>
      <c r="J337" s="47"/>
      <c r="K337" s="47"/>
      <c r="L337" s="47"/>
    </row>
    <row r="338" spans="2:12" ht="38.25" customHeight="1" thickBot="1">
      <c r="B338" s="182"/>
      <c r="C338" s="118"/>
      <c r="D338" s="258" t="s">
        <v>342</v>
      </c>
      <c r="E338" s="28" t="s">
        <v>343</v>
      </c>
      <c r="F338" s="183">
        <v>7000</v>
      </c>
      <c r="G338" s="47"/>
      <c r="H338" s="47"/>
      <c r="I338" s="47"/>
      <c r="J338" s="47"/>
      <c r="K338" s="47"/>
      <c r="L338" s="47"/>
    </row>
    <row r="339" spans="2:12" ht="18.75" customHeight="1" thickBot="1">
      <c r="B339" s="346" t="s">
        <v>203</v>
      </c>
      <c r="C339" s="341"/>
      <c r="D339" s="341"/>
      <c r="E339" s="342" t="s">
        <v>204</v>
      </c>
      <c r="F339" s="348">
        <f>F340+F348</f>
        <v>183000</v>
      </c>
      <c r="G339" s="47"/>
      <c r="H339" s="47"/>
      <c r="I339" s="47"/>
      <c r="J339" s="47"/>
      <c r="K339" s="47"/>
      <c r="L339" s="47"/>
    </row>
    <row r="340" spans="2:12" ht="15.75" customHeight="1">
      <c r="B340" s="177"/>
      <c r="C340" s="326" t="s">
        <v>205</v>
      </c>
      <c r="D340" s="327"/>
      <c r="E340" s="328" t="s">
        <v>283</v>
      </c>
      <c r="F340" s="367">
        <f>SUM(F341:F347)</f>
        <v>167000</v>
      </c>
      <c r="G340" s="47"/>
      <c r="H340" s="47"/>
      <c r="I340" s="47"/>
      <c r="J340" s="47"/>
      <c r="K340" s="47"/>
      <c r="L340" s="47"/>
    </row>
    <row r="341" spans="2:12" ht="15.75" customHeight="1">
      <c r="B341" s="178"/>
      <c r="C341" s="115"/>
      <c r="D341" s="116" t="s">
        <v>106</v>
      </c>
      <c r="E341" s="28" t="s">
        <v>335</v>
      </c>
      <c r="F341" s="181">
        <v>10900</v>
      </c>
      <c r="G341" s="47"/>
      <c r="H341" s="47"/>
      <c r="I341" s="47"/>
      <c r="J341" s="47"/>
      <c r="K341" s="47"/>
      <c r="L341" s="47"/>
    </row>
    <row r="342" spans="2:12" ht="15.75" customHeight="1">
      <c r="B342" s="178"/>
      <c r="C342" s="115"/>
      <c r="D342" s="116" t="s">
        <v>152</v>
      </c>
      <c r="E342" s="28" t="s">
        <v>153</v>
      </c>
      <c r="F342" s="181">
        <v>111300</v>
      </c>
      <c r="G342" s="47"/>
      <c r="H342" s="47"/>
      <c r="I342" s="47"/>
      <c r="J342" s="47"/>
      <c r="K342" s="47"/>
      <c r="L342" s="47"/>
    </row>
    <row r="343" spans="2:12" ht="15.75" customHeight="1">
      <c r="B343" s="178"/>
      <c r="C343" s="115"/>
      <c r="D343" s="116" t="s">
        <v>162</v>
      </c>
      <c r="E343" s="28" t="s">
        <v>108</v>
      </c>
      <c r="F343" s="181">
        <v>9500</v>
      </c>
      <c r="G343" s="47"/>
      <c r="H343" s="47"/>
      <c r="I343" s="47"/>
      <c r="J343" s="47"/>
      <c r="K343" s="47"/>
      <c r="L343" s="47"/>
    </row>
    <row r="344" spans="2:12" ht="15.75" customHeight="1">
      <c r="B344" s="178"/>
      <c r="C344" s="115"/>
      <c r="D344" s="116" t="s">
        <v>154</v>
      </c>
      <c r="E344" s="28" t="s">
        <v>155</v>
      </c>
      <c r="F344" s="181">
        <v>22600</v>
      </c>
      <c r="G344" s="47"/>
      <c r="H344" s="47"/>
      <c r="I344" s="47"/>
      <c r="J344" s="47"/>
      <c r="K344" s="47"/>
      <c r="L344" s="47"/>
    </row>
    <row r="345" spans="2:12" ht="15.75" customHeight="1">
      <c r="B345" s="178"/>
      <c r="C345" s="115"/>
      <c r="D345" s="116" t="s">
        <v>156</v>
      </c>
      <c r="E345" s="28" t="s">
        <v>157</v>
      </c>
      <c r="F345" s="181">
        <v>3200</v>
      </c>
      <c r="G345" s="47"/>
      <c r="H345" s="47"/>
      <c r="I345" s="47"/>
      <c r="J345" s="47"/>
      <c r="K345" s="47"/>
      <c r="L345" s="47"/>
    </row>
    <row r="346" spans="2:12" ht="15.75" customHeight="1">
      <c r="B346" s="178"/>
      <c r="C346" s="115"/>
      <c r="D346" s="115" t="s">
        <v>193</v>
      </c>
      <c r="E346" s="28" t="s">
        <v>112</v>
      </c>
      <c r="F346" s="181">
        <v>800</v>
      </c>
      <c r="G346" s="47"/>
      <c r="H346" s="47"/>
      <c r="I346" s="47"/>
      <c r="J346" s="47"/>
      <c r="K346" s="47"/>
      <c r="L346" s="47"/>
    </row>
    <row r="347" spans="2:12" ht="15.75" customHeight="1">
      <c r="B347" s="178"/>
      <c r="C347" s="115"/>
      <c r="D347" s="116" t="s">
        <v>165</v>
      </c>
      <c r="E347" s="28" t="s">
        <v>166</v>
      </c>
      <c r="F347" s="181">
        <v>8700</v>
      </c>
      <c r="G347" s="47"/>
      <c r="H347" s="47"/>
      <c r="I347" s="47"/>
      <c r="J347" s="47"/>
      <c r="K347" s="47"/>
      <c r="L347" s="47"/>
    </row>
    <row r="348" spans="2:12" ht="15.75" customHeight="1">
      <c r="B348" s="178"/>
      <c r="C348" s="326" t="s">
        <v>461</v>
      </c>
      <c r="D348" s="327"/>
      <c r="E348" s="328" t="s">
        <v>462</v>
      </c>
      <c r="F348" s="365">
        <f>F349</f>
        <v>16000</v>
      </c>
      <c r="G348" s="47"/>
      <c r="H348" s="47"/>
      <c r="I348" s="47"/>
      <c r="J348" s="47"/>
      <c r="K348" s="47"/>
      <c r="L348" s="47"/>
    </row>
    <row r="349" spans="2:12" ht="15.75" customHeight="1" thickBot="1">
      <c r="B349" s="184"/>
      <c r="C349" s="120"/>
      <c r="D349" s="276">
        <v>3240</v>
      </c>
      <c r="E349" s="121" t="s">
        <v>463</v>
      </c>
      <c r="F349" s="254">
        <v>16000</v>
      </c>
      <c r="G349" s="47"/>
      <c r="H349" s="47"/>
      <c r="I349" s="47"/>
      <c r="J349" s="47"/>
      <c r="K349" s="47"/>
      <c r="L349" s="47"/>
    </row>
    <row r="350" spans="2:12" ht="18" customHeight="1" thickBot="1">
      <c r="B350" s="346" t="s">
        <v>206</v>
      </c>
      <c r="C350" s="341"/>
      <c r="D350" s="341"/>
      <c r="E350" s="334" t="s">
        <v>43</v>
      </c>
      <c r="F350" s="348">
        <f>F351+F361+F363+F366+F368+F370+F376</f>
        <v>1323969</v>
      </c>
      <c r="G350" s="47"/>
      <c r="H350" s="47"/>
      <c r="I350" s="47"/>
      <c r="J350" s="47"/>
      <c r="K350" s="47"/>
      <c r="L350" s="47"/>
    </row>
    <row r="351" spans="2:12" ht="15.75" customHeight="1">
      <c r="B351" s="203"/>
      <c r="C351" s="326" t="s">
        <v>225</v>
      </c>
      <c r="D351" s="327"/>
      <c r="E351" s="328" t="s">
        <v>284</v>
      </c>
      <c r="F351" s="360">
        <f>SUM(F352:F360)</f>
        <v>746988</v>
      </c>
      <c r="G351" s="47"/>
      <c r="H351" s="47"/>
      <c r="I351" s="47"/>
      <c r="J351" s="47"/>
      <c r="K351" s="47"/>
      <c r="L351" s="47"/>
    </row>
    <row r="352" spans="2:12" ht="15.75" customHeight="1">
      <c r="B352" s="203"/>
      <c r="C352" s="259"/>
      <c r="D352" s="116" t="s">
        <v>152</v>
      </c>
      <c r="E352" s="28" t="s">
        <v>153</v>
      </c>
      <c r="F352" s="286">
        <v>50000</v>
      </c>
      <c r="G352" s="47"/>
      <c r="H352" s="47"/>
      <c r="I352" s="47"/>
      <c r="J352" s="47"/>
      <c r="K352" s="47"/>
      <c r="L352" s="47"/>
    </row>
    <row r="353" spans="2:12" ht="15.75" customHeight="1">
      <c r="B353" s="203"/>
      <c r="C353" s="259"/>
      <c r="D353" s="116" t="s">
        <v>162</v>
      </c>
      <c r="E353" s="28" t="s">
        <v>108</v>
      </c>
      <c r="F353" s="286">
        <v>7000</v>
      </c>
      <c r="G353" s="47"/>
      <c r="H353" s="47"/>
      <c r="I353" s="47"/>
      <c r="J353" s="47"/>
      <c r="K353" s="47"/>
      <c r="L353" s="47"/>
    </row>
    <row r="354" spans="2:12" ht="15.75" customHeight="1">
      <c r="B354" s="200"/>
      <c r="C354" s="201"/>
      <c r="D354" s="116" t="s">
        <v>154</v>
      </c>
      <c r="E354" s="28" t="s">
        <v>155</v>
      </c>
      <c r="F354" s="256">
        <v>10000</v>
      </c>
      <c r="G354" s="47"/>
      <c r="H354" s="47"/>
      <c r="I354" s="47"/>
      <c r="J354" s="47"/>
      <c r="K354" s="47"/>
      <c r="L354" s="47"/>
    </row>
    <row r="355" spans="2:12" ht="15.75" customHeight="1">
      <c r="B355" s="200"/>
      <c r="C355" s="201"/>
      <c r="D355" s="116" t="s">
        <v>156</v>
      </c>
      <c r="E355" s="28" t="s">
        <v>157</v>
      </c>
      <c r="F355" s="256">
        <v>1500</v>
      </c>
      <c r="G355" s="47"/>
      <c r="H355" s="47"/>
      <c r="I355" s="47"/>
      <c r="J355" s="47"/>
      <c r="K355" s="47"/>
      <c r="L355" s="47"/>
    </row>
    <row r="356" spans="2:12" ht="15.75" customHeight="1">
      <c r="B356" s="200"/>
      <c r="C356" s="201"/>
      <c r="D356" s="116" t="s">
        <v>139</v>
      </c>
      <c r="E356" s="28" t="s">
        <v>105</v>
      </c>
      <c r="F356" s="256">
        <v>5000</v>
      </c>
      <c r="G356" s="47"/>
      <c r="H356" s="47"/>
      <c r="I356" s="47"/>
      <c r="J356" s="47"/>
      <c r="K356" s="47"/>
      <c r="L356" s="47"/>
    </row>
    <row r="357" spans="2:12" ht="15.75" customHeight="1">
      <c r="B357" s="200"/>
      <c r="C357" s="201"/>
      <c r="D357" s="116" t="s">
        <v>103</v>
      </c>
      <c r="E357" s="28" t="s">
        <v>104</v>
      </c>
      <c r="F357" s="256">
        <v>666288</v>
      </c>
      <c r="G357" s="47"/>
      <c r="H357" s="47"/>
      <c r="I357" s="47"/>
      <c r="J357" s="47"/>
      <c r="K357" s="47"/>
      <c r="L357" s="47"/>
    </row>
    <row r="358" spans="2:12" ht="15.75" customHeight="1">
      <c r="B358" s="200"/>
      <c r="C358" s="201"/>
      <c r="D358" s="116" t="s">
        <v>165</v>
      </c>
      <c r="E358" s="28" t="s">
        <v>166</v>
      </c>
      <c r="F358" s="256">
        <v>2200</v>
      </c>
      <c r="G358" s="47"/>
      <c r="H358" s="47"/>
      <c r="I358" s="47"/>
      <c r="J358" s="47"/>
      <c r="K358" s="47"/>
      <c r="L358" s="47"/>
    </row>
    <row r="359" spans="2:12" ht="15.75" customHeight="1">
      <c r="B359" s="200"/>
      <c r="C359" s="201"/>
      <c r="D359" s="124">
        <v>4610</v>
      </c>
      <c r="E359" s="28" t="s">
        <v>337</v>
      </c>
      <c r="F359" s="256">
        <v>2000</v>
      </c>
      <c r="G359" s="47"/>
      <c r="H359" s="47"/>
      <c r="I359" s="47"/>
      <c r="J359" s="47"/>
      <c r="K359" s="47"/>
      <c r="L359" s="47"/>
    </row>
    <row r="360" spans="2:12" ht="15.75" customHeight="1">
      <c r="B360" s="200"/>
      <c r="C360" s="201"/>
      <c r="D360" s="124">
        <v>4700</v>
      </c>
      <c r="E360" s="28" t="s">
        <v>167</v>
      </c>
      <c r="F360" s="256">
        <v>3000</v>
      </c>
      <c r="G360" s="47"/>
      <c r="H360" s="47"/>
      <c r="I360" s="47"/>
      <c r="J360" s="47"/>
      <c r="K360" s="47"/>
      <c r="L360" s="47"/>
    </row>
    <row r="361" spans="2:12" ht="15.75" customHeight="1">
      <c r="B361" s="180"/>
      <c r="C361" s="363" t="s">
        <v>207</v>
      </c>
      <c r="D361" s="362"/>
      <c r="E361" s="322" t="s">
        <v>285</v>
      </c>
      <c r="F361" s="365">
        <f>F362</f>
        <v>10000</v>
      </c>
      <c r="G361" s="47"/>
      <c r="H361" s="47"/>
      <c r="I361" s="47"/>
      <c r="J361" s="47"/>
      <c r="K361" s="47"/>
      <c r="L361" s="47"/>
    </row>
    <row r="362" spans="2:12" ht="15" customHeight="1">
      <c r="B362" s="180"/>
      <c r="C362" s="117"/>
      <c r="D362" s="116" t="s">
        <v>139</v>
      </c>
      <c r="E362" s="28" t="s">
        <v>105</v>
      </c>
      <c r="F362" s="251">
        <v>10000</v>
      </c>
      <c r="G362" s="47"/>
      <c r="H362" s="47"/>
      <c r="I362" s="47"/>
      <c r="J362" s="47"/>
      <c r="K362" s="47"/>
      <c r="L362" s="47"/>
    </row>
    <row r="363" spans="2:12" ht="15" customHeight="1">
      <c r="B363" s="180"/>
      <c r="C363" s="363" t="s">
        <v>208</v>
      </c>
      <c r="D363" s="362"/>
      <c r="E363" s="322" t="s">
        <v>286</v>
      </c>
      <c r="F363" s="365">
        <f>F364+F365</f>
        <v>40000</v>
      </c>
      <c r="G363" s="47"/>
      <c r="H363" s="47"/>
      <c r="I363" s="47"/>
      <c r="J363" s="47"/>
      <c r="K363" s="47"/>
      <c r="L363" s="47"/>
    </row>
    <row r="364" spans="2:12" ht="19.5" customHeight="1">
      <c r="B364" s="180"/>
      <c r="C364" s="363"/>
      <c r="D364" s="115" t="s">
        <v>419</v>
      </c>
      <c r="E364" s="207" t="s">
        <v>456</v>
      </c>
      <c r="F364" s="181">
        <v>15000</v>
      </c>
      <c r="G364" s="47"/>
      <c r="H364" s="47"/>
      <c r="I364" s="47"/>
      <c r="J364" s="47"/>
      <c r="K364" s="47"/>
      <c r="L364" s="47"/>
    </row>
    <row r="365" spans="2:12" ht="16.5" customHeight="1">
      <c r="B365" s="178"/>
      <c r="C365" s="115"/>
      <c r="D365" s="116" t="s">
        <v>139</v>
      </c>
      <c r="E365" s="28" t="s">
        <v>105</v>
      </c>
      <c r="F365" s="181">
        <v>25000</v>
      </c>
      <c r="G365" s="47"/>
      <c r="H365" s="47"/>
      <c r="I365" s="47"/>
      <c r="J365" s="47"/>
      <c r="K365" s="47"/>
      <c r="L365" s="47"/>
    </row>
    <row r="366" spans="2:12" ht="15" customHeight="1">
      <c r="B366" s="178"/>
      <c r="C366" s="363" t="s">
        <v>454</v>
      </c>
      <c r="D366" s="116"/>
      <c r="E366" s="322" t="s">
        <v>459</v>
      </c>
      <c r="F366" s="365">
        <f>F367</f>
        <v>5000</v>
      </c>
      <c r="G366" s="47"/>
      <c r="H366" s="47"/>
      <c r="I366" s="47"/>
      <c r="J366" s="47"/>
      <c r="K366" s="47"/>
      <c r="L366" s="47"/>
    </row>
    <row r="367" spans="2:12" ht="15" customHeight="1">
      <c r="B367" s="178"/>
      <c r="C367" s="115"/>
      <c r="D367" s="574" t="s">
        <v>103</v>
      </c>
      <c r="E367" s="207" t="s">
        <v>104</v>
      </c>
      <c r="F367" s="181">
        <v>5000</v>
      </c>
      <c r="G367" s="47"/>
      <c r="H367" s="47"/>
      <c r="I367" s="47"/>
      <c r="J367" s="47"/>
      <c r="K367" s="47"/>
      <c r="L367" s="47"/>
    </row>
    <row r="368" spans="2:12" ht="15" customHeight="1">
      <c r="B368" s="178"/>
      <c r="C368" s="363" t="s">
        <v>227</v>
      </c>
      <c r="D368" s="370"/>
      <c r="E368" s="322" t="s">
        <v>287</v>
      </c>
      <c r="F368" s="365">
        <f>F369</f>
        <v>25000</v>
      </c>
      <c r="G368" s="47"/>
      <c r="H368" s="47"/>
      <c r="I368" s="47"/>
      <c r="J368" s="47"/>
      <c r="K368" s="47"/>
      <c r="L368" s="47"/>
    </row>
    <row r="369" spans="2:12" ht="15" customHeight="1">
      <c r="B369" s="178"/>
      <c r="C369" s="115"/>
      <c r="D369" s="116" t="s">
        <v>103</v>
      </c>
      <c r="E369" s="28" t="s">
        <v>104</v>
      </c>
      <c r="F369" s="181">
        <v>25000</v>
      </c>
      <c r="G369" s="47"/>
      <c r="H369" s="47"/>
      <c r="I369" s="47"/>
      <c r="J369" s="47"/>
      <c r="K369" s="47"/>
      <c r="L369" s="47"/>
    </row>
    <row r="370" spans="2:12" ht="15" customHeight="1">
      <c r="B370" s="180"/>
      <c r="C370" s="363" t="s">
        <v>209</v>
      </c>
      <c r="D370" s="362"/>
      <c r="E370" s="322" t="s">
        <v>260</v>
      </c>
      <c r="F370" s="365">
        <f>SUM(F371:F375)</f>
        <v>491981</v>
      </c>
      <c r="G370" s="47"/>
      <c r="H370" s="47"/>
      <c r="I370" s="47"/>
      <c r="J370" s="47"/>
      <c r="K370" s="47"/>
      <c r="L370" s="47"/>
    </row>
    <row r="371" spans="2:12" ht="15" customHeight="1">
      <c r="B371" s="180"/>
      <c r="C371" s="363"/>
      <c r="D371" s="116" t="s">
        <v>139</v>
      </c>
      <c r="E371" s="28" t="s">
        <v>484</v>
      </c>
      <c r="F371" s="181">
        <v>5000</v>
      </c>
      <c r="G371" s="47"/>
      <c r="H371" s="47"/>
      <c r="I371" s="47"/>
      <c r="J371" s="47"/>
      <c r="K371" s="47"/>
      <c r="L371" s="47"/>
    </row>
    <row r="372" spans="2:12" ht="15.75" customHeight="1">
      <c r="B372" s="178"/>
      <c r="C372" s="115"/>
      <c r="D372" s="116" t="s">
        <v>163</v>
      </c>
      <c r="E372" s="28" t="s">
        <v>110</v>
      </c>
      <c r="F372" s="181">
        <v>200000</v>
      </c>
      <c r="G372" s="47"/>
      <c r="H372" s="47"/>
      <c r="I372" s="47"/>
      <c r="J372" s="47"/>
      <c r="K372" s="47"/>
      <c r="L372" s="47"/>
    </row>
    <row r="373" spans="2:12" ht="15.75" customHeight="1">
      <c r="B373" s="178"/>
      <c r="C373" s="115"/>
      <c r="D373" s="116" t="s">
        <v>164</v>
      </c>
      <c r="E373" s="28" t="s">
        <v>111</v>
      </c>
      <c r="F373" s="181">
        <v>130000</v>
      </c>
      <c r="G373" s="47"/>
      <c r="H373" s="47"/>
      <c r="I373" s="47"/>
      <c r="J373" s="47"/>
      <c r="K373" s="47"/>
      <c r="L373" s="47"/>
    </row>
    <row r="374" spans="2:12" ht="15.75" customHeight="1">
      <c r="B374" s="178"/>
      <c r="C374" s="115"/>
      <c r="D374" s="116" t="s">
        <v>103</v>
      </c>
      <c r="E374" s="28" t="s">
        <v>104</v>
      </c>
      <c r="F374" s="181">
        <v>10000</v>
      </c>
      <c r="G374" s="47"/>
      <c r="H374" s="47"/>
      <c r="I374" s="47"/>
      <c r="J374" s="47"/>
      <c r="K374" s="47"/>
      <c r="L374" s="47"/>
    </row>
    <row r="375" spans="2:12" ht="24">
      <c r="B375" s="178"/>
      <c r="C375" s="115"/>
      <c r="D375" s="204" t="s">
        <v>135</v>
      </c>
      <c r="E375" s="205" t="s">
        <v>477</v>
      </c>
      <c r="F375" s="181">
        <v>146981</v>
      </c>
      <c r="G375" s="47"/>
      <c r="H375" s="47"/>
      <c r="I375" s="47"/>
      <c r="J375" s="47"/>
      <c r="K375" s="47"/>
      <c r="L375" s="47"/>
    </row>
    <row r="376" spans="2:12" ht="15" customHeight="1">
      <c r="B376" s="178"/>
      <c r="C376" s="363" t="s">
        <v>228</v>
      </c>
      <c r="D376" s="376"/>
      <c r="E376" s="328" t="s">
        <v>42</v>
      </c>
      <c r="F376" s="365">
        <f>F377</f>
        <v>5000</v>
      </c>
      <c r="G376" s="47"/>
      <c r="H376" s="47"/>
      <c r="I376" s="47"/>
      <c r="J376" s="47"/>
      <c r="K376" s="47"/>
      <c r="L376" s="47"/>
    </row>
    <row r="377" spans="2:12" ht="15" customHeight="1" thickBot="1">
      <c r="B377" s="178"/>
      <c r="C377" s="115"/>
      <c r="D377" s="116" t="s">
        <v>139</v>
      </c>
      <c r="E377" s="28" t="s">
        <v>105</v>
      </c>
      <c r="F377" s="181">
        <v>5000</v>
      </c>
      <c r="G377" s="47"/>
      <c r="H377" s="47"/>
      <c r="I377" s="47"/>
      <c r="J377" s="47"/>
      <c r="K377" s="47"/>
      <c r="L377" s="47"/>
    </row>
    <row r="378" spans="2:12" ht="18" customHeight="1" thickBot="1">
      <c r="B378" s="346" t="s">
        <v>129</v>
      </c>
      <c r="C378" s="341"/>
      <c r="D378" s="349"/>
      <c r="E378" s="342" t="s">
        <v>130</v>
      </c>
      <c r="F378" s="348">
        <f>F379+F381+F383+F385+F388</f>
        <v>1368006</v>
      </c>
      <c r="G378" s="47"/>
      <c r="H378" s="47"/>
      <c r="I378" s="47"/>
      <c r="J378" s="47"/>
      <c r="K378" s="47"/>
      <c r="L378" s="47"/>
    </row>
    <row r="379" spans="2:12" ht="18" customHeight="1">
      <c r="B379" s="177"/>
      <c r="C379" s="326" t="s">
        <v>210</v>
      </c>
      <c r="D379" s="327"/>
      <c r="E379" s="328" t="s">
        <v>288</v>
      </c>
      <c r="F379" s="367">
        <f>F380</f>
        <v>32000</v>
      </c>
      <c r="G379" s="47"/>
      <c r="H379" s="47"/>
      <c r="I379" s="47"/>
      <c r="J379" s="47"/>
      <c r="K379" s="47"/>
      <c r="L379" s="47"/>
    </row>
    <row r="380" spans="2:12" ht="39" customHeight="1">
      <c r="B380" s="178"/>
      <c r="C380" s="115"/>
      <c r="D380" s="258" t="s">
        <v>342</v>
      </c>
      <c r="E380" s="28" t="s">
        <v>343</v>
      </c>
      <c r="F380" s="181">
        <v>32000</v>
      </c>
      <c r="G380" s="47"/>
      <c r="H380" s="47"/>
      <c r="I380" s="47"/>
      <c r="J380" s="47"/>
      <c r="K380" s="47"/>
      <c r="L380" s="47"/>
    </row>
    <row r="381" spans="2:12" ht="16.5" customHeight="1">
      <c r="B381" s="178"/>
      <c r="C381" s="363" t="s">
        <v>443</v>
      </c>
      <c r="D381" s="258"/>
      <c r="E381" s="322" t="s">
        <v>444</v>
      </c>
      <c r="F381" s="365">
        <f>F382</f>
        <v>155000</v>
      </c>
      <c r="G381" s="47"/>
      <c r="H381" s="47"/>
      <c r="I381" s="47"/>
      <c r="J381" s="47"/>
      <c r="K381" s="47"/>
      <c r="L381" s="47"/>
    </row>
    <row r="382" spans="2:12" ht="16.5" customHeight="1">
      <c r="B382" s="178"/>
      <c r="C382" s="115"/>
      <c r="D382" s="218">
        <v>2480</v>
      </c>
      <c r="E382" s="28" t="s">
        <v>211</v>
      </c>
      <c r="F382" s="181">
        <v>155000</v>
      </c>
      <c r="G382" s="47"/>
      <c r="H382" s="47"/>
      <c r="I382" s="47"/>
      <c r="J382" s="47"/>
      <c r="K382" s="47"/>
      <c r="L382" s="47"/>
    </row>
    <row r="383" spans="2:12" ht="16.5" customHeight="1">
      <c r="B383" s="180"/>
      <c r="C383" s="363" t="s">
        <v>131</v>
      </c>
      <c r="D383" s="377"/>
      <c r="E383" s="322" t="s">
        <v>132</v>
      </c>
      <c r="F383" s="365">
        <f>F384</f>
        <v>845000</v>
      </c>
      <c r="G383" s="47"/>
      <c r="H383" s="47"/>
      <c r="I383" s="47"/>
      <c r="J383" s="47"/>
      <c r="K383" s="47"/>
      <c r="L383" s="47"/>
    </row>
    <row r="384" spans="2:12" ht="16.5" customHeight="1">
      <c r="B384" s="178"/>
      <c r="C384" s="115"/>
      <c r="D384" s="218">
        <v>2480</v>
      </c>
      <c r="E384" s="28" t="s">
        <v>211</v>
      </c>
      <c r="F384" s="181">
        <v>845000</v>
      </c>
      <c r="G384" s="47"/>
      <c r="H384" s="47"/>
      <c r="I384" s="47"/>
      <c r="J384" s="47"/>
      <c r="K384" s="47"/>
      <c r="L384" s="47"/>
    </row>
    <row r="385" spans="2:12" ht="15.75" customHeight="1">
      <c r="B385" s="180"/>
      <c r="C385" s="363" t="s">
        <v>212</v>
      </c>
      <c r="D385" s="363"/>
      <c r="E385" s="322" t="s">
        <v>340</v>
      </c>
      <c r="F385" s="365">
        <f>F386+F387</f>
        <v>6000</v>
      </c>
      <c r="G385" s="47"/>
      <c r="H385" s="47"/>
      <c r="I385" s="47"/>
      <c r="J385" s="47"/>
      <c r="K385" s="47"/>
      <c r="L385" s="47"/>
    </row>
    <row r="386" spans="2:12" ht="15.75" customHeight="1">
      <c r="B386" s="180"/>
      <c r="C386" s="117"/>
      <c r="D386" s="116" t="s">
        <v>163</v>
      </c>
      <c r="E386" s="28" t="s">
        <v>110</v>
      </c>
      <c r="F386" s="251">
        <v>1000</v>
      </c>
      <c r="G386" s="47"/>
      <c r="H386" s="47"/>
      <c r="I386" s="47"/>
      <c r="J386" s="47"/>
      <c r="K386" s="47"/>
      <c r="L386" s="47"/>
    </row>
    <row r="387" spans="2:12" ht="15.75" customHeight="1">
      <c r="B387" s="180"/>
      <c r="C387" s="117"/>
      <c r="D387" s="116" t="s">
        <v>103</v>
      </c>
      <c r="E387" s="28" t="s">
        <v>104</v>
      </c>
      <c r="F387" s="251">
        <v>5000</v>
      </c>
      <c r="G387" s="47"/>
      <c r="H387" s="47"/>
      <c r="I387" s="47"/>
      <c r="J387" s="47"/>
      <c r="K387" s="47"/>
      <c r="L387" s="47"/>
    </row>
    <row r="388" spans="2:12" ht="15" customHeight="1">
      <c r="B388" s="180"/>
      <c r="C388" s="363" t="s">
        <v>213</v>
      </c>
      <c r="D388" s="362"/>
      <c r="E388" s="322" t="s">
        <v>42</v>
      </c>
      <c r="F388" s="365">
        <f>SUM(F389:F395)</f>
        <v>330006</v>
      </c>
      <c r="G388" s="47"/>
      <c r="H388" s="47"/>
      <c r="I388" s="47"/>
      <c r="J388" s="47"/>
      <c r="K388" s="47"/>
      <c r="L388" s="47"/>
    </row>
    <row r="389" spans="2:12" ht="39.75" customHeight="1">
      <c r="B389" s="180"/>
      <c r="C389" s="363"/>
      <c r="D389" s="258" t="s">
        <v>342</v>
      </c>
      <c r="E389" s="28" t="s">
        <v>343</v>
      </c>
      <c r="F389" s="181">
        <v>2000</v>
      </c>
      <c r="G389" s="47"/>
      <c r="H389" s="47"/>
      <c r="I389" s="47"/>
      <c r="J389" s="47"/>
      <c r="K389" s="47"/>
      <c r="L389" s="47"/>
    </row>
    <row r="390" spans="2:12" ht="16.5" customHeight="1">
      <c r="B390" s="178"/>
      <c r="C390" s="115"/>
      <c r="D390" s="116" t="s">
        <v>139</v>
      </c>
      <c r="E390" s="28" t="s">
        <v>485</v>
      </c>
      <c r="F390" s="181">
        <v>88128</v>
      </c>
      <c r="G390" s="47"/>
      <c r="H390" s="47"/>
      <c r="I390" s="47"/>
      <c r="J390" s="47"/>
      <c r="K390" s="47"/>
      <c r="L390" s="47"/>
    </row>
    <row r="391" spans="2:12" ht="15.75" customHeight="1">
      <c r="B391" s="178"/>
      <c r="C391" s="115"/>
      <c r="D391" s="116" t="s">
        <v>163</v>
      </c>
      <c r="E391" s="28" t="s">
        <v>110</v>
      </c>
      <c r="F391" s="181">
        <v>93000</v>
      </c>
      <c r="G391" s="47"/>
      <c r="H391" s="47"/>
      <c r="I391" s="47"/>
      <c r="J391" s="47"/>
      <c r="K391" s="47"/>
      <c r="L391" s="47"/>
    </row>
    <row r="392" spans="2:12" ht="15.75" customHeight="1">
      <c r="B392" s="178"/>
      <c r="C392" s="115"/>
      <c r="D392" s="116" t="s">
        <v>164</v>
      </c>
      <c r="E392" s="28" t="s">
        <v>486</v>
      </c>
      <c r="F392" s="181">
        <v>34895</v>
      </c>
      <c r="G392" s="47"/>
      <c r="H392" s="47"/>
      <c r="I392" s="47"/>
      <c r="J392" s="47"/>
      <c r="K392" s="47"/>
      <c r="L392" s="47"/>
    </row>
    <row r="393" spans="2:12" ht="15.75" customHeight="1">
      <c r="B393" s="178"/>
      <c r="C393" s="115"/>
      <c r="D393" s="116" t="s">
        <v>103</v>
      </c>
      <c r="E393" s="28" t="s">
        <v>487</v>
      </c>
      <c r="F393" s="181">
        <v>90407</v>
      </c>
      <c r="G393" s="47"/>
      <c r="H393" s="47"/>
      <c r="I393" s="47"/>
      <c r="J393" s="47"/>
      <c r="K393" s="47"/>
      <c r="L393" s="47"/>
    </row>
    <row r="394" spans="2:12" ht="24">
      <c r="B394" s="178"/>
      <c r="C394" s="115"/>
      <c r="D394" s="302">
        <v>4400</v>
      </c>
      <c r="E394" s="207" t="s">
        <v>339</v>
      </c>
      <c r="F394" s="181">
        <v>10600</v>
      </c>
      <c r="G394" s="47"/>
      <c r="H394" s="47"/>
      <c r="I394" s="47"/>
      <c r="J394" s="47"/>
      <c r="K394" s="47"/>
      <c r="L394" s="47"/>
    </row>
    <row r="395" spans="2:12" ht="15" customHeight="1" thickBot="1">
      <c r="B395" s="178"/>
      <c r="C395" s="115"/>
      <c r="D395" s="302">
        <v>4480</v>
      </c>
      <c r="E395" s="205" t="s">
        <v>308</v>
      </c>
      <c r="F395" s="181">
        <v>10976</v>
      </c>
      <c r="G395" s="47"/>
      <c r="H395" s="47"/>
      <c r="I395" s="47"/>
      <c r="J395" s="47"/>
      <c r="K395" s="47"/>
      <c r="L395" s="47"/>
    </row>
    <row r="396" spans="2:12" ht="19.5" customHeight="1" thickBot="1">
      <c r="B396" s="346" t="s">
        <v>133</v>
      </c>
      <c r="C396" s="341"/>
      <c r="D396" s="341"/>
      <c r="E396" s="342" t="s">
        <v>302</v>
      </c>
      <c r="F396" s="348">
        <f>F397+F415</f>
        <v>770160</v>
      </c>
      <c r="G396" s="47"/>
      <c r="H396" s="47"/>
      <c r="I396" s="47"/>
      <c r="J396" s="47"/>
      <c r="K396" s="47"/>
      <c r="L396" s="47"/>
    </row>
    <row r="397" spans="2:12" ht="17.25" customHeight="1">
      <c r="B397" s="178"/>
      <c r="C397" s="326" t="s">
        <v>352</v>
      </c>
      <c r="D397" s="433"/>
      <c r="E397" s="434" t="s">
        <v>353</v>
      </c>
      <c r="F397" s="365">
        <f>SUM(F398:F414)</f>
        <v>655660</v>
      </c>
      <c r="G397" s="47"/>
      <c r="H397" s="47"/>
      <c r="I397" s="47"/>
      <c r="J397" s="47"/>
      <c r="K397" s="47"/>
      <c r="L397" s="47"/>
    </row>
    <row r="398" spans="2:12" ht="17.25" customHeight="1">
      <c r="B398" s="178"/>
      <c r="C398" s="326"/>
      <c r="D398" s="116" t="s">
        <v>106</v>
      </c>
      <c r="E398" s="28" t="s">
        <v>335</v>
      </c>
      <c r="F398" s="181">
        <v>1530</v>
      </c>
      <c r="G398" s="47"/>
      <c r="H398" s="47"/>
      <c r="I398" s="47"/>
      <c r="J398" s="47"/>
      <c r="K398" s="47"/>
      <c r="L398" s="47"/>
    </row>
    <row r="399" spans="2:12" ht="15.75" customHeight="1">
      <c r="B399" s="178"/>
      <c r="C399" s="458"/>
      <c r="D399" s="116" t="s">
        <v>152</v>
      </c>
      <c r="E399" s="28" t="s">
        <v>153</v>
      </c>
      <c r="F399" s="181">
        <v>308000</v>
      </c>
      <c r="G399" s="47"/>
      <c r="H399" s="47"/>
      <c r="I399" s="47"/>
      <c r="J399" s="47"/>
      <c r="K399" s="47"/>
      <c r="L399" s="47"/>
    </row>
    <row r="400" spans="2:12" ht="15.75" customHeight="1">
      <c r="B400" s="178"/>
      <c r="C400" s="458"/>
      <c r="D400" s="116" t="s">
        <v>162</v>
      </c>
      <c r="E400" s="28" t="s">
        <v>108</v>
      </c>
      <c r="F400" s="181">
        <v>24500</v>
      </c>
      <c r="G400" s="47"/>
      <c r="H400" s="47"/>
      <c r="I400" s="47"/>
      <c r="J400" s="47"/>
      <c r="K400" s="47"/>
      <c r="L400" s="47"/>
    </row>
    <row r="401" spans="2:12" ht="15.75" customHeight="1">
      <c r="B401" s="178"/>
      <c r="C401" s="458"/>
      <c r="D401" s="116" t="s">
        <v>154</v>
      </c>
      <c r="E401" s="28" t="s">
        <v>155</v>
      </c>
      <c r="F401" s="181">
        <v>55800</v>
      </c>
      <c r="G401" s="47"/>
      <c r="H401" s="47"/>
      <c r="I401" s="47"/>
      <c r="J401" s="47"/>
      <c r="K401" s="47"/>
      <c r="L401" s="47"/>
    </row>
    <row r="402" spans="2:12" ht="15.75" customHeight="1">
      <c r="B402" s="178"/>
      <c r="C402" s="458"/>
      <c r="D402" s="116" t="s">
        <v>156</v>
      </c>
      <c r="E402" s="28" t="s">
        <v>157</v>
      </c>
      <c r="F402" s="181">
        <v>8000</v>
      </c>
      <c r="G402" s="47"/>
      <c r="H402" s="47"/>
      <c r="I402" s="47"/>
      <c r="J402" s="47"/>
      <c r="K402" s="47"/>
      <c r="L402" s="47"/>
    </row>
    <row r="403" spans="2:12" ht="15.75" customHeight="1">
      <c r="B403" s="178"/>
      <c r="C403" s="458"/>
      <c r="D403" s="115">
        <v>4170</v>
      </c>
      <c r="E403" s="28" t="s">
        <v>109</v>
      </c>
      <c r="F403" s="181">
        <v>11000</v>
      </c>
      <c r="G403" s="47"/>
      <c r="H403" s="47"/>
      <c r="I403" s="47"/>
      <c r="J403" s="47"/>
      <c r="K403" s="47"/>
      <c r="L403" s="47"/>
    </row>
    <row r="404" spans="2:12" ht="15.75" customHeight="1">
      <c r="B404" s="178"/>
      <c r="C404" s="458"/>
      <c r="D404" s="116" t="s">
        <v>139</v>
      </c>
      <c r="E404" s="28" t="s">
        <v>105</v>
      </c>
      <c r="F404" s="181">
        <v>49000</v>
      </c>
      <c r="G404" s="47"/>
      <c r="H404" s="47"/>
      <c r="I404" s="47"/>
      <c r="J404" s="47"/>
      <c r="K404" s="47"/>
      <c r="L404" s="47"/>
    </row>
    <row r="405" spans="2:12" ht="15.75" customHeight="1">
      <c r="B405" s="178"/>
      <c r="C405" s="458"/>
      <c r="D405" s="116" t="s">
        <v>180</v>
      </c>
      <c r="E405" s="28" t="s">
        <v>516</v>
      </c>
      <c r="F405" s="181">
        <v>500</v>
      </c>
      <c r="G405" s="47"/>
      <c r="H405" s="47"/>
      <c r="I405" s="47"/>
      <c r="J405" s="47"/>
      <c r="K405" s="47"/>
      <c r="L405" s="47"/>
    </row>
    <row r="406" spans="2:12" ht="15.75" customHeight="1">
      <c r="B406" s="178"/>
      <c r="C406" s="458"/>
      <c r="D406" s="116" t="s">
        <v>163</v>
      </c>
      <c r="E406" s="28" t="s">
        <v>110</v>
      </c>
      <c r="F406" s="181">
        <v>104000</v>
      </c>
      <c r="G406" s="47"/>
      <c r="H406" s="47"/>
      <c r="I406" s="47"/>
      <c r="J406" s="47"/>
      <c r="K406" s="47"/>
      <c r="L406" s="47"/>
    </row>
    <row r="407" spans="2:12" ht="15.75" customHeight="1">
      <c r="B407" s="178"/>
      <c r="C407" s="458"/>
      <c r="D407" s="116" t="s">
        <v>164</v>
      </c>
      <c r="E407" s="28" t="s">
        <v>111</v>
      </c>
      <c r="F407" s="181">
        <v>9500</v>
      </c>
      <c r="G407" s="47"/>
      <c r="H407" s="47"/>
      <c r="I407" s="47"/>
      <c r="J407" s="47"/>
      <c r="K407" s="47"/>
      <c r="L407" s="47"/>
    </row>
    <row r="408" spans="2:12" ht="15.75" customHeight="1">
      <c r="B408" s="178"/>
      <c r="C408" s="458"/>
      <c r="D408" s="115" t="s">
        <v>193</v>
      </c>
      <c r="E408" s="28" t="s">
        <v>112</v>
      </c>
      <c r="F408" s="181">
        <v>1750</v>
      </c>
      <c r="G408" s="47"/>
      <c r="H408" s="47"/>
      <c r="I408" s="47"/>
      <c r="J408" s="47"/>
      <c r="K408" s="47"/>
      <c r="L408" s="47"/>
    </row>
    <row r="409" spans="2:12" ht="15.75" customHeight="1">
      <c r="B409" s="178"/>
      <c r="C409" s="458"/>
      <c r="D409" s="116" t="s">
        <v>103</v>
      </c>
      <c r="E409" s="28" t="s">
        <v>104</v>
      </c>
      <c r="F409" s="181">
        <v>50600</v>
      </c>
      <c r="G409" s="47"/>
      <c r="H409" s="47"/>
      <c r="I409" s="47"/>
      <c r="J409" s="47"/>
      <c r="K409" s="47"/>
      <c r="L409" s="47"/>
    </row>
    <row r="410" spans="2:12" ht="15.75" customHeight="1">
      <c r="B410" s="178"/>
      <c r="C410" s="285"/>
      <c r="D410" s="124">
        <v>4360</v>
      </c>
      <c r="E410" s="28" t="s">
        <v>450</v>
      </c>
      <c r="F410" s="181">
        <v>7650</v>
      </c>
      <c r="G410" s="47"/>
      <c r="H410" s="47"/>
      <c r="I410" s="47"/>
      <c r="J410" s="47"/>
      <c r="K410" s="47"/>
      <c r="L410" s="47"/>
    </row>
    <row r="411" spans="2:12" ht="15.75" customHeight="1">
      <c r="B411" s="178"/>
      <c r="C411" s="285"/>
      <c r="D411" s="116" t="s">
        <v>159</v>
      </c>
      <c r="E411" s="28" t="s">
        <v>113</v>
      </c>
      <c r="F411" s="181">
        <v>5800</v>
      </c>
      <c r="G411" s="47"/>
      <c r="H411" s="47"/>
      <c r="I411" s="47"/>
      <c r="J411" s="47"/>
      <c r="K411" s="47"/>
      <c r="L411" s="47"/>
    </row>
    <row r="412" spans="2:12" ht="15.75" customHeight="1">
      <c r="B412" s="178"/>
      <c r="C412" s="458"/>
      <c r="D412" s="116" t="s">
        <v>144</v>
      </c>
      <c r="E412" s="28" t="s">
        <v>114</v>
      </c>
      <c r="F412" s="181">
        <v>6630</v>
      </c>
      <c r="G412" s="47"/>
      <c r="H412" s="47"/>
      <c r="I412" s="47"/>
      <c r="J412" s="47"/>
      <c r="K412" s="47"/>
      <c r="L412" s="47"/>
    </row>
    <row r="413" spans="2:12" ht="15.75" customHeight="1">
      <c r="B413" s="178"/>
      <c r="C413" s="458"/>
      <c r="D413" s="116" t="s">
        <v>165</v>
      </c>
      <c r="E413" s="28" t="s">
        <v>166</v>
      </c>
      <c r="F413" s="181">
        <v>7400</v>
      </c>
      <c r="G413" s="47"/>
      <c r="H413" s="47"/>
      <c r="I413" s="47"/>
      <c r="J413" s="47"/>
      <c r="K413" s="47"/>
      <c r="L413" s="47"/>
    </row>
    <row r="414" spans="2:12" ht="15.75" customHeight="1">
      <c r="B414" s="178"/>
      <c r="C414" s="458"/>
      <c r="D414" s="124">
        <v>4700</v>
      </c>
      <c r="E414" s="28" t="s">
        <v>167</v>
      </c>
      <c r="F414" s="181">
        <v>4000</v>
      </c>
      <c r="G414" s="47"/>
      <c r="H414" s="47"/>
      <c r="I414" s="47"/>
      <c r="J414" s="47"/>
      <c r="K414" s="47"/>
      <c r="L414" s="47"/>
    </row>
    <row r="415" spans="2:12" ht="18" customHeight="1">
      <c r="B415" s="178"/>
      <c r="C415" s="363" t="s">
        <v>214</v>
      </c>
      <c r="D415" s="377"/>
      <c r="E415" s="322" t="s">
        <v>341</v>
      </c>
      <c r="F415" s="365">
        <f>F416+F417</f>
        <v>114500</v>
      </c>
      <c r="G415" s="47"/>
      <c r="H415" s="47"/>
      <c r="I415" s="47"/>
      <c r="J415" s="47"/>
      <c r="K415" s="47"/>
      <c r="L415" s="47"/>
    </row>
    <row r="416" spans="2:12" ht="42" customHeight="1">
      <c r="B416" s="178"/>
      <c r="C416" s="115"/>
      <c r="D416" s="218" t="s">
        <v>342</v>
      </c>
      <c r="E416" s="28" t="s">
        <v>343</v>
      </c>
      <c r="F416" s="181">
        <v>110000</v>
      </c>
      <c r="G416" s="47"/>
      <c r="H416" s="47"/>
      <c r="I416" s="47"/>
      <c r="J416" s="47"/>
      <c r="K416" s="47"/>
      <c r="L416" s="47"/>
    </row>
    <row r="417" spans="2:12" ht="17.25" customHeight="1">
      <c r="B417" s="178"/>
      <c r="C417" s="115"/>
      <c r="D417" s="116" t="s">
        <v>139</v>
      </c>
      <c r="E417" s="28" t="s">
        <v>488</v>
      </c>
      <c r="F417" s="181">
        <v>4500</v>
      </c>
      <c r="G417" s="47"/>
      <c r="H417" s="47"/>
      <c r="I417" s="47"/>
      <c r="J417" s="47"/>
      <c r="K417" s="47"/>
      <c r="L417" s="47"/>
    </row>
    <row r="418" spans="2:12" s="127" customFormat="1" ht="4.5" customHeight="1" thickBot="1">
      <c r="B418" s="474"/>
      <c r="C418" s="475"/>
      <c r="D418" s="475"/>
      <c r="E418" s="72"/>
      <c r="F418" s="476"/>
      <c r="G418" s="126"/>
      <c r="H418" s="126"/>
      <c r="I418" s="126"/>
      <c r="J418" s="126"/>
      <c r="K418" s="126"/>
      <c r="L418" s="126"/>
    </row>
    <row r="419" spans="2:12" ht="17.25" customHeight="1" thickBot="1">
      <c r="B419" s="354"/>
      <c r="C419" s="355"/>
      <c r="D419" s="356"/>
      <c r="E419" s="357" t="s">
        <v>215</v>
      </c>
      <c r="F419" s="559">
        <f>F10+F20+F32+F35+F40+F43+F84+F87+F101+F106+F109+F112+F245+F262+F330+F339+F350+F378+F396</f>
        <v>26757732</v>
      </c>
      <c r="G419" s="47"/>
      <c r="H419" s="47"/>
      <c r="I419" s="47"/>
      <c r="J419" s="47"/>
      <c r="K419" s="47"/>
      <c r="L419" s="47"/>
    </row>
    <row r="420" spans="2:12" ht="26.25" customHeight="1">
      <c r="B420" s="128"/>
      <c r="C420" s="128"/>
      <c r="D420" s="129"/>
      <c r="E420" s="130"/>
      <c r="F420" s="82"/>
      <c r="G420" s="47"/>
      <c r="H420" s="47"/>
      <c r="I420" s="47"/>
      <c r="J420" s="47"/>
      <c r="K420" s="47"/>
      <c r="L420" s="47"/>
    </row>
    <row r="421" spans="2:12" ht="26.25" customHeight="1">
      <c r="B421" s="128"/>
      <c r="C421" s="128"/>
      <c r="D421" s="129"/>
      <c r="E421" s="130"/>
      <c r="F421" s="82"/>
      <c r="G421" s="47"/>
      <c r="H421" s="47"/>
      <c r="I421" s="47"/>
      <c r="J421" s="47"/>
      <c r="K421" s="47"/>
      <c r="L421" s="47"/>
    </row>
    <row r="422" spans="2:12" ht="26.25" customHeight="1">
      <c r="B422" s="128"/>
      <c r="C422" s="128"/>
      <c r="D422" s="129"/>
      <c r="E422" s="130"/>
      <c r="F422" s="82">
        <f>SUM(F45:F47)+SUM(F58:F62)+SUM(F115:F119)+SUM(F135:F139)+SUM(F151:F155)+SUM(F171:F175)+SUM(F190:F194)+SUM(F204:F208)+SUM(F221:F224)+SUM(F231:F233)+SUM(F236:F239)+F253+SUM(F274:F276)+SUM(F280:F283)+F298+SUM(F307:F311)+SUM(F324:F325)+SUM(F332:F335)+SUM(F342:F345)+SUM(F352:F355)+SUM(F399:F403)</f>
        <v>10864196</v>
      </c>
      <c r="G422" s="47"/>
      <c r="H422" s="47"/>
      <c r="I422" s="47"/>
      <c r="J422" s="47"/>
      <c r="K422" s="47"/>
      <c r="L422" s="47"/>
    </row>
    <row r="423" spans="2:12" ht="26.25" customHeight="1">
      <c r="B423" s="128"/>
      <c r="C423" s="128"/>
      <c r="D423" s="129"/>
      <c r="E423" s="130"/>
      <c r="G423" s="47"/>
      <c r="H423" s="47"/>
      <c r="I423" s="47"/>
      <c r="J423" s="47"/>
      <c r="K423" s="47"/>
      <c r="L423" s="47"/>
    </row>
    <row r="424" spans="2:12" ht="26.25" customHeight="1">
      <c r="B424" s="128"/>
      <c r="C424" s="128"/>
      <c r="D424" s="129"/>
      <c r="E424" s="130"/>
      <c r="F424" s="82"/>
      <c r="G424" s="47"/>
      <c r="H424" s="47"/>
      <c r="I424" s="47"/>
      <c r="J424" s="47"/>
      <c r="K424" s="47"/>
      <c r="L424" s="47"/>
    </row>
    <row r="425" spans="2:12" ht="14.25">
      <c r="B425" s="128"/>
      <c r="C425" s="128"/>
      <c r="D425" s="129"/>
      <c r="E425" s="130"/>
      <c r="F425" s="82"/>
      <c r="G425" s="47"/>
      <c r="H425" s="47"/>
      <c r="I425" s="47"/>
      <c r="J425" s="47"/>
      <c r="K425" s="47"/>
      <c r="L425" s="47"/>
    </row>
    <row r="426" spans="2:12" ht="27" customHeight="1">
      <c r="B426" s="128"/>
      <c r="C426" s="128"/>
      <c r="D426" s="129"/>
      <c r="E426" s="130"/>
      <c r="F426" s="82"/>
      <c r="G426" s="47"/>
      <c r="H426" s="47"/>
      <c r="I426" s="47"/>
      <c r="J426" s="47"/>
      <c r="K426" s="47"/>
      <c r="L426" s="47"/>
    </row>
    <row r="427" spans="2:12" ht="25.5" customHeight="1">
      <c r="B427" s="128"/>
      <c r="C427" s="128"/>
      <c r="D427" s="129"/>
      <c r="E427" s="130"/>
      <c r="G427" s="47"/>
      <c r="H427" s="47"/>
      <c r="I427" s="47"/>
      <c r="J427" s="47"/>
      <c r="K427" s="47"/>
      <c r="L427" s="47"/>
    </row>
    <row r="428" spans="2:12" ht="14.25">
      <c r="B428" s="128"/>
      <c r="C428" s="128"/>
      <c r="D428" s="129"/>
      <c r="E428" s="130"/>
      <c r="F428" s="82"/>
      <c r="G428" s="47"/>
      <c r="H428" s="47"/>
      <c r="I428" s="47"/>
      <c r="J428" s="47"/>
      <c r="K428" s="47"/>
      <c r="L428" s="47"/>
    </row>
    <row r="429" spans="2:12" ht="12.75"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</row>
    <row r="430" spans="2:12" ht="12.75"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</row>
    <row r="431" spans="2:12" ht="12.75"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</row>
    <row r="432" spans="2:12" ht="12.75"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</row>
    <row r="433" spans="2:12" ht="12.75"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</row>
    <row r="434" spans="2:12" ht="12.75"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</row>
    <row r="435" spans="2:12" ht="12.75"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</row>
    <row r="436" spans="2:12" ht="12.75"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</row>
    <row r="437" spans="2:12" ht="12.75"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</row>
    <row r="438" spans="2:12" ht="14.25">
      <c r="B438" s="47"/>
      <c r="C438" s="47"/>
      <c r="D438" s="47"/>
      <c r="E438" s="47"/>
      <c r="F438" s="82"/>
      <c r="G438" s="47"/>
      <c r="H438" s="47"/>
      <c r="I438" s="47"/>
      <c r="J438" s="47"/>
      <c r="K438" s="47"/>
      <c r="L438" s="47"/>
    </row>
    <row r="439" spans="2:12" ht="12.75"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</row>
    <row r="440" spans="2:12" ht="12.75"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</row>
    <row r="441" spans="2:12" ht="12.75"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</row>
    <row r="442" spans="2:12" ht="12.75"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</row>
    <row r="443" spans="2:12" ht="12.75"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</row>
    <row r="444" spans="2:12" ht="12.75"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</row>
    <row r="445" spans="2:12" ht="12.75"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</row>
    <row r="446" spans="2:12" ht="12.75"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</row>
    <row r="447" spans="2:10" ht="12.75">
      <c r="B447" s="47"/>
      <c r="C447" s="47"/>
      <c r="D447" s="47"/>
      <c r="E447" s="47"/>
      <c r="F447" s="47"/>
      <c r="G447" s="47"/>
      <c r="H447" s="47"/>
      <c r="I447" s="47"/>
      <c r="J447" s="47"/>
    </row>
    <row r="448" spans="2:10" ht="12.75">
      <c r="B448" s="47"/>
      <c r="C448" s="47"/>
      <c r="D448" s="47"/>
      <c r="E448" s="47"/>
      <c r="F448" s="47"/>
      <c r="G448" s="47"/>
      <c r="H448" s="47"/>
      <c r="I448" s="47"/>
      <c r="J448" s="47"/>
    </row>
    <row r="449" spans="2:10" ht="12.75">
      <c r="B449" s="47"/>
      <c r="C449" s="47"/>
      <c r="D449" s="47"/>
      <c r="E449" s="47"/>
      <c r="F449" s="47"/>
      <c r="G449" s="47"/>
      <c r="H449" s="47"/>
      <c r="I449" s="47"/>
      <c r="J449" s="47"/>
    </row>
    <row r="450" spans="2:10" ht="12.75">
      <c r="B450" s="47"/>
      <c r="C450" s="47"/>
      <c r="D450" s="47"/>
      <c r="E450" s="47"/>
      <c r="F450" s="47"/>
      <c r="G450" s="47"/>
      <c r="H450" s="47"/>
      <c r="I450" s="47"/>
      <c r="J450" s="47"/>
    </row>
    <row r="451" spans="2:10" ht="12.75">
      <c r="B451" s="47"/>
      <c r="C451" s="47"/>
      <c r="D451" s="47"/>
      <c r="E451" s="47"/>
      <c r="F451" s="47"/>
      <c r="G451" s="47"/>
      <c r="H451" s="47"/>
      <c r="I451" s="47"/>
      <c r="J451" s="47"/>
    </row>
    <row r="452" spans="2:10" ht="12.75">
      <c r="B452" s="47"/>
      <c r="C452" s="47"/>
      <c r="D452" s="47"/>
      <c r="E452" s="47"/>
      <c r="F452" s="47"/>
      <c r="G452" s="47"/>
      <c r="H452" s="47"/>
      <c r="I452" s="47"/>
      <c r="J452" s="47"/>
    </row>
    <row r="453" spans="2:10" ht="12.75">
      <c r="B453" s="47"/>
      <c r="C453" s="47"/>
      <c r="D453" s="47"/>
      <c r="E453" s="47"/>
      <c r="F453" s="47"/>
      <c r="G453" s="47"/>
      <c r="H453" s="47"/>
      <c r="I453" s="47"/>
      <c r="J453" s="47"/>
    </row>
    <row r="454" spans="2:10" ht="12.75">
      <c r="B454" s="47"/>
      <c r="C454" s="47"/>
      <c r="D454" s="47"/>
      <c r="E454" s="47"/>
      <c r="F454" s="47"/>
      <c r="G454" s="47"/>
      <c r="H454" s="47"/>
      <c r="I454" s="47"/>
      <c r="J454" s="47"/>
    </row>
    <row r="455" spans="2:10" ht="12.75">
      <c r="B455" s="47"/>
      <c r="C455" s="47"/>
      <c r="D455" s="47"/>
      <c r="E455" s="47"/>
      <c r="F455" s="47"/>
      <c r="G455" s="47"/>
      <c r="H455" s="47"/>
      <c r="I455" s="47"/>
      <c r="J455" s="47"/>
    </row>
    <row r="456" spans="2:10" ht="12.75">
      <c r="B456" s="47"/>
      <c r="C456" s="47"/>
      <c r="D456" s="47"/>
      <c r="E456" s="47"/>
      <c r="F456" s="47"/>
      <c r="G456" s="47"/>
      <c r="H456" s="47"/>
      <c r="I456" s="47"/>
      <c r="J456" s="47"/>
    </row>
    <row r="457" spans="2:10" ht="12.75">
      <c r="B457" s="47"/>
      <c r="C457" s="47"/>
      <c r="D457" s="47"/>
      <c r="E457" s="47"/>
      <c r="F457" s="47"/>
      <c r="G457" s="47"/>
      <c r="H457" s="47"/>
      <c r="I457" s="47"/>
      <c r="J457" s="47"/>
    </row>
    <row r="458" spans="2:10" ht="12.75">
      <c r="B458" s="47"/>
      <c r="C458" s="47"/>
      <c r="D458" s="47"/>
      <c r="E458" s="47"/>
      <c r="F458" s="47"/>
      <c r="G458" s="47"/>
      <c r="H458" s="47"/>
      <c r="I458" s="47"/>
      <c r="J458" s="47"/>
    </row>
    <row r="459" spans="2:10" ht="12.75">
      <c r="B459" s="47"/>
      <c r="C459" s="47"/>
      <c r="D459" s="47"/>
      <c r="E459" s="47"/>
      <c r="F459" s="47"/>
      <c r="G459" s="47"/>
      <c r="H459" s="47"/>
      <c r="I459" s="47"/>
      <c r="J459" s="47"/>
    </row>
    <row r="460" spans="2:10" ht="12.75">
      <c r="B460" s="47"/>
      <c r="C460" s="47"/>
      <c r="D460" s="47"/>
      <c r="E460" s="47"/>
      <c r="F460" s="47"/>
      <c r="G460" s="47"/>
      <c r="H460" s="47"/>
      <c r="I460" s="47"/>
      <c r="J460" s="47"/>
    </row>
    <row r="461" spans="2:10" ht="12.75">
      <c r="B461" s="47"/>
      <c r="C461" s="47"/>
      <c r="D461" s="47"/>
      <c r="E461" s="47"/>
      <c r="F461" s="47"/>
      <c r="G461" s="47"/>
      <c r="H461" s="47"/>
      <c r="I461" s="47"/>
      <c r="J461" s="47"/>
    </row>
    <row r="462" spans="2:10" ht="12.75">
      <c r="B462" s="47"/>
      <c r="C462" s="47"/>
      <c r="D462" s="47"/>
      <c r="E462" s="47"/>
      <c r="F462" s="47"/>
      <c r="G462" s="47"/>
      <c r="H462" s="47"/>
      <c r="I462" s="47"/>
      <c r="J462" s="47"/>
    </row>
    <row r="463" spans="2:10" ht="12.75">
      <c r="B463" s="47"/>
      <c r="C463" s="47"/>
      <c r="D463" s="47"/>
      <c r="E463" s="47"/>
      <c r="F463" s="47"/>
      <c r="G463" s="47"/>
      <c r="H463" s="47"/>
      <c r="I463" s="47"/>
      <c r="J463" s="47"/>
    </row>
    <row r="464" spans="2:10" ht="12.75">
      <c r="B464" s="47"/>
      <c r="C464" s="47"/>
      <c r="D464" s="47"/>
      <c r="E464" s="47"/>
      <c r="F464" s="47"/>
      <c r="G464" s="47"/>
      <c r="H464" s="47"/>
      <c r="I464" s="47"/>
      <c r="J464" s="47"/>
    </row>
    <row r="465" spans="2:10" ht="12.75">
      <c r="B465" s="47"/>
      <c r="C465" s="47"/>
      <c r="D465" s="47"/>
      <c r="E465" s="47"/>
      <c r="F465" s="47"/>
      <c r="G465" s="47"/>
      <c r="H465" s="47"/>
      <c r="I465" s="47"/>
      <c r="J465" s="47"/>
    </row>
    <row r="466" spans="2:10" ht="12.75">
      <c r="B466" s="47"/>
      <c r="C466" s="47"/>
      <c r="D466" s="47"/>
      <c r="E466" s="47"/>
      <c r="F466" s="47"/>
      <c r="G466" s="47"/>
      <c r="H466" s="47"/>
      <c r="I466" s="47"/>
      <c r="J466" s="47"/>
    </row>
    <row r="467" spans="2:10" ht="12.75">
      <c r="B467" s="47"/>
      <c r="C467" s="47"/>
      <c r="D467" s="47"/>
      <c r="E467" s="47"/>
      <c r="F467" s="47"/>
      <c r="G467" s="47"/>
      <c r="H467" s="47"/>
      <c r="I467" s="47"/>
      <c r="J467" s="47"/>
    </row>
    <row r="468" spans="2:10" ht="12.75">
      <c r="B468" s="47"/>
      <c r="C468" s="47"/>
      <c r="D468" s="47"/>
      <c r="E468" s="47"/>
      <c r="F468" s="47"/>
      <c r="G468" s="47"/>
      <c r="H468" s="47"/>
      <c r="I468" s="47"/>
      <c r="J468" s="47"/>
    </row>
    <row r="469" spans="2:10" ht="12.75">
      <c r="B469" s="47"/>
      <c r="C469" s="47"/>
      <c r="D469" s="47"/>
      <c r="E469" s="47"/>
      <c r="F469" s="47"/>
      <c r="G469" s="47"/>
      <c r="H469" s="47"/>
      <c r="I469" s="47"/>
      <c r="J469" s="47"/>
    </row>
    <row r="470" spans="2:10" ht="12.75">
      <c r="B470" s="47"/>
      <c r="C470" s="47"/>
      <c r="D470" s="47"/>
      <c r="E470" s="47"/>
      <c r="F470" s="47"/>
      <c r="G470" s="47"/>
      <c r="H470" s="47"/>
      <c r="I470" s="47"/>
      <c r="J470" s="47"/>
    </row>
    <row r="471" spans="2:10" ht="12.75">
      <c r="B471" s="47"/>
      <c r="C471" s="47"/>
      <c r="D471" s="47"/>
      <c r="E471" s="47"/>
      <c r="F471" s="47"/>
      <c r="G471" s="47"/>
      <c r="H471" s="47"/>
      <c r="I471" s="47"/>
      <c r="J471" s="47"/>
    </row>
    <row r="472" spans="2:10" ht="12.75">
      <c r="B472" s="47"/>
      <c r="C472" s="47"/>
      <c r="D472" s="47"/>
      <c r="E472" s="47"/>
      <c r="F472" s="47"/>
      <c r="G472" s="47"/>
      <c r="H472" s="47"/>
      <c r="I472" s="47"/>
      <c r="J472" s="47"/>
    </row>
    <row r="473" spans="2:10" ht="12.75">
      <c r="B473" s="47"/>
      <c r="C473" s="47"/>
      <c r="D473" s="47"/>
      <c r="E473" s="47"/>
      <c r="F473" s="47"/>
      <c r="G473" s="47"/>
      <c r="H473" s="47"/>
      <c r="I473" s="47"/>
      <c r="J473" s="47"/>
    </row>
    <row r="474" spans="2:10" ht="12.75">
      <c r="B474" s="47"/>
      <c r="C474" s="47"/>
      <c r="D474" s="47"/>
      <c r="E474" s="47"/>
      <c r="F474" s="47"/>
      <c r="G474" s="47"/>
      <c r="H474" s="47"/>
      <c r="I474" s="47"/>
      <c r="J474" s="47"/>
    </row>
    <row r="475" spans="2:10" ht="12.75">
      <c r="B475" s="47"/>
      <c r="C475" s="47"/>
      <c r="D475" s="47"/>
      <c r="E475" s="47"/>
      <c r="F475" s="47"/>
      <c r="G475" s="47"/>
      <c r="H475" s="47"/>
      <c r="I475" s="47"/>
      <c r="J475" s="47"/>
    </row>
    <row r="476" spans="2:10" ht="12.75">
      <c r="B476" s="47"/>
      <c r="C476" s="47"/>
      <c r="D476" s="47"/>
      <c r="E476" s="47"/>
      <c r="F476" s="47"/>
      <c r="G476" s="47"/>
      <c r="H476" s="47"/>
      <c r="I476" s="47"/>
      <c r="J476" s="47"/>
    </row>
    <row r="477" spans="2:10" ht="12.75">
      <c r="B477" s="47"/>
      <c r="C477" s="47"/>
      <c r="D477" s="47"/>
      <c r="E477" s="47"/>
      <c r="F477" s="47"/>
      <c r="G477" s="47"/>
      <c r="H477" s="47"/>
      <c r="I477" s="47"/>
      <c r="J477" s="47"/>
    </row>
    <row r="478" spans="2:10" ht="12.75">
      <c r="B478" s="47"/>
      <c r="C478" s="47"/>
      <c r="D478" s="47"/>
      <c r="E478" s="47"/>
      <c r="F478" s="47"/>
      <c r="G478" s="47"/>
      <c r="H478" s="47"/>
      <c r="I478" s="47"/>
      <c r="J478" s="47"/>
    </row>
    <row r="479" spans="2:10" ht="12.75">
      <c r="B479" s="47"/>
      <c r="C479" s="47"/>
      <c r="D479" s="47"/>
      <c r="E479" s="47"/>
      <c r="F479" s="47"/>
      <c r="G479" s="47"/>
      <c r="H479" s="47"/>
      <c r="I479" s="47"/>
      <c r="J479" s="47"/>
    </row>
    <row r="480" spans="2:10" ht="12.75">
      <c r="B480" s="47"/>
      <c r="C480" s="47"/>
      <c r="D480" s="47"/>
      <c r="E480" s="47"/>
      <c r="F480" s="47"/>
      <c r="G480" s="47"/>
      <c r="H480" s="47"/>
      <c r="I480" s="47"/>
      <c r="J480" s="47"/>
    </row>
    <row r="481" spans="2:10" ht="12.75">
      <c r="B481" s="47"/>
      <c r="C481" s="47"/>
      <c r="D481" s="47"/>
      <c r="E481" s="47"/>
      <c r="F481" s="47"/>
      <c r="G481" s="47"/>
      <c r="H481" s="47"/>
      <c r="I481" s="47"/>
      <c r="J481" s="47"/>
    </row>
    <row r="482" spans="2:10" ht="12.75">
      <c r="B482" s="47"/>
      <c r="C482" s="47"/>
      <c r="D482" s="47"/>
      <c r="E482" s="47"/>
      <c r="F482" s="47"/>
      <c r="G482" s="47"/>
      <c r="H482" s="47"/>
      <c r="I482" s="47"/>
      <c r="J482" s="47"/>
    </row>
  </sheetData>
  <sheetProtection/>
  <printOptions/>
  <pageMargins left="0.3937007874015748" right="0" top="0.4724409448818898" bottom="0.62992125984251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76"/>
  <sheetViews>
    <sheetView zoomScalePageLayoutView="0" workbookViewId="0" topLeftCell="A55">
      <selection activeCell="D80" sqref="D80"/>
    </sheetView>
  </sheetViews>
  <sheetFormatPr defaultColWidth="9.140625" defaultRowHeight="12.75"/>
  <cols>
    <col min="1" max="1" width="6.57421875" style="32" customWidth="1"/>
    <col min="2" max="2" width="5.28125" style="32" bestFit="1" customWidth="1"/>
    <col min="3" max="3" width="7.00390625" style="32" bestFit="1" customWidth="1"/>
    <col min="4" max="4" width="5.57421875" style="32" customWidth="1"/>
    <col min="5" max="5" width="47.8515625" style="32" customWidth="1"/>
    <col min="6" max="6" width="17.28125" style="32" customWidth="1"/>
    <col min="7" max="7" width="9.7109375" style="32" customWidth="1"/>
    <col min="8" max="8" width="7.8515625" style="32" customWidth="1"/>
    <col min="9" max="9" width="8.8515625" style="32" customWidth="1"/>
    <col min="10" max="16384" width="9.140625" style="32" customWidth="1"/>
  </cols>
  <sheetData>
    <row r="2" spans="5:9" ht="12.75">
      <c r="E2" s="131" t="s">
        <v>239</v>
      </c>
      <c r="G2" s="237"/>
      <c r="H2" s="237"/>
      <c r="I2" s="237"/>
    </row>
    <row r="3" spans="3:9" ht="12.75">
      <c r="C3" s="272"/>
      <c r="E3" s="277" t="s">
        <v>466</v>
      </c>
      <c r="G3" s="237"/>
      <c r="H3" s="237"/>
      <c r="I3" s="237"/>
    </row>
    <row r="4" spans="5:9" ht="12.75">
      <c r="E4" s="277" t="s">
        <v>389</v>
      </c>
      <c r="G4" s="237"/>
      <c r="H4" s="237"/>
      <c r="I4" s="237"/>
    </row>
    <row r="5" ht="18.75">
      <c r="E5" s="266"/>
    </row>
    <row r="6" ht="13.5" customHeight="1">
      <c r="E6" s="273"/>
    </row>
    <row r="7" spans="3:12" ht="49.5" customHeight="1">
      <c r="C7" s="605" t="s">
        <v>404</v>
      </c>
      <c r="D7" s="605"/>
      <c r="E7" s="605"/>
      <c r="F7" s="605"/>
      <c r="G7" s="61"/>
      <c r="H7" s="61"/>
      <c r="I7" s="61"/>
      <c r="J7" s="61"/>
      <c r="K7" s="61"/>
      <c r="L7" s="61"/>
    </row>
    <row r="8" spans="3:12" ht="14.25" customHeight="1"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3:12" ht="14.25" customHeight="1"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3:12" ht="17.25" customHeight="1" thickBot="1">
      <c r="C10" s="604" t="s">
        <v>86</v>
      </c>
      <c r="D10" s="604"/>
      <c r="E10" s="604"/>
      <c r="F10" s="61"/>
      <c r="G10" s="61"/>
      <c r="H10" s="61"/>
      <c r="I10" s="61"/>
      <c r="J10" s="61"/>
      <c r="K10" s="61"/>
      <c r="L10" s="61"/>
    </row>
    <row r="11" spans="2:8" ht="26.25" customHeight="1" thickBot="1">
      <c r="B11" s="62" t="s">
        <v>0</v>
      </c>
      <c r="C11" s="63" t="s">
        <v>1</v>
      </c>
      <c r="D11" s="64" t="s">
        <v>2</v>
      </c>
      <c r="E11" s="65" t="s">
        <v>216</v>
      </c>
      <c r="F11" s="401" t="s">
        <v>405</v>
      </c>
      <c r="G11" s="66"/>
      <c r="H11" s="66"/>
    </row>
    <row r="12" spans="2:8" ht="18" customHeight="1" thickBot="1">
      <c r="B12" s="402" t="s">
        <v>87</v>
      </c>
      <c r="C12" s="403"/>
      <c r="D12" s="403"/>
      <c r="E12" s="404" t="s">
        <v>11</v>
      </c>
      <c r="F12" s="405">
        <f>F13</f>
        <v>73696</v>
      </c>
      <c r="G12" s="67"/>
      <c r="H12" s="67"/>
    </row>
    <row r="13" spans="2:8" ht="16.5" customHeight="1">
      <c r="B13" s="444"/>
      <c r="C13" s="413" t="s">
        <v>88</v>
      </c>
      <c r="D13" s="413"/>
      <c r="E13" s="414" t="s">
        <v>289</v>
      </c>
      <c r="F13" s="445">
        <f>F14</f>
        <v>73696</v>
      </c>
      <c r="G13" s="68"/>
      <c r="H13" s="68"/>
    </row>
    <row r="14" spans="2:8" ht="36.75" thickBot="1">
      <c r="B14" s="446"/>
      <c r="C14" s="69"/>
      <c r="D14" s="69" t="s">
        <v>89</v>
      </c>
      <c r="E14" s="28" t="s">
        <v>90</v>
      </c>
      <c r="F14" s="165">
        <v>73696</v>
      </c>
      <c r="G14" s="70"/>
      <c r="H14" s="70"/>
    </row>
    <row r="15" spans="2:8" ht="45.75" thickBot="1">
      <c r="B15" s="406" t="s">
        <v>91</v>
      </c>
      <c r="C15" s="407"/>
      <c r="D15" s="407"/>
      <c r="E15" s="408" t="s">
        <v>327</v>
      </c>
      <c r="F15" s="358">
        <f>F16</f>
        <v>1718</v>
      </c>
      <c r="G15" s="67"/>
      <c r="H15" s="67"/>
    </row>
    <row r="16" spans="2:8" ht="30" customHeight="1">
      <c r="B16" s="444"/>
      <c r="C16" s="413" t="s">
        <v>92</v>
      </c>
      <c r="D16" s="413"/>
      <c r="E16" s="414" t="s">
        <v>17</v>
      </c>
      <c r="F16" s="445">
        <f>F17</f>
        <v>1718</v>
      </c>
      <c r="G16" s="68"/>
      <c r="H16" s="68"/>
    </row>
    <row r="17" spans="2:8" ht="36.75" thickBot="1">
      <c r="B17" s="446"/>
      <c r="C17" s="69"/>
      <c r="D17" s="69" t="s">
        <v>89</v>
      </c>
      <c r="E17" s="28" t="s">
        <v>90</v>
      </c>
      <c r="F17" s="163">
        <v>1718</v>
      </c>
      <c r="G17" s="70"/>
      <c r="H17" s="70"/>
    </row>
    <row r="18" spans="2:8" ht="16.5" thickBot="1">
      <c r="B18" s="406" t="s">
        <v>94</v>
      </c>
      <c r="C18" s="407"/>
      <c r="D18" s="407"/>
      <c r="E18" s="409" t="s">
        <v>39</v>
      </c>
      <c r="F18" s="358">
        <f>F19+F21</f>
        <v>2685959</v>
      </c>
      <c r="G18" s="67"/>
      <c r="H18" s="67"/>
    </row>
    <row r="19" spans="2:8" ht="42.75">
      <c r="B19" s="444"/>
      <c r="C19" s="413" t="s">
        <v>95</v>
      </c>
      <c r="D19" s="413"/>
      <c r="E19" s="415" t="s">
        <v>331</v>
      </c>
      <c r="F19" s="445">
        <f>F20</f>
        <v>2678685</v>
      </c>
      <c r="G19" s="68"/>
      <c r="H19" s="68"/>
    </row>
    <row r="20" spans="2:8" ht="36">
      <c r="B20" s="446"/>
      <c r="C20" s="69"/>
      <c r="D20" s="69" t="s">
        <v>89</v>
      </c>
      <c r="E20" s="28" t="s">
        <v>90</v>
      </c>
      <c r="F20" s="165">
        <v>2678685</v>
      </c>
      <c r="G20" s="70"/>
      <c r="H20" s="70"/>
    </row>
    <row r="21" spans="2:8" ht="71.25">
      <c r="B21" s="447"/>
      <c r="C21" s="416" t="s">
        <v>96</v>
      </c>
      <c r="D21" s="416"/>
      <c r="E21" s="417" t="s">
        <v>332</v>
      </c>
      <c r="F21" s="448">
        <f>F22</f>
        <v>7274</v>
      </c>
      <c r="G21" s="68"/>
      <c r="H21" s="68"/>
    </row>
    <row r="22" spans="2:8" ht="36.75" thickBot="1">
      <c r="B22" s="449"/>
      <c r="C22" s="450"/>
      <c r="D22" s="450" t="s">
        <v>89</v>
      </c>
      <c r="E22" s="451" t="s">
        <v>90</v>
      </c>
      <c r="F22" s="452">
        <v>7274</v>
      </c>
      <c r="G22" s="70"/>
      <c r="H22" s="70"/>
    </row>
    <row r="23" spans="2:8" ht="13.5" thickBot="1">
      <c r="B23" s="71"/>
      <c r="C23" s="71"/>
      <c r="D23" s="71"/>
      <c r="E23" s="72"/>
      <c r="F23" s="73"/>
      <c r="G23" s="70"/>
      <c r="H23" s="70"/>
    </row>
    <row r="24" spans="2:8" ht="16.5" thickBot="1">
      <c r="B24" s="74"/>
      <c r="C24" s="74"/>
      <c r="D24" s="74"/>
      <c r="E24" s="410" t="s">
        <v>98</v>
      </c>
      <c r="F24" s="411">
        <f>F12+F15+F18</f>
        <v>2761373</v>
      </c>
      <c r="G24" s="75"/>
      <c r="H24" s="75"/>
    </row>
    <row r="25" spans="2:8" ht="15.75">
      <c r="B25" s="74"/>
      <c r="C25" s="74"/>
      <c r="D25" s="74"/>
      <c r="E25" s="76"/>
      <c r="F25" s="77"/>
      <c r="G25" s="75"/>
      <c r="H25" s="75"/>
    </row>
    <row r="26" spans="2:8" ht="15.75">
      <c r="B26" s="74"/>
      <c r="C26" s="74"/>
      <c r="D26" s="74"/>
      <c r="E26" s="76"/>
      <c r="F26" s="77"/>
      <c r="G26" s="75"/>
      <c r="H26" s="75"/>
    </row>
    <row r="27" spans="2:8" ht="15.75">
      <c r="B27" s="74"/>
      <c r="C27" s="74"/>
      <c r="D27" s="74"/>
      <c r="E27" s="76"/>
      <c r="F27" s="77"/>
      <c r="G27" s="75"/>
      <c r="H27" s="75"/>
    </row>
    <row r="28" spans="2:8" ht="15.75">
      <c r="B28" s="74"/>
      <c r="C28" s="74"/>
      <c r="D28" s="74"/>
      <c r="E28" s="76"/>
      <c r="F28" s="77"/>
      <c r="G28" s="75"/>
      <c r="H28" s="75"/>
    </row>
    <row r="29" spans="2:8" ht="15.75">
      <c r="B29" s="74"/>
      <c r="C29" s="74"/>
      <c r="D29" s="74"/>
      <c r="E29" s="76"/>
      <c r="F29" s="77"/>
      <c r="G29" s="75"/>
      <c r="H29" s="75"/>
    </row>
    <row r="30" spans="2:8" ht="15.75">
      <c r="B30" s="74"/>
      <c r="C30" s="74"/>
      <c r="D30" s="74"/>
      <c r="E30" s="76"/>
      <c r="F30" s="77"/>
      <c r="G30" s="75"/>
      <c r="H30" s="75"/>
    </row>
    <row r="31" spans="2:8" ht="15.75">
      <c r="B31" s="74"/>
      <c r="C31" s="74"/>
      <c r="D31" s="74"/>
      <c r="E31" s="76"/>
      <c r="F31" s="77"/>
      <c r="G31" s="75"/>
      <c r="H31" s="75"/>
    </row>
    <row r="32" spans="2:8" ht="15.75">
      <c r="B32" s="74"/>
      <c r="C32" s="74"/>
      <c r="D32" s="74"/>
      <c r="E32" s="76"/>
      <c r="F32" s="77"/>
      <c r="G32" s="75"/>
      <c r="H32" s="75"/>
    </row>
    <row r="33" spans="2:8" ht="15.75">
      <c r="B33" s="74"/>
      <c r="C33" s="74"/>
      <c r="D33" s="74"/>
      <c r="E33" s="76"/>
      <c r="F33" s="77"/>
      <c r="G33" s="75"/>
      <c r="H33" s="75"/>
    </row>
    <row r="34" spans="2:8" ht="15.75">
      <c r="B34" s="74"/>
      <c r="C34" s="74"/>
      <c r="D34" s="74"/>
      <c r="E34" s="76"/>
      <c r="F34" s="77"/>
      <c r="G34" s="75"/>
      <c r="H34" s="75"/>
    </row>
    <row r="35" spans="2:8" ht="15.75">
      <c r="B35" s="74"/>
      <c r="C35" s="74"/>
      <c r="D35" s="74"/>
      <c r="E35" s="76"/>
      <c r="F35" s="77"/>
      <c r="G35" s="75"/>
      <c r="H35" s="75"/>
    </row>
    <row r="36" spans="2:8" ht="17.25" customHeight="1">
      <c r="B36" s="74"/>
      <c r="C36" s="74"/>
      <c r="D36" s="74"/>
      <c r="F36" s="481" t="s">
        <v>418</v>
      </c>
      <c r="G36" s="75"/>
      <c r="H36" s="75"/>
    </row>
    <row r="37" spans="2:8" ht="11.25" customHeight="1">
      <c r="B37" s="74"/>
      <c r="C37" s="74"/>
      <c r="D37" s="74"/>
      <c r="E37" s="76"/>
      <c r="F37" s="77"/>
      <c r="G37" s="75"/>
      <c r="H37" s="75"/>
    </row>
    <row r="38" spans="2:8" ht="18.75" customHeight="1" thickBot="1">
      <c r="B38" s="71"/>
      <c r="C38" s="604" t="s">
        <v>99</v>
      </c>
      <c r="D38" s="604"/>
      <c r="E38" s="604"/>
      <c r="F38" s="73"/>
      <c r="G38" s="47"/>
      <c r="H38" s="185"/>
    </row>
    <row r="39" spans="2:6" ht="24" customHeight="1" thickBot="1">
      <c r="B39" s="62" t="s">
        <v>0</v>
      </c>
      <c r="C39" s="63" t="s">
        <v>1</v>
      </c>
      <c r="D39" s="64" t="s">
        <v>2</v>
      </c>
      <c r="E39" s="65" t="s">
        <v>216</v>
      </c>
      <c r="F39" s="176" t="s">
        <v>405</v>
      </c>
    </row>
    <row r="40" spans="2:6" ht="16.5" thickBot="1">
      <c r="B40" s="406" t="s">
        <v>87</v>
      </c>
      <c r="C40" s="407"/>
      <c r="D40" s="407"/>
      <c r="E40" s="409" t="s">
        <v>11</v>
      </c>
      <c r="F40" s="358">
        <f>F41</f>
        <v>73696</v>
      </c>
    </row>
    <row r="41" spans="2:6" ht="14.25">
      <c r="B41" s="447"/>
      <c r="C41" s="416" t="s">
        <v>88</v>
      </c>
      <c r="D41" s="416"/>
      <c r="E41" s="418" t="s">
        <v>289</v>
      </c>
      <c r="F41" s="448">
        <f>SUM(F42:F44)</f>
        <v>73696</v>
      </c>
    </row>
    <row r="42" spans="2:6" ht="14.25" customHeight="1">
      <c r="B42" s="453"/>
      <c r="C42" s="78"/>
      <c r="D42" s="78">
        <v>4010</v>
      </c>
      <c r="E42" s="28" t="s">
        <v>100</v>
      </c>
      <c r="F42" s="454">
        <v>60400</v>
      </c>
    </row>
    <row r="43" spans="2:6" ht="14.25" customHeight="1">
      <c r="B43" s="453"/>
      <c r="C43" s="78"/>
      <c r="D43" s="78">
        <v>4110</v>
      </c>
      <c r="E43" s="28" t="s">
        <v>101</v>
      </c>
      <c r="F43" s="454">
        <v>11816</v>
      </c>
    </row>
    <row r="44" spans="2:6" ht="14.25" customHeight="1" thickBot="1">
      <c r="B44" s="453"/>
      <c r="C44" s="78"/>
      <c r="D44" s="78">
        <v>4120</v>
      </c>
      <c r="E44" s="28" t="s">
        <v>102</v>
      </c>
      <c r="F44" s="454">
        <v>1480</v>
      </c>
    </row>
    <row r="45" spans="2:6" ht="43.5" customHeight="1" thickBot="1">
      <c r="B45" s="406" t="s">
        <v>91</v>
      </c>
      <c r="C45" s="407"/>
      <c r="D45" s="407"/>
      <c r="E45" s="408" t="s">
        <v>327</v>
      </c>
      <c r="F45" s="358">
        <f>F46</f>
        <v>1718</v>
      </c>
    </row>
    <row r="46" spans="2:6" ht="28.5" customHeight="1">
      <c r="B46" s="447"/>
      <c r="C46" s="416" t="s">
        <v>92</v>
      </c>
      <c r="D46" s="416"/>
      <c r="E46" s="418" t="s">
        <v>17</v>
      </c>
      <c r="F46" s="448">
        <f>SUM(F47:F47)</f>
        <v>1718</v>
      </c>
    </row>
    <row r="47" spans="2:6" ht="15.75" customHeight="1" thickBot="1">
      <c r="B47" s="453"/>
      <c r="C47" s="78"/>
      <c r="D47" s="78">
        <v>4300</v>
      </c>
      <c r="E47" s="28" t="s">
        <v>104</v>
      </c>
      <c r="F47" s="454">
        <v>1718</v>
      </c>
    </row>
    <row r="48" spans="2:6" ht="16.5" thickBot="1">
      <c r="B48" s="406" t="s">
        <v>94</v>
      </c>
      <c r="C48" s="407"/>
      <c r="D48" s="407"/>
      <c r="E48" s="409" t="s">
        <v>39</v>
      </c>
      <c r="F48" s="358">
        <f>F49+F66</f>
        <v>2685959</v>
      </c>
    </row>
    <row r="49" spans="2:6" ht="42.75">
      <c r="B49" s="447"/>
      <c r="C49" s="416" t="s">
        <v>95</v>
      </c>
      <c r="D49" s="416"/>
      <c r="E49" s="415" t="s">
        <v>331</v>
      </c>
      <c r="F49" s="448">
        <f>SUM(F50:F65)</f>
        <v>2678685</v>
      </c>
    </row>
    <row r="50" spans="2:6" ht="14.25" customHeight="1">
      <c r="B50" s="453"/>
      <c r="C50" s="78"/>
      <c r="D50" s="116" t="s">
        <v>106</v>
      </c>
      <c r="E50" s="28" t="s">
        <v>335</v>
      </c>
      <c r="F50" s="265">
        <v>460</v>
      </c>
    </row>
    <row r="51" spans="2:6" ht="14.25" customHeight="1">
      <c r="B51" s="453"/>
      <c r="C51" s="78"/>
      <c r="D51" s="115" t="s">
        <v>192</v>
      </c>
      <c r="E51" s="28" t="s">
        <v>107</v>
      </c>
      <c r="F51" s="181">
        <v>2457325</v>
      </c>
    </row>
    <row r="52" spans="2:6" ht="14.25" customHeight="1">
      <c r="B52" s="453"/>
      <c r="C52" s="78"/>
      <c r="D52" s="115" t="s">
        <v>152</v>
      </c>
      <c r="E52" s="28" t="s">
        <v>153</v>
      </c>
      <c r="F52" s="181">
        <v>65900</v>
      </c>
    </row>
    <row r="53" spans="2:6" ht="14.25" customHeight="1">
      <c r="B53" s="453"/>
      <c r="C53" s="78"/>
      <c r="D53" s="116" t="s">
        <v>162</v>
      </c>
      <c r="E53" s="28" t="s">
        <v>108</v>
      </c>
      <c r="F53" s="181">
        <v>3900</v>
      </c>
    </row>
    <row r="54" spans="2:6" ht="14.25" customHeight="1">
      <c r="B54" s="453"/>
      <c r="C54" s="78"/>
      <c r="D54" s="115" t="s">
        <v>154</v>
      </c>
      <c r="E54" s="28" t="s">
        <v>155</v>
      </c>
      <c r="F54" s="181">
        <v>130000</v>
      </c>
    </row>
    <row r="55" spans="2:6" ht="14.25" customHeight="1">
      <c r="B55" s="453"/>
      <c r="C55" s="78"/>
      <c r="D55" s="115">
        <v>4170</v>
      </c>
      <c r="E55" s="28" t="s">
        <v>109</v>
      </c>
      <c r="F55" s="181">
        <v>1000</v>
      </c>
    </row>
    <row r="56" spans="2:6" ht="14.25" customHeight="1">
      <c r="B56" s="453"/>
      <c r="C56" s="78"/>
      <c r="D56" s="115" t="s">
        <v>139</v>
      </c>
      <c r="E56" s="28" t="s">
        <v>105</v>
      </c>
      <c r="F56" s="181">
        <v>2200</v>
      </c>
    </row>
    <row r="57" spans="2:6" ht="14.25" customHeight="1">
      <c r="B57" s="453"/>
      <c r="C57" s="78"/>
      <c r="D57" s="116" t="s">
        <v>163</v>
      </c>
      <c r="E57" s="28" t="s">
        <v>110</v>
      </c>
      <c r="F57" s="181">
        <v>700</v>
      </c>
    </row>
    <row r="58" spans="2:6" ht="14.25" customHeight="1">
      <c r="B58" s="453"/>
      <c r="C58" s="78"/>
      <c r="D58" s="116" t="s">
        <v>164</v>
      </c>
      <c r="E58" s="28" t="s">
        <v>111</v>
      </c>
      <c r="F58" s="181">
        <v>1000</v>
      </c>
    </row>
    <row r="59" spans="2:6" ht="14.25" customHeight="1">
      <c r="B59" s="453"/>
      <c r="C59" s="78"/>
      <c r="D59" s="115" t="s">
        <v>193</v>
      </c>
      <c r="E59" s="28" t="s">
        <v>112</v>
      </c>
      <c r="F59" s="181">
        <v>200</v>
      </c>
    </row>
    <row r="60" spans="2:6" ht="14.25" customHeight="1">
      <c r="B60" s="453"/>
      <c r="C60" s="78"/>
      <c r="D60" s="115" t="s">
        <v>103</v>
      </c>
      <c r="E60" s="28" t="s">
        <v>104</v>
      </c>
      <c r="F60" s="181">
        <v>10000</v>
      </c>
    </row>
    <row r="61" spans="2:6" ht="24">
      <c r="B61" s="453"/>
      <c r="C61" s="78"/>
      <c r="D61" s="124">
        <v>4400</v>
      </c>
      <c r="E61" s="207" t="s">
        <v>339</v>
      </c>
      <c r="F61" s="181">
        <v>1600</v>
      </c>
    </row>
    <row r="62" spans="2:6" ht="14.25" customHeight="1">
      <c r="B62" s="453"/>
      <c r="C62" s="78"/>
      <c r="D62" s="115" t="s">
        <v>159</v>
      </c>
      <c r="E62" s="28" t="s">
        <v>113</v>
      </c>
      <c r="F62" s="181">
        <v>500</v>
      </c>
    </row>
    <row r="63" spans="2:6" ht="14.25" customHeight="1">
      <c r="B63" s="453"/>
      <c r="C63" s="78"/>
      <c r="D63" s="115">
        <v>4430</v>
      </c>
      <c r="E63" s="28" t="s">
        <v>114</v>
      </c>
      <c r="F63" s="181">
        <v>150</v>
      </c>
    </row>
    <row r="64" spans="2:6" ht="14.25" customHeight="1">
      <c r="B64" s="453"/>
      <c r="C64" s="78"/>
      <c r="D64" s="115" t="s">
        <v>165</v>
      </c>
      <c r="E64" s="28" t="s">
        <v>166</v>
      </c>
      <c r="F64" s="181">
        <v>1250</v>
      </c>
    </row>
    <row r="65" spans="2:6" ht="14.25" customHeight="1">
      <c r="B65" s="453"/>
      <c r="C65" s="78"/>
      <c r="D65" s="124">
        <v>4700</v>
      </c>
      <c r="E65" s="28" t="s">
        <v>167</v>
      </c>
      <c r="F65" s="181">
        <v>2500</v>
      </c>
    </row>
    <row r="66" spans="2:6" ht="71.25">
      <c r="B66" s="447"/>
      <c r="C66" s="416" t="s">
        <v>96</v>
      </c>
      <c r="D66" s="416"/>
      <c r="E66" s="417" t="s">
        <v>332</v>
      </c>
      <c r="F66" s="448">
        <f>F67</f>
        <v>7274</v>
      </c>
    </row>
    <row r="67" spans="2:6" ht="14.25" customHeight="1" thickBot="1">
      <c r="B67" s="455"/>
      <c r="C67" s="456"/>
      <c r="D67" s="456">
        <v>4130</v>
      </c>
      <c r="E67" s="451" t="s">
        <v>116</v>
      </c>
      <c r="F67" s="457">
        <v>7274</v>
      </c>
    </row>
    <row r="68" spans="2:6" ht="6" customHeight="1" thickBot="1">
      <c r="B68" s="79"/>
      <c r="C68" s="79"/>
      <c r="D68" s="79"/>
      <c r="E68" s="72"/>
      <c r="F68" s="73"/>
    </row>
    <row r="69" spans="2:6" ht="16.5" thickBot="1">
      <c r="B69" s="80"/>
      <c r="C69" s="80"/>
      <c r="D69" s="81"/>
      <c r="E69" s="412" t="s">
        <v>98</v>
      </c>
      <c r="F69" s="358">
        <f>F40+F45+F48</f>
        <v>2761373</v>
      </c>
    </row>
    <row r="70" spans="2:6" ht="15.75">
      <c r="B70" s="80"/>
      <c r="C70" s="80"/>
      <c r="D70" s="81"/>
      <c r="E70" s="76"/>
      <c r="F70" s="206"/>
    </row>
    <row r="71" spans="2:6" ht="32.25" customHeight="1">
      <c r="B71" s="287"/>
      <c r="C71" s="605" t="s">
        <v>406</v>
      </c>
      <c r="D71" s="605"/>
      <c r="E71" s="605"/>
      <c r="F71" s="605"/>
    </row>
    <row r="72" spans="2:7" ht="6" customHeight="1" thickBot="1">
      <c r="B72" s="288"/>
      <c r="C72" s="288"/>
      <c r="D72" s="288"/>
      <c r="E72" s="289"/>
      <c r="F72" s="82"/>
      <c r="G72" s="47"/>
    </row>
    <row r="73" spans="2:7" ht="15.75">
      <c r="B73" s="290" t="s">
        <v>0</v>
      </c>
      <c r="C73" s="291" t="s">
        <v>1</v>
      </c>
      <c r="D73" s="292" t="s">
        <v>2</v>
      </c>
      <c r="E73" s="114" t="s">
        <v>216</v>
      </c>
      <c r="F73" s="176" t="s">
        <v>405</v>
      </c>
      <c r="G73" s="47"/>
    </row>
    <row r="74" spans="2:6" ht="18" customHeight="1">
      <c r="B74" s="293" t="s">
        <v>94</v>
      </c>
      <c r="C74" s="293" t="s">
        <v>95</v>
      </c>
      <c r="D74" s="545" t="s">
        <v>16</v>
      </c>
      <c r="E74" s="572" t="s">
        <v>513</v>
      </c>
      <c r="F74" s="303">
        <v>32400</v>
      </c>
    </row>
    <row r="75" spans="2:6" ht="18" customHeight="1">
      <c r="B75" s="293" t="s">
        <v>94</v>
      </c>
      <c r="C75" s="293" t="s">
        <v>95</v>
      </c>
      <c r="D75" s="546" t="s">
        <v>354</v>
      </c>
      <c r="E75" s="207" t="s">
        <v>385</v>
      </c>
      <c r="F75" s="567">
        <v>2000</v>
      </c>
    </row>
    <row r="76" spans="2:6" ht="24">
      <c r="B76" s="293" t="s">
        <v>94</v>
      </c>
      <c r="C76" s="293" t="s">
        <v>95</v>
      </c>
      <c r="D76" s="546" t="s">
        <v>417</v>
      </c>
      <c r="E76" s="207" t="s">
        <v>473</v>
      </c>
      <c r="F76" s="567">
        <v>4000</v>
      </c>
    </row>
  </sheetData>
  <sheetProtection/>
  <mergeCells count="4">
    <mergeCell ref="C38:E38"/>
    <mergeCell ref="C7:F7"/>
    <mergeCell ref="C10:E10"/>
    <mergeCell ref="C71:F71"/>
  </mergeCell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2"/>
  <sheetViews>
    <sheetView zoomScalePageLayoutView="0" workbookViewId="0" topLeftCell="A1">
      <selection activeCell="I51" sqref="I51"/>
    </sheetView>
  </sheetViews>
  <sheetFormatPr defaultColWidth="9.140625" defaultRowHeight="12.75"/>
  <cols>
    <col min="1" max="1" width="4.28125" style="32" customWidth="1"/>
    <col min="2" max="2" width="4.7109375" style="32" bestFit="1" customWidth="1"/>
    <col min="3" max="3" width="42.140625" style="32" customWidth="1"/>
    <col min="4" max="4" width="18.00390625" style="32" customWidth="1"/>
    <col min="5" max="5" width="19.28125" style="32" customWidth="1"/>
    <col min="6" max="6" width="3.57421875" style="32" customWidth="1"/>
    <col min="7" max="16384" width="9.140625" style="32" customWidth="1"/>
  </cols>
  <sheetData>
    <row r="1" ht="12.75">
      <c r="D1" t="s">
        <v>85</v>
      </c>
    </row>
    <row r="2" spans="2:4" ht="18.75">
      <c r="B2" s="272"/>
      <c r="C2" s="238"/>
      <c r="D2" s="481" t="s">
        <v>467</v>
      </c>
    </row>
    <row r="3" ht="12.75">
      <c r="D3" s="277" t="s">
        <v>396</v>
      </c>
    </row>
    <row r="5" ht="18.75">
      <c r="C5" s="267"/>
    </row>
    <row r="6" ht="15">
      <c r="C6" s="274"/>
    </row>
    <row r="7" spans="2:5" ht="15" customHeight="1">
      <c r="B7" s="186" t="s">
        <v>407</v>
      </c>
      <c r="C7" s="186"/>
      <c r="D7" s="186"/>
      <c r="E7" s="186"/>
    </row>
    <row r="8" ht="6.75" customHeight="1">
      <c r="B8" s="36"/>
    </row>
    <row r="9" ht="12.75">
      <c r="E9" s="174" t="s">
        <v>45</v>
      </c>
    </row>
    <row r="10" spans="2:5" ht="15" customHeight="1">
      <c r="B10" s="607" t="s">
        <v>46</v>
      </c>
      <c r="C10" s="607" t="s">
        <v>47</v>
      </c>
      <c r="D10" s="606" t="s">
        <v>48</v>
      </c>
      <c r="E10" s="606" t="s">
        <v>405</v>
      </c>
    </row>
    <row r="11" spans="2:5" ht="15" customHeight="1">
      <c r="B11" s="607"/>
      <c r="C11" s="607"/>
      <c r="D11" s="607"/>
      <c r="E11" s="606"/>
    </row>
    <row r="12" spans="2:5" ht="15.75" customHeight="1">
      <c r="B12" s="607"/>
      <c r="C12" s="607"/>
      <c r="D12" s="607"/>
      <c r="E12" s="606"/>
    </row>
    <row r="13" spans="2:5" s="38" customFormat="1" ht="8.25" customHeight="1" thickBot="1">
      <c r="B13" s="244">
        <v>1</v>
      </c>
      <c r="C13" s="244">
        <v>2</v>
      </c>
      <c r="D13" s="244">
        <v>3</v>
      </c>
      <c r="E13" s="244">
        <v>4</v>
      </c>
    </row>
    <row r="14" spans="2:5" ht="18.75" customHeight="1" thickBot="1">
      <c r="B14" s="608" t="s">
        <v>49</v>
      </c>
      <c r="C14" s="609"/>
      <c r="D14" s="419"/>
      <c r="E14" s="420">
        <f>E15+E20+E22</f>
        <v>2600000</v>
      </c>
    </row>
    <row r="15" spans="2:5" ht="28.5" customHeight="1">
      <c r="B15" s="39" t="s">
        <v>50</v>
      </c>
      <c r="C15" s="304" t="s">
        <v>312</v>
      </c>
      <c r="D15" s="39" t="s">
        <v>51</v>
      </c>
      <c r="E15" s="568">
        <v>2600000</v>
      </c>
    </row>
    <row r="16" spans="2:5" ht="27.75" customHeight="1">
      <c r="B16" s="40" t="s">
        <v>53</v>
      </c>
      <c r="C16" s="304" t="s">
        <v>313</v>
      </c>
      <c r="D16" s="40" t="s">
        <v>217</v>
      </c>
      <c r="E16" s="42"/>
    </row>
    <row r="17" spans="2:5" ht="42" customHeight="1">
      <c r="B17" s="40" t="s">
        <v>55</v>
      </c>
      <c r="C17" s="43" t="s">
        <v>314</v>
      </c>
      <c r="D17" s="40" t="s">
        <v>54</v>
      </c>
      <c r="E17" s="41"/>
    </row>
    <row r="18" spans="2:5" ht="25.5">
      <c r="B18" s="40" t="s">
        <v>57</v>
      </c>
      <c r="C18" s="43" t="s">
        <v>315</v>
      </c>
      <c r="D18" s="40" t="s">
        <v>56</v>
      </c>
      <c r="E18" s="41"/>
    </row>
    <row r="19" spans="2:5" ht="18.75" customHeight="1">
      <c r="B19" s="40" t="s">
        <v>58</v>
      </c>
      <c r="C19" s="41" t="s">
        <v>316</v>
      </c>
      <c r="D19" s="40" t="s">
        <v>219</v>
      </c>
      <c r="E19" s="41"/>
    </row>
    <row r="20" spans="2:5" ht="18.75" customHeight="1">
      <c r="B20" s="40" t="s">
        <v>60</v>
      </c>
      <c r="C20" s="41" t="s">
        <v>317</v>
      </c>
      <c r="D20" s="40" t="s">
        <v>59</v>
      </c>
      <c r="E20" s="41"/>
    </row>
    <row r="21" spans="2:5" ht="25.5">
      <c r="B21" s="40" t="s">
        <v>62</v>
      </c>
      <c r="C21" s="43" t="s">
        <v>318</v>
      </c>
      <c r="D21" s="40" t="s">
        <v>61</v>
      </c>
      <c r="E21" s="41"/>
    </row>
    <row r="22" spans="2:5" ht="18.75" customHeight="1" thickBot="1">
      <c r="B22" s="40" t="s">
        <v>218</v>
      </c>
      <c r="C22" s="45" t="s">
        <v>319</v>
      </c>
      <c r="D22" s="44" t="s">
        <v>63</v>
      </c>
      <c r="E22" s="189"/>
    </row>
    <row r="23" spans="2:5" ht="18.75" customHeight="1" thickBot="1">
      <c r="B23" s="608" t="s">
        <v>64</v>
      </c>
      <c r="C23" s="609"/>
      <c r="D23" s="419"/>
      <c r="E23" s="420">
        <f>E24+E26</f>
        <v>1900144</v>
      </c>
    </row>
    <row r="24" spans="2:5" ht="25.5">
      <c r="B24" s="39" t="s">
        <v>50</v>
      </c>
      <c r="C24" s="304" t="s">
        <v>320</v>
      </c>
      <c r="D24" s="39" t="s">
        <v>65</v>
      </c>
      <c r="E24" s="187">
        <v>1900144</v>
      </c>
    </row>
    <row r="25" spans="2:5" ht="25.5">
      <c r="B25" s="40" t="s">
        <v>53</v>
      </c>
      <c r="C25" s="304" t="s">
        <v>322</v>
      </c>
      <c r="D25" s="39" t="s">
        <v>321</v>
      </c>
      <c r="E25" s="42"/>
    </row>
    <row r="26" spans="2:5" ht="38.25">
      <c r="B26" s="40" t="s">
        <v>55</v>
      </c>
      <c r="C26" s="43" t="s">
        <v>66</v>
      </c>
      <c r="D26" s="40" t="s">
        <v>67</v>
      </c>
      <c r="E26" s="188"/>
    </row>
    <row r="27" spans="2:5" ht="18.75" customHeight="1">
      <c r="B27" s="40" t="s">
        <v>57</v>
      </c>
      <c r="C27" s="41" t="s">
        <v>323</v>
      </c>
      <c r="D27" s="40" t="s">
        <v>68</v>
      </c>
      <c r="E27" s="41"/>
    </row>
    <row r="28" spans="2:5" ht="18.75" customHeight="1">
      <c r="B28" s="40" t="s">
        <v>58</v>
      </c>
      <c r="C28" s="41" t="s">
        <v>324</v>
      </c>
      <c r="D28" s="40" t="s">
        <v>69</v>
      </c>
      <c r="E28" s="41"/>
    </row>
    <row r="29" spans="2:5" ht="18.75" customHeight="1">
      <c r="B29" s="40" t="s">
        <v>60</v>
      </c>
      <c r="C29" s="41" t="s">
        <v>220</v>
      </c>
      <c r="D29" s="40" t="s">
        <v>70</v>
      </c>
      <c r="E29" s="41"/>
    </row>
    <row r="30" spans="2:5" ht="18.75" customHeight="1">
      <c r="B30" s="40" t="s">
        <v>62</v>
      </c>
      <c r="C30" s="41" t="s">
        <v>325</v>
      </c>
      <c r="D30" s="40" t="s">
        <v>71</v>
      </c>
      <c r="E30" s="41"/>
    </row>
    <row r="31" spans="2:5" ht="7.5" customHeight="1">
      <c r="B31" s="46"/>
      <c r="C31" s="47"/>
      <c r="D31" s="47"/>
      <c r="E31" s="47"/>
    </row>
    <row r="32" spans="2:5" ht="12.75">
      <c r="B32" s="48"/>
      <c r="C32" s="49"/>
      <c r="D32" s="49"/>
      <c r="E32" s="49"/>
    </row>
  </sheetData>
  <sheetProtection/>
  <mergeCells count="6">
    <mergeCell ref="D10:D12"/>
    <mergeCell ref="E10:E12"/>
    <mergeCell ref="B14:C14"/>
    <mergeCell ref="B23:C23"/>
    <mergeCell ref="B10:B12"/>
    <mergeCell ref="C10:C1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5" width="14.00390625" style="0" customWidth="1"/>
    <col min="6" max="6" width="43.140625" style="0" customWidth="1"/>
    <col min="7" max="7" width="19.28125" style="0" customWidth="1"/>
    <col min="8" max="8" width="0.9921875" style="0" customWidth="1"/>
  </cols>
  <sheetData>
    <row r="1" spans="1:15" ht="14.25" customHeight="1">
      <c r="A1" s="32"/>
      <c r="B1" s="32"/>
      <c r="C1" s="32"/>
      <c r="D1" s="32"/>
      <c r="E1" s="32"/>
      <c r="F1" s="277" t="s">
        <v>350</v>
      </c>
      <c r="G1" s="32"/>
      <c r="H1" s="32"/>
      <c r="I1" s="32"/>
      <c r="J1" s="32"/>
      <c r="K1" s="32"/>
      <c r="M1" s="32"/>
      <c r="N1" s="32"/>
      <c r="O1" s="32"/>
    </row>
    <row r="2" spans="1:15" ht="18.75">
      <c r="A2" s="32"/>
      <c r="B2" s="272"/>
      <c r="C2" s="32"/>
      <c r="D2" s="267"/>
      <c r="E2" s="32"/>
      <c r="F2" s="481" t="s">
        <v>468</v>
      </c>
      <c r="G2" s="32"/>
      <c r="H2" s="32"/>
      <c r="I2" s="32"/>
      <c r="J2" s="32"/>
      <c r="K2" s="32"/>
      <c r="M2" s="32"/>
      <c r="N2" s="32"/>
      <c r="O2" s="32"/>
    </row>
    <row r="3" spans="1:15" ht="14.25" customHeight="1">
      <c r="A3" s="32"/>
      <c r="B3" s="32"/>
      <c r="C3" s="32"/>
      <c r="D3" s="274"/>
      <c r="F3" s="277" t="s">
        <v>408</v>
      </c>
      <c r="G3" s="32"/>
      <c r="H3" s="32"/>
      <c r="I3" s="32"/>
      <c r="J3" s="32"/>
      <c r="K3" s="32"/>
      <c r="M3" s="32"/>
      <c r="N3" s="32"/>
      <c r="O3" s="32"/>
    </row>
    <row r="4" spans="2:15" ht="18" customHeight="1">
      <c r="B4" s="50"/>
      <c r="C4" s="280" t="s">
        <v>422</v>
      </c>
      <c r="D4" s="280"/>
      <c r="E4" s="280"/>
      <c r="F4" s="51"/>
      <c r="G4" s="50"/>
      <c r="H4" s="50"/>
      <c r="I4" s="50"/>
      <c r="J4" s="50"/>
      <c r="K4" s="50"/>
      <c r="L4" s="50"/>
      <c r="M4" s="50"/>
      <c r="N4" s="50"/>
      <c r="O4" s="50"/>
    </row>
    <row r="5" spans="1:14" ht="12" customHeight="1" thickBot="1">
      <c r="A5" s="50"/>
      <c r="B5" s="50"/>
      <c r="C5" s="50"/>
      <c r="D5" s="50"/>
      <c r="E5" s="50"/>
      <c r="F5" s="50"/>
      <c r="G5" s="57" t="s">
        <v>45</v>
      </c>
      <c r="H5" s="50"/>
      <c r="I5" s="50"/>
      <c r="J5" s="50"/>
      <c r="K5" s="50"/>
      <c r="L5" s="50"/>
      <c r="M5" s="50"/>
      <c r="N5" s="50"/>
    </row>
    <row r="6" spans="1:7" ht="64.5" customHeight="1" thickBot="1">
      <c r="A6" s="83" t="s">
        <v>0</v>
      </c>
      <c r="B6" s="84" t="s">
        <v>1</v>
      </c>
      <c r="C6" s="85" t="s">
        <v>2</v>
      </c>
      <c r="D6" s="84" t="s">
        <v>47</v>
      </c>
      <c r="E6" s="86" t="s">
        <v>517</v>
      </c>
      <c r="F6" s="87" t="s">
        <v>117</v>
      </c>
      <c r="G6" s="88" t="s">
        <v>118</v>
      </c>
    </row>
    <row r="7" spans="1:7" ht="9.75" customHeight="1">
      <c r="A7" s="226">
        <v>1</v>
      </c>
      <c r="B7" s="227">
        <v>2</v>
      </c>
      <c r="C7" s="227">
        <v>3</v>
      </c>
      <c r="D7" s="227">
        <v>4</v>
      </c>
      <c r="E7" s="227">
        <v>5</v>
      </c>
      <c r="F7" s="228">
        <v>6</v>
      </c>
      <c r="G7" s="234">
        <v>7</v>
      </c>
    </row>
    <row r="8" spans="1:7" ht="15" customHeight="1">
      <c r="A8" s="388" t="s">
        <v>119</v>
      </c>
      <c r="B8" s="389"/>
      <c r="C8" s="389"/>
      <c r="D8" s="390" t="s">
        <v>120</v>
      </c>
      <c r="E8" s="391">
        <f>E9</f>
        <v>3078000</v>
      </c>
      <c r="F8" s="89"/>
      <c r="G8" s="229"/>
    </row>
    <row r="9" spans="1:7" ht="15" customHeight="1">
      <c r="A9" s="230"/>
      <c r="B9" s="383" t="s">
        <v>121</v>
      </c>
      <c r="C9" s="384"/>
      <c r="D9" s="385" t="s">
        <v>122</v>
      </c>
      <c r="E9" s="386">
        <f>SUM(E10:E14)</f>
        <v>3078000</v>
      </c>
      <c r="F9" s="92"/>
      <c r="G9" s="229"/>
    </row>
    <row r="10" spans="1:7" ht="24">
      <c r="A10" s="230"/>
      <c r="B10" s="90"/>
      <c r="C10" s="93">
        <v>6050</v>
      </c>
      <c r="D10" s="94" t="s">
        <v>123</v>
      </c>
      <c r="E10" s="208">
        <v>2800000</v>
      </c>
      <c r="F10" s="95" t="s">
        <v>421</v>
      </c>
      <c r="G10" s="231" t="s">
        <v>124</v>
      </c>
    </row>
    <row r="11" spans="1:7" ht="24">
      <c r="A11" s="230"/>
      <c r="B11" s="90"/>
      <c r="C11" s="93">
        <v>6050</v>
      </c>
      <c r="D11" s="94" t="s">
        <v>123</v>
      </c>
      <c r="E11" s="208">
        <v>85000</v>
      </c>
      <c r="F11" s="95" t="s">
        <v>423</v>
      </c>
      <c r="G11" s="231" t="s">
        <v>124</v>
      </c>
    </row>
    <row r="12" spans="1:7" ht="24">
      <c r="A12" s="230"/>
      <c r="B12" s="90"/>
      <c r="C12" s="93">
        <v>6050</v>
      </c>
      <c r="D12" s="94" t="s">
        <v>123</v>
      </c>
      <c r="E12" s="208">
        <v>73000</v>
      </c>
      <c r="F12" s="95" t="s">
        <v>424</v>
      </c>
      <c r="G12" s="231" t="s">
        <v>124</v>
      </c>
    </row>
    <row r="13" spans="1:7" ht="24">
      <c r="A13" s="230"/>
      <c r="B13" s="90"/>
      <c r="C13" s="93">
        <v>6050</v>
      </c>
      <c r="D13" s="94" t="s">
        <v>123</v>
      </c>
      <c r="E13" s="208">
        <v>100000</v>
      </c>
      <c r="F13" s="95" t="s">
        <v>425</v>
      </c>
      <c r="G13" s="231" t="s">
        <v>124</v>
      </c>
    </row>
    <row r="14" spans="1:7" ht="24">
      <c r="A14" s="230"/>
      <c r="B14" s="90"/>
      <c r="C14" s="93">
        <v>6050</v>
      </c>
      <c r="D14" s="94" t="s">
        <v>123</v>
      </c>
      <c r="E14" s="208">
        <v>20000</v>
      </c>
      <c r="F14" s="209" t="s">
        <v>301</v>
      </c>
      <c r="G14" s="231" t="s">
        <v>124</v>
      </c>
    </row>
    <row r="15" spans="1:7" ht="15" customHeight="1">
      <c r="A15" s="392">
        <v>600</v>
      </c>
      <c r="B15" s="393"/>
      <c r="C15" s="393"/>
      <c r="D15" s="390" t="s">
        <v>126</v>
      </c>
      <c r="E15" s="394">
        <f>E16+E18</f>
        <v>663000</v>
      </c>
      <c r="F15" s="97"/>
      <c r="G15" s="229"/>
    </row>
    <row r="16" spans="1:7" ht="17.25" customHeight="1">
      <c r="A16" s="392"/>
      <c r="B16" s="384">
        <v>60014</v>
      </c>
      <c r="C16" s="384"/>
      <c r="D16" s="385" t="s">
        <v>127</v>
      </c>
      <c r="E16" s="386">
        <f>E17</f>
        <v>174000</v>
      </c>
      <c r="F16" s="97"/>
      <c r="G16" s="229"/>
    </row>
    <row r="17" spans="1:7" ht="36.75" customHeight="1">
      <c r="A17" s="392"/>
      <c r="B17" s="393"/>
      <c r="C17" s="93">
        <v>6300</v>
      </c>
      <c r="D17" s="94" t="s">
        <v>393</v>
      </c>
      <c r="E17" s="547">
        <v>174000</v>
      </c>
      <c r="F17" s="95" t="s">
        <v>448</v>
      </c>
      <c r="G17" s="553" t="s">
        <v>449</v>
      </c>
    </row>
    <row r="18" spans="1:7" ht="16.5" customHeight="1">
      <c r="A18" s="230"/>
      <c r="B18" s="384">
        <v>60016</v>
      </c>
      <c r="C18" s="384"/>
      <c r="D18" s="385" t="s">
        <v>229</v>
      </c>
      <c r="E18" s="387">
        <f>SUM(E19:E22)</f>
        <v>489000</v>
      </c>
      <c r="F18" s="98"/>
      <c r="G18" s="232"/>
    </row>
    <row r="19" spans="1:7" ht="12.75">
      <c r="A19" s="233"/>
      <c r="B19" s="268"/>
      <c r="C19" s="269">
        <v>6050</v>
      </c>
      <c r="D19" s="94" t="s">
        <v>123</v>
      </c>
      <c r="E19" s="208">
        <v>400000</v>
      </c>
      <c r="F19" s="98" t="s">
        <v>446</v>
      </c>
      <c r="G19" s="231" t="s">
        <v>124</v>
      </c>
    </row>
    <row r="20" spans="1:7" ht="12.75">
      <c r="A20" s="233"/>
      <c r="B20" s="268"/>
      <c r="C20" s="269">
        <v>6050</v>
      </c>
      <c r="D20" s="94" t="s">
        <v>123</v>
      </c>
      <c r="E20" s="208">
        <v>60000</v>
      </c>
      <c r="F20" s="98" t="s">
        <v>447</v>
      </c>
      <c r="G20" s="231" t="s">
        <v>124</v>
      </c>
    </row>
    <row r="21" spans="1:7" ht="24">
      <c r="A21" s="233"/>
      <c r="B21" s="268"/>
      <c r="C21" s="269">
        <v>6050</v>
      </c>
      <c r="D21" s="94" t="s">
        <v>123</v>
      </c>
      <c r="E21" s="208">
        <v>20000</v>
      </c>
      <c r="F21" s="209" t="s">
        <v>301</v>
      </c>
      <c r="G21" s="231" t="s">
        <v>124</v>
      </c>
    </row>
    <row r="22" spans="1:7" ht="24">
      <c r="A22" s="233"/>
      <c r="B22" s="268"/>
      <c r="C22" s="269">
        <v>6050</v>
      </c>
      <c r="D22" s="94" t="s">
        <v>366</v>
      </c>
      <c r="E22" s="208">
        <v>9000</v>
      </c>
      <c r="F22" s="209" t="s">
        <v>436</v>
      </c>
      <c r="G22" s="231" t="s">
        <v>124</v>
      </c>
    </row>
    <row r="23" spans="1:7" ht="14.25" customHeight="1">
      <c r="A23" s="392">
        <v>750</v>
      </c>
      <c r="B23" s="96"/>
      <c r="C23" s="96"/>
      <c r="D23" s="395" t="s">
        <v>11</v>
      </c>
      <c r="E23" s="394">
        <f>E24</f>
        <v>60000</v>
      </c>
      <c r="F23" s="99"/>
      <c r="G23" s="229"/>
    </row>
    <row r="24" spans="1:7" ht="14.25" customHeight="1">
      <c r="A24" s="230"/>
      <c r="B24" s="384">
        <v>75023</v>
      </c>
      <c r="C24" s="384"/>
      <c r="D24" s="385" t="s">
        <v>128</v>
      </c>
      <c r="E24" s="386">
        <f>E25+E26</f>
        <v>60000</v>
      </c>
      <c r="F24" s="92"/>
      <c r="G24" s="229"/>
    </row>
    <row r="25" spans="1:7" ht="14.25" customHeight="1">
      <c r="A25" s="230"/>
      <c r="B25" s="548"/>
      <c r="C25" s="269">
        <v>6050</v>
      </c>
      <c r="D25" s="94" t="s">
        <v>123</v>
      </c>
      <c r="E25" s="547">
        <v>40000</v>
      </c>
      <c r="F25" s="95" t="s">
        <v>426</v>
      </c>
      <c r="G25" s="231" t="s">
        <v>124</v>
      </c>
    </row>
    <row r="26" spans="1:7" ht="24">
      <c r="A26" s="230"/>
      <c r="B26" s="91"/>
      <c r="C26" s="93">
        <v>6060</v>
      </c>
      <c r="D26" s="94" t="s">
        <v>125</v>
      </c>
      <c r="E26" s="208">
        <v>20000</v>
      </c>
      <c r="F26" s="95" t="s">
        <v>299</v>
      </c>
      <c r="G26" s="231" t="s">
        <v>124</v>
      </c>
    </row>
    <row r="27" spans="1:7" ht="25.5">
      <c r="A27" s="392">
        <v>754</v>
      </c>
      <c r="B27" s="91"/>
      <c r="C27" s="93"/>
      <c r="D27" s="381" t="s">
        <v>18</v>
      </c>
      <c r="E27" s="394">
        <f>E28</f>
        <v>175000</v>
      </c>
      <c r="F27" s="95"/>
      <c r="G27" s="231"/>
    </row>
    <row r="28" spans="1:7" ht="15" customHeight="1">
      <c r="A28" s="233"/>
      <c r="B28" s="362" t="s">
        <v>170</v>
      </c>
      <c r="C28" s="363"/>
      <c r="D28" s="322" t="s">
        <v>271</v>
      </c>
      <c r="E28" s="386">
        <f>SUM(E29:E31)</f>
        <v>175000</v>
      </c>
      <c r="F28" s="95"/>
      <c r="G28" s="231"/>
    </row>
    <row r="29" spans="1:7" ht="15" customHeight="1">
      <c r="A29" s="233"/>
      <c r="B29" s="268"/>
      <c r="C29" s="269">
        <v>6050</v>
      </c>
      <c r="D29" s="94" t="s">
        <v>123</v>
      </c>
      <c r="E29" s="208">
        <v>140000</v>
      </c>
      <c r="F29" s="95" t="s">
        <v>427</v>
      </c>
      <c r="G29" s="231" t="s">
        <v>124</v>
      </c>
    </row>
    <row r="30" spans="1:7" ht="15" customHeight="1">
      <c r="A30" s="230"/>
      <c r="B30" s="91"/>
      <c r="C30" s="269">
        <v>6050</v>
      </c>
      <c r="D30" s="94" t="s">
        <v>123</v>
      </c>
      <c r="E30" s="208">
        <v>30000</v>
      </c>
      <c r="F30" s="95" t="s">
        <v>428</v>
      </c>
      <c r="G30" s="231" t="s">
        <v>124</v>
      </c>
    </row>
    <row r="31" spans="1:7" ht="21.75">
      <c r="A31" s="230"/>
      <c r="B31" s="91"/>
      <c r="C31" s="269">
        <v>6050</v>
      </c>
      <c r="D31" s="94" t="s">
        <v>366</v>
      </c>
      <c r="E31" s="208">
        <v>5000</v>
      </c>
      <c r="F31" s="95" t="s">
        <v>437</v>
      </c>
      <c r="G31" s="231" t="s">
        <v>124</v>
      </c>
    </row>
    <row r="32" spans="1:7" ht="12.75">
      <c r="A32" s="379" t="s">
        <v>178</v>
      </c>
      <c r="B32" s="380"/>
      <c r="C32" s="459"/>
      <c r="D32" s="395" t="s">
        <v>36</v>
      </c>
      <c r="E32" s="394">
        <f>E33</f>
        <v>15000</v>
      </c>
      <c r="F32" s="95"/>
      <c r="G32" s="231"/>
    </row>
    <row r="33" spans="1:7" ht="12.75">
      <c r="A33" s="233"/>
      <c r="B33" s="363" t="s">
        <v>183</v>
      </c>
      <c r="C33" s="362"/>
      <c r="D33" s="322" t="s">
        <v>226</v>
      </c>
      <c r="E33" s="386">
        <f>E34</f>
        <v>15000</v>
      </c>
      <c r="F33" s="95"/>
      <c r="G33" s="231"/>
    </row>
    <row r="34" spans="1:7" ht="24">
      <c r="A34" s="230"/>
      <c r="B34" s="91"/>
      <c r="C34" s="93">
        <v>6060</v>
      </c>
      <c r="D34" s="94" t="s">
        <v>125</v>
      </c>
      <c r="E34" s="208">
        <v>15000</v>
      </c>
      <c r="F34" s="95" t="s">
        <v>420</v>
      </c>
      <c r="G34" s="231" t="s">
        <v>355</v>
      </c>
    </row>
    <row r="35" spans="1:7" ht="12.75">
      <c r="A35" s="379" t="s">
        <v>188</v>
      </c>
      <c r="B35" s="380"/>
      <c r="C35" s="459"/>
      <c r="D35" s="395" t="s">
        <v>189</v>
      </c>
      <c r="E35" s="394">
        <f>E36</f>
        <v>26000</v>
      </c>
      <c r="F35" s="95"/>
      <c r="G35" s="231"/>
    </row>
    <row r="36" spans="1:7" ht="12.75">
      <c r="A36" s="564"/>
      <c r="B36" s="363" t="s">
        <v>472</v>
      </c>
      <c r="C36" s="362"/>
      <c r="D36" s="570" t="s">
        <v>489</v>
      </c>
      <c r="E36" s="386">
        <f>E37</f>
        <v>26000</v>
      </c>
      <c r="F36" s="95"/>
      <c r="G36" s="231"/>
    </row>
    <row r="37" spans="1:7" ht="37.5" customHeight="1">
      <c r="A37" s="564"/>
      <c r="B37" s="565"/>
      <c r="C37" s="93">
        <v>6300</v>
      </c>
      <c r="D37" s="94" t="s">
        <v>393</v>
      </c>
      <c r="E37" s="208">
        <v>26000</v>
      </c>
      <c r="F37" s="95" t="s">
        <v>460</v>
      </c>
      <c r="G37" s="553" t="s">
        <v>449</v>
      </c>
    </row>
    <row r="38" spans="1:7" ht="25.5">
      <c r="A38" s="460" t="s">
        <v>206</v>
      </c>
      <c r="B38" s="461"/>
      <c r="C38" s="461"/>
      <c r="D38" s="462" t="s">
        <v>43</v>
      </c>
      <c r="E38" s="394">
        <f>E39</f>
        <v>146981</v>
      </c>
      <c r="F38" s="95"/>
      <c r="G38" s="231"/>
    </row>
    <row r="39" spans="1:7" ht="17.25" customHeight="1">
      <c r="A39" s="233"/>
      <c r="B39" s="363" t="s">
        <v>209</v>
      </c>
      <c r="C39" s="362"/>
      <c r="D39" s="322" t="s">
        <v>260</v>
      </c>
      <c r="E39" s="386">
        <f>SUM(E40:E47)</f>
        <v>146981</v>
      </c>
      <c r="F39" s="95"/>
      <c r="G39" s="231"/>
    </row>
    <row r="40" spans="1:7" ht="17.25" customHeight="1">
      <c r="A40" s="233"/>
      <c r="B40" s="552"/>
      <c r="C40" s="93">
        <v>6050</v>
      </c>
      <c r="D40" s="94" t="s">
        <v>123</v>
      </c>
      <c r="E40" s="547">
        <v>60000</v>
      </c>
      <c r="F40" s="95" t="s">
        <v>445</v>
      </c>
      <c r="G40" s="231" t="s">
        <v>124</v>
      </c>
    </row>
    <row r="41" spans="1:7" ht="30" customHeight="1">
      <c r="A41" s="233"/>
      <c r="B41" s="268"/>
      <c r="C41" s="93">
        <v>6050</v>
      </c>
      <c r="D41" s="94" t="s">
        <v>123</v>
      </c>
      <c r="E41" s="208">
        <v>20000</v>
      </c>
      <c r="F41" s="95" t="s">
        <v>429</v>
      </c>
      <c r="G41" s="231" t="s">
        <v>124</v>
      </c>
    </row>
    <row r="42" spans="1:7" ht="25.5" customHeight="1">
      <c r="A42" s="233"/>
      <c r="B42" s="268"/>
      <c r="C42" s="269">
        <v>6050</v>
      </c>
      <c r="D42" s="94" t="s">
        <v>366</v>
      </c>
      <c r="E42" s="208">
        <v>12017</v>
      </c>
      <c r="F42" s="95" t="s">
        <v>430</v>
      </c>
      <c r="G42" s="231" t="s">
        <v>124</v>
      </c>
    </row>
    <row r="43" spans="1:7" ht="25.5" customHeight="1">
      <c r="A43" s="233"/>
      <c r="B43" s="268"/>
      <c r="C43" s="269">
        <v>6050</v>
      </c>
      <c r="D43" s="94" t="s">
        <v>366</v>
      </c>
      <c r="E43" s="208">
        <v>8000</v>
      </c>
      <c r="F43" s="95" t="s">
        <v>431</v>
      </c>
      <c r="G43" s="231" t="s">
        <v>124</v>
      </c>
    </row>
    <row r="44" spans="1:7" ht="25.5" customHeight="1">
      <c r="A44" s="233"/>
      <c r="B44" s="268"/>
      <c r="C44" s="269">
        <v>6050</v>
      </c>
      <c r="D44" s="94" t="s">
        <v>366</v>
      </c>
      <c r="E44" s="208">
        <v>3000</v>
      </c>
      <c r="F44" s="95" t="s">
        <v>432</v>
      </c>
      <c r="G44" s="231" t="s">
        <v>124</v>
      </c>
    </row>
    <row r="45" spans="1:7" ht="25.5" customHeight="1">
      <c r="A45" s="233"/>
      <c r="B45" s="268"/>
      <c r="C45" s="269">
        <v>6050</v>
      </c>
      <c r="D45" s="94" t="s">
        <v>366</v>
      </c>
      <c r="E45" s="208">
        <v>17000</v>
      </c>
      <c r="F45" s="95" t="s">
        <v>433</v>
      </c>
      <c r="G45" s="231" t="s">
        <v>124</v>
      </c>
    </row>
    <row r="46" spans="1:7" ht="25.5" customHeight="1">
      <c r="A46" s="233"/>
      <c r="B46" s="268"/>
      <c r="C46" s="269">
        <v>6050</v>
      </c>
      <c r="D46" s="94" t="s">
        <v>366</v>
      </c>
      <c r="E46" s="208">
        <v>18964</v>
      </c>
      <c r="F46" s="95" t="s">
        <v>434</v>
      </c>
      <c r="G46" s="231" t="s">
        <v>124</v>
      </c>
    </row>
    <row r="47" spans="1:7" ht="25.5" customHeight="1">
      <c r="A47" s="230"/>
      <c r="B47" s="91"/>
      <c r="C47" s="93">
        <v>6050</v>
      </c>
      <c r="D47" s="94" t="s">
        <v>366</v>
      </c>
      <c r="E47" s="208">
        <v>8000</v>
      </c>
      <c r="F47" s="95" t="s">
        <v>435</v>
      </c>
      <c r="G47" s="231" t="s">
        <v>124</v>
      </c>
    </row>
    <row r="48" spans="1:7" ht="5.25" customHeight="1" thickBot="1">
      <c r="A48" s="219"/>
      <c r="B48" s="220"/>
      <c r="C48" s="221"/>
      <c r="D48" s="222"/>
      <c r="E48" s="223"/>
      <c r="F48" s="224"/>
      <c r="G48" s="225"/>
    </row>
    <row r="49" spans="1:7" ht="22.5" customHeight="1" thickBot="1">
      <c r="A49" s="100"/>
      <c r="B49" s="101"/>
      <c r="C49" s="101"/>
      <c r="D49" s="396" t="s">
        <v>134</v>
      </c>
      <c r="E49" s="397">
        <f>E8+E15+E23+E27+E32+E35+E38</f>
        <v>4163981</v>
      </c>
      <c r="F49" s="102"/>
      <c r="G49" s="21"/>
    </row>
    <row r="50" spans="1:6" ht="12.75">
      <c r="A50" s="103"/>
      <c r="B50" s="103"/>
      <c r="C50" s="103"/>
      <c r="D50" s="103"/>
      <c r="E50" s="104"/>
      <c r="F50" s="105"/>
    </row>
    <row r="51" spans="1:6" ht="15.75">
      <c r="A51" s="103"/>
      <c r="B51" s="103"/>
      <c r="C51" s="103"/>
      <c r="D51" s="106"/>
      <c r="E51" s="107"/>
      <c r="F51" s="105"/>
    </row>
    <row r="52" spans="1:6" ht="12.75">
      <c r="A52" s="103"/>
      <c r="B52" s="103"/>
      <c r="C52" s="108"/>
      <c r="D52" s="109"/>
      <c r="E52" s="103"/>
      <c r="F52" s="110"/>
    </row>
    <row r="53" spans="1:6" ht="12.75">
      <c r="A53" s="103"/>
      <c r="B53" s="103"/>
      <c r="C53" s="103"/>
      <c r="D53" s="211"/>
      <c r="E53" s="103"/>
      <c r="F53" s="110"/>
    </row>
    <row r="54" spans="4:6" ht="12.75">
      <c r="D54" s="212"/>
      <c r="E54" s="109"/>
      <c r="F54" s="110"/>
    </row>
    <row r="55" spans="4:6" ht="12.75">
      <c r="D55" s="212"/>
      <c r="E55" s="109"/>
      <c r="F55" s="110"/>
    </row>
    <row r="56" spans="4:6" ht="12.75">
      <c r="D56" s="212"/>
      <c r="E56" s="109"/>
      <c r="F56" s="110"/>
    </row>
    <row r="57" spans="4:6" ht="12.75">
      <c r="D57" s="212"/>
      <c r="E57" s="109"/>
      <c r="F57" s="110"/>
    </row>
    <row r="58" spans="4:6" ht="12.75">
      <c r="D58" s="215"/>
      <c r="E58" s="109"/>
      <c r="F58" s="110"/>
    </row>
    <row r="59" spans="4:6" ht="12.75">
      <c r="D59" s="215"/>
      <c r="E59" s="109"/>
      <c r="F59" s="110"/>
    </row>
    <row r="60" spans="4:6" ht="12.75">
      <c r="D60" s="215"/>
      <c r="E60" s="103"/>
      <c r="F60" s="110"/>
    </row>
    <row r="61" ht="12.75">
      <c r="D61" s="211"/>
    </row>
    <row r="62" ht="12.75">
      <c r="D62" s="211"/>
    </row>
    <row r="63" ht="29.25" customHeight="1">
      <c r="D63" s="211"/>
    </row>
    <row r="64" ht="12.75">
      <c r="D64" s="211"/>
    </row>
    <row r="65" ht="12.75">
      <c r="D65" s="211"/>
    </row>
    <row r="66" ht="12.75">
      <c r="D66" s="211"/>
    </row>
    <row r="67" ht="12.75">
      <c r="D67" s="211"/>
    </row>
    <row r="68" ht="12.75">
      <c r="D68" s="215"/>
    </row>
    <row r="69" ht="14.25">
      <c r="D69" s="216"/>
    </row>
    <row r="70" ht="12.75">
      <c r="D70" s="214"/>
    </row>
    <row r="71" ht="12.75">
      <c r="D71" s="211"/>
    </row>
    <row r="72" ht="14.25">
      <c r="D72" s="213"/>
    </row>
    <row r="73" ht="14.25">
      <c r="D73" s="213"/>
    </row>
    <row r="74" ht="14.25">
      <c r="D74" s="213"/>
    </row>
    <row r="75" ht="12.75">
      <c r="D75" s="214"/>
    </row>
    <row r="76" ht="12.75">
      <c r="D76" s="211"/>
    </row>
    <row r="77" ht="12.75">
      <c r="D77" s="214"/>
    </row>
    <row r="78" ht="12.75">
      <c r="D78" s="217"/>
    </row>
    <row r="79" ht="12.75">
      <c r="D79" s="140"/>
    </row>
    <row r="80" ht="12.75">
      <c r="D80" s="140"/>
    </row>
    <row r="81" ht="12.75">
      <c r="D81" s="140"/>
    </row>
  </sheetData>
  <sheetProtection/>
  <printOptions/>
  <pageMargins left="0.5118110236220472" right="0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I51" sqref="I51"/>
    </sheetView>
  </sheetViews>
  <sheetFormatPr defaultColWidth="9.140625" defaultRowHeight="12.75"/>
  <cols>
    <col min="1" max="1" width="7.140625" style="32" customWidth="1"/>
    <col min="2" max="2" width="4.00390625" style="32" customWidth="1"/>
    <col min="3" max="3" width="6.57421875" style="32" customWidth="1"/>
    <col min="4" max="4" width="9.00390625" style="32" customWidth="1"/>
    <col min="5" max="5" width="6.7109375" style="32" customWidth="1"/>
    <col min="6" max="6" width="39.421875" style="32" customWidth="1"/>
    <col min="7" max="7" width="19.28125" style="32" customWidth="1"/>
    <col min="8" max="8" width="2.421875" style="32" customWidth="1"/>
    <col min="9" max="9" width="7.7109375" style="32" customWidth="1"/>
    <col min="10" max="16384" width="9.140625" style="32" customWidth="1"/>
  </cols>
  <sheetData>
    <row r="1" ht="12.75">
      <c r="F1" s="277" t="s">
        <v>386</v>
      </c>
    </row>
    <row r="2" spans="3:6" ht="18.75">
      <c r="C2" s="272"/>
      <c r="E2" s="264"/>
      <c r="F2" s="277" t="s">
        <v>469</v>
      </c>
    </row>
    <row r="3" ht="12.75">
      <c r="F3" s="277" t="s">
        <v>390</v>
      </c>
    </row>
    <row r="4" spans="6:7" ht="18.75">
      <c r="F4" s="266"/>
      <c r="G4"/>
    </row>
    <row r="5" ht="15">
      <c r="F5" s="275"/>
    </row>
    <row r="6" spans="2:7" ht="53.25" customHeight="1">
      <c r="B6" s="194"/>
      <c r="C6" s="194"/>
      <c r="D6" s="613" t="s">
        <v>455</v>
      </c>
      <c r="E6" s="613"/>
      <c r="F6" s="613"/>
      <c r="G6" s="194"/>
    </row>
    <row r="7" spans="6:7" ht="15" customHeight="1">
      <c r="F7" s="51"/>
      <c r="G7" s="51"/>
    </row>
    <row r="8" ht="15" customHeight="1">
      <c r="G8" s="52" t="s">
        <v>45</v>
      </c>
    </row>
    <row r="9" spans="2:7" ht="36" customHeight="1">
      <c r="B9" s="37" t="s">
        <v>46</v>
      </c>
      <c r="C9" s="37" t="s">
        <v>0</v>
      </c>
      <c r="D9" s="37" t="s">
        <v>1</v>
      </c>
      <c r="E9" s="53" t="s">
        <v>2</v>
      </c>
      <c r="F9" s="37" t="s">
        <v>72</v>
      </c>
      <c r="G9" s="37" t="s">
        <v>73</v>
      </c>
    </row>
    <row r="10" spans="2:7" ht="11.25" customHeight="1">
      <c r="B10" s="54">
        <v>1</v>
      </c>
      <c r="C10" s="54">
        <v>2</v>
      </c>
      <c r="D10" s="54">
        <v>3</v>
      </c>
      <c r="E10" s="54">
        <v>4</v>
      </c>
      <c r="F10" s="54">
        <v>5</v>
      </c>
      <c r="G10" s="54">
        <v>6</v>
      </c>
    </row>
    <row r="11" spans="2:7" ht="43.5" customHeight="1">
      <c r="B11" s="40" t="s">
        <v>50</v>
      </c>
      <c r="C11" s="40">
        <v>921</v>
      </c>
      <c r="D11" s="40">
        <v>92109</v>
      </c>
      <c r="E11" s="55">
        <v>2480</v>
      </c>
      <c r="F11" s="479" t="s">
        <v>361</v>
      </c>
      <c r="G11" s="558">
        <v>155000</v>
      </c>
    </row>
    <row r="12" spans="2:7" ht="43.5" customHeight="1">
      <c r="B12" s="40" t="s">
        <v>52</v>
      </c>
      <c r="C12" s="40">
        <v>921</v>
      </c>
      <c r="D12" s="40">
        <v>92116</v>
      </c>
      <c r="E12" s="55">
        <v>2480</v>
      </c>
      <c r="F12" s="479" t="s">
        <v>361</v>
      </c>
      <c r="G12" s="558">
        <v>845000</v>
      </c>
    </row>
    <row r="13" spans="2:7" ht="30" customHeight="1">
      <c r="B13" s="610" t="s">
        <v>74</v>
      </c>
      <c r="C13" s="611"/>
      <c r="D13" s="611"/>
      <c r="E13" s="611"/>
      <c r="F13" s="612"/>
      <c r="G13" s="425">
        <f>G11+G12</f>
        <v>1000000</v>
      </c>
    </row>
    <row r="15" ht="12.75">
      <c r="B15" s="56"/>
    </row>
    <row r="16" ht="17.25" customHeight="1">
      <c r="B16" s="34"/>
    </row>
    <row r="18" ht="12.75">
      <c r="B18" s="34"/>
    </row>
  </sheetData>
  <sheetProtection/>
  <mergeCells count="2">
    <mergeCell ref="B13:F13"/>
    <mergeCell ref="D6:F6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32"/>
  <sheetViews>
    <sheetView zoomScalePageLayoutView="0" workbookViewId="0" topLeftCell="A1">
      <selection activeCell="I51" sqref="I51"/>
    </sheetView>
  </sheetViews>
  <sheetFormatPr defaultColWidth="9.140625" defaultRowHeight="12.75"/>
  <cols>
    <col min="1" max="1" width="6.28125" style="0" customWidth="1"/>
    <col min="3" max="3" width="11.00390625" style="0" customWidth="1"/>
    <col min="4" max="4" width="7.140625" style="0" customWidth="1"/>
    <col min="5" max="5" width="32.421875" style="0" customWidth="1"/>
    <col min="6" max="6" width="19.421875" style="0" customWidth="1"/>
    <col min="7" max="7" width="9.28125" style="0" customWidth="1"/>
  </cols>
  <sheetData>
    <row r="1" ht="12.75">
      <c r="E1" s="277" t="s">
        <v>397</v>
      </c>
    </row>
    <row r="2" spans="2:5" ht="18.75">
      <c r="B2" s="271"/>
      <c r="D2" s="264"/>
      <c r="E2" s="277" t="s">
        <v>470</v>
      </c>
    </row>
    <row r="3" ht="12.75">
      <c r="E3" s="277" t="s">
        <v>398</v>
      </c>
    </row>
    <row r="5" ht="15">
      <c r="E5" s="273"/>
    </row>
    <row r="6" spans="2:6" ht="41.25" customHeight="1">
      <c r="B6" s="605" t="s">
        <v>409</v>
      </c>
      <c r="C6" s="605"/>
      <c r="D6" s="605"/>
      <c r="E6" s="605"/>
      <c r="F6" s="605"/>
    </row>
    <row r="7" spans="5:6" ht="7.5" customHeight="1">
      <c r="E7" s="51"/>
      <c r="F7" s="51"/>
    </row>
    <row r="8" spans="5:6" ht="16.5" customHeight="1" thickBot="1">
      <c r="E8" s="32"/>
      <c r="F8" s="57" t="s">
        <v>45</v>
      </c>
    </row>
    <row r="9" spans="2:6" ht="19.5" customHeight="1">
      <c r="B9" s="235" t="s">
        <v>0</v>
      </c>
      <c r="C9" s="236" t="s">
        <v>1</v>
      </c>
      <c r="D9" s="236" t="s">
        <v>2</v>
      </c>
      <c r="E9" s="236" t="s">
        <v>221</v>
      </c>
      <c r="F9" s="245" t="s">
        <v>73</v>
      </c>
    </row>
    <row r="10" spans="2:6" s="195" customFormat="1" ht="7.5" customHeight="1">
      <c r="B10" s="190">
        <v>1</v>
      </c>
      <c r="C10" s="54">
        <v>2</v>
      </c>
      <c r="D10" s="54">
        <v>3</v>
      </c>
      <c r="E10" s="54">
        <v>4</v>
      </c>
      <c r="F10" s="191">
        <v>5</v>
      </c>
    </row>
    <row r="11" spans="2:6" s="195" customFormat="1" ht="48">
      <c r="B11" s="246">
        <v>754</v>
      </c>
      <c r="C11" s="40">
        <v>75412</v>
      </c>
      <c r="D11" s="477" t="s">
        <v>359</v>
      </c>
      <c r="E11" s="205" t="s">
        <v>360</v>
      </c>
      <c r="F11" s="247">
        <v>12000</v>
      </c>
    </row>
    <row r="12" spans="2:6" s="195" customFormat="1" ht="66" customHeight="1">
      <c r="B12" s="246">
        <v>851</v>
      </c>
      <c r="C12" s="40">
        <v>85154</v>
      </c>
      <c r="D12" s="258" t="s">
        <v>342</v>
      </c>
      <c r="E12" s="28" t="s">
        <v>343</v>
      </c>
      <c r="F12" s="247">
        <v>70000</v>
      </c>
    </row>
    <row r="13" spans="2:6" s="195" customFormat="1" ht="66" customHeight="1">
      <c r="B13" s="246">
        <v>851</v>
      </c>
      <c r="C13" s="40">
        <v>85195</v>
      </c>
      <c r="D13" s="258" t="s">
        <v>342</v>
      </c>
      <c r="E13" s="28" t="s">
        <v>343</v>
      </c>
      <c r="F13" s="247">
        <v>2000</v>
      </c>
    </row>
    <row r="14" spans="2:6" ht="66" customHeight="1">
      <c r="B14" s="246">
        <v>853</v>
      </c>
      <c r="C14" s="40">
        <v>85395</v>
      </c>
      <c r="D14" s="258" t="s">
        <v>342</v>
      </c>
      <c r="E14" s="28" t="s">
        <v>343</v>
      </c>
      <c r="F14" s="247">
        <v>7000</v>
      </c>
    </row>
    <row r="15" spans="2:6" ht="66" customHeight="1">
      <c r="B15" s="246">
        <v>921</v>
      </c>
      <c r="C15" s="40">
        <v>92105</v>
      </c>
      <c r="D15" s="258" t="s">
        <v>342</v>
      </c>
      <c r="E15" s="28" t="s">
        <v>343</v>
      </c>
      <c r="F15" s="247">
        <v>32000</v>
      </c>
    </row>
    <row r="16" spans="2:6" ht="72">
      <c r="B16" s="248">
        <v>921</v>
      </c>
      <c r="C16" s="39">
        <v>92195</v>
      </c>
      <c r="D16" s="258" t="s">
        <v>342</v>
      </c>
      <c r="E16" s="28" t="s">
        <v>343</v>
      </c>
      <c r="F16" s="249">
        <v>2000</v>
      </c>
    </row>
    <row r="17" spans="2:6" ht="66" customHeight="1">
      <c r="B17" s="248">
        <v>926</v>
      </c>
      <c r="C17" s="39">
        <v>92605</v>
      </c>
      <c r="D17" s="258" t="s">
        <v>342</v>
      </c>
      <c r="E17" s="28" t="s">
        <v>343</v>
      </c>
      <c r="F17" s="249">
        <v>110000</v>
      </c>
    </row>
    <row r="18" spans="2:6" ht="30" customHeight="1" thickBot="1">
      <c r="B18" s="614" t="s">
        <v>74</v>
      </c>
      <c r="C18" s="615"/>
      <c r="D18" s="615"/>
      <c r="E18" s="616"/>
      <c r="F18" s="426">
        <f>SUM(F11:F17)</f>
        <v>235000</v>
      </c>
    </row>
    <row r="32" ht="12.75">
      <c r="E32" s="131"/>
    </row>
  </sheetData>
  <sheetProtection/>
  <mergeCells count="2">
    <mergeCell ref="B18:E18"/>
    <mergeCell ref="B6:F6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31"/>
  <sheetViews>
    <sheetView zoomScalePageLayoutView="0" workbookViewId="0" topLeftCell="A1">
      <selection activeCell="I51" sqref="I51"/>
    </sheetView>
  </sheetViews>
  <sheetFormatPr defaultColWidth="9.140625" defaultRowHeight="12.75"/>
  <cols>
    <col min="1" max="1" width="6.28125" style="0" customWidth="1"/>
    <col min="3" max="3" width="11.00390625" style="0" customWidth="1"/>
    <col min="4" max="4" width="7.140625" style="0" customWidth="1"/>
    <col min="5" max="5" width="32.421875" style="0" customWidth="1"/>
    <col min="6" max="6" width="19.421875" style="0" customWidth="1"/>
    <col min="7" max="7" width="3.57421875" style="0" customWidth="1"/>
  </cols>
  <sheetData>
    <row r="1" ht="12.75">
      <c r="E1" s="277" t="s">
        <v>387</v>
      </c>
    </row>
    <row r="2" spans="2:5" ht="18.75">
      <c r="B2" s="271"/>
      <c r="D2" s="264"/>
      <c r="E2" s="277" t="s">
        <v>471</v>
      </c>
    </row>
    <row r="3" ht="12.75">
      <c r="E3" s="277" t="s">
        <v>391</v>
      </c>
    </row>
    <row r="5" ht="15">
      <c r="E5" s="273"/>
    </row>
    <row r="6" spans="2:6" ht="48.75" customHeight="1">
      <c r="B6" s="605" t="s">
        <v>410</v>
      </c>
      <c r="C6" s="605"/>
      <c r="D6" s="605"/>
      <c r="E6" s="605"/>
      <c r="F6" s="605"/>
    </row>
    <row r="7" spans="5:6" ht="16.5" customHeight="1">
      <c r="E7" s="51"/>
      <c r="F7" s="51"/>
    </row>
    <row r="8" spans="5:6" ht="16.5" customHeight="1" thickBot="1">
      <c r="E8" s="32"/>
      <c r="F8" s="57" t="s">
        <v>45</v>
      </c>
    </row>
    <row r="9" spans="2:6" ht="19.5" customHeight="1">
      <c r="B9" s="235" t="s">
        <v>0</v>
      </c>
      <c r="C9" s="236" t="s">
        <v>1</v>
      </c>
      <c r="D9" s="236" t="s">
        <v>2</v>
      </c>
      <c r="E9" s="236" t="s">
        <v>221</v>
      </c>
      <c r="F9" s="245" t="s">
        <v>73</v>
      </c>
    </row>
    <row r="10" spans="2:6" s="195" customFormat="1" ht="7.5" customHeight="1">
      <c r="B10" s="190">
        <v>1</v>
      </c>
      <c r="C10" s="54">
        <v>2</v>
      </c>
      <c r="D10" s="54">
        <v>3</v>
      </c>
      <c r="E10" s="54">
        <v>4</v>
      </c>
      <c r="F10" s="191">
        <v>5</v>
      </c>
    </row>
    <row r="11" spans="2:6" s="195" customFormat="1" ht="72">
      <c r="B11" s="248">
        <v>600</v>
      </c>
      <c r="C11" s="39">
        <v>60014</v>
      </c>
      <c r="D11" s="258" t="s">
        <v>392</v>
      </c>
      <c r="E11" s="250" t="s">
        <v>393</v>
      </c>
      <c r="F11" s="181">
        <v>174000</v>
      </c>
    </row>
    <row r="12" spans="2:6" s="195" customFormat="1" ht="38.25" customHeight="1">
      <c r="B12" s="248">
        <v>600</v>
      </c>
      <c r="C12" s="39">
        <v>60016</v>
      </c>
      <c r="D12" s="258" t="s">
        <v>419</v>
      </c>
      <c r="E12" s="250" t="s">
        <v>456</v>
      </c>
      <c r="F12" s="181">
        <v>5000</v>
      </c>
    </row>
    <row r="13" spans="2:6" s="195" customFormat="1" ht="72">
      <c r="B13" s="248">
        <v>851</v>
      </c>
      <c r="C13" s="575">
        <v>85141</v>
      </c>
      <c r="D13" s="258" t="s">
        <v>392</v>
      </c>
      <c r="E13" s="250" t="s">
        <v>393</v>
      </c>
      <c r="F13" s="181">
        <v>26000</v>
      </c>
    </row>
    <row r="14" spans="2:6" s="195" customFormat="1" ht="39.75" customHeight="1">
      <c r="B14" s="248">
        <v>900</v>
      </c>
      <c r="C14" s="39">
        <v>90004</v>
      </c>
      <c r="D14" s="258" t="s">
        <v>419</v>
      </c>
      <c r="E14" s="250" t="s">
        <v>456</v>
      </c>
      <c r="F14" s="181">
        <v>15000</v>
      </c>
    </row>
    <row r="15" spans="2:6" s="195" customFormat="1" ht="39" customHeight="1">
      <c r="B15" s="246">
        <v>921</v>
      </c>
      <c r="C15" s="40">
        <v>92109</v>
      </c>
      <c r="D15" s="218">
        <v>2480</v>
      </c>
      <c r="E15" s="28" t="s">
        <v>211</v>
      </c>
      <c r="F15" s="181">
        <v>155000</v>
      </c>
    </row>
    <row r="16" spans="2:6" ht="39" customHeight="1">
      <c r="B16" s="246">
        <v>921</v>
      </c>
      <c r="C16" s="40">
        <v>92116</v>
      </c>
      <c r="D16" s="218">
        <v>2480</v>
      </c>
      <c r="E16" s="28" t="s">
        <v>211</v>
      </c>
      <c r="F16" s="181">
        <v>845000</v>
      </c>
    </row>
    <row r="17" spans="2:6" ht="30" customHeight="1" thickBot="1">
      <c r="B17" s="614" t="s">
        <v>74</v>
      </c>
      <c r="C17" s="615"/>
      <c r="D17" s="615"/>
      <c r="E17" s="616"/>
      <c r="F17" s="426">
        <f>SUM(F11:F16)</f>
        <v>1220000</v>
      </c>
    </row>
    <row r="31" ht="12.75">
      <c r="E31" s="131"/>
    </row>
  </sheetData>
  <sheetProtection/>
  <mergeCells count="2">
    <mergeCell ref="B6:F6"/>
    <mergeCell ref="B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58">
      <selection activeCell="I51" sqref="I51"/>
    </sheetView>
  </sheetViews>
  <sheetFormatPr defaultColWidth="9.140625" defaultRowHeight="12.75"/>
  <cols>
    <col min="1" max="1" width="5.7109375" style="32" customWidth="1"/>
    <col min="2" max="2" width="4.00390625" style="32" customWidth="1"/>
    <col min="3" max="3" width="23.7109375" style="32" customWidth="1"/>
    <col min="4" max="4" width="5.8515625" style="32" customWidth="1"/>
    <col min="5" max="5" width="8.140625" style="32" customWidth="1"/>
    <col min="6" max="6" width="5.421875" style="32" customWidth="1"/>
    <col min="7" max="7" width="35.421875" style="32" customWidth="1"/>
    <col min="8" max="8" width="10.7109375" style="32" customWidth="1"/>
    <col min="9" max="9" width="0.85546875" style="32" customWidth="1"/>
    <col min="10" max="11" width="9.140625" style="32" customWidth="1"/>
    <col min="12" max="12" width="10.8515625" style="32" customWidth="1"/>
    <col min="13" max="16384" width="9.140625" style="32" customWidth="1"/>
  </cols>
  <sheetData>
    <row r="1" ht="12.75">
      <c r="G1" s="277" t="s">
        <v>362</v>
      </c>
    </row>
    <row r="2" ht="12.75">
      <c r="G2" s="277" t="s">
        <v>395</v>
      </c>
    </row>
    <row r="3" ht="12.75">
      <c r="G3" s="277" t="s">
        <v>401</v>
      </c>
    </row>
    <row r="4" ht="12.75">
      <c r="G4" s="277"/>
    </row>
    <row r="5" spans="6:7" ht="12.75">
      <c r="F5" s="277"/>
      <c r="G5" s="277"/>
    </row>
    <row r="6" ht="15">
      <c r="E6" s="273"/>
    </row>
    <row r="7" spans="3:5" ht="18">
      <c r="C7" s="175" t="s">
        <v>411</v>
      </c>
      <c r="E7" s="273"/>
    </row>
    <row r="8" spans="5:8" ht="15">
      <c r="E8" s="273"/>
      <c r="H8" s="279" t="s">
        <v>45</v>
      </c>
    </row>
    <row r="9" spans="2:8" ht="35.25" customHeight="1">
      <c r="B9" s="278" t="s">
        <v>46</v>
      </c>
      <c r="C9" s="509" t="s">
        <v>262</v>
      </c>
      <c r="D9" s="278" t="s">
        <v>0</v>
      </c>
      <c r="E9" s="278" t="s">
        <v>1</v>
      </c>
      <c r="F9" s="37" t="s">
        <v>2</v>
      </c>
      <c r="G9" s="37" t="s">
        <v>47</v>
      </c>
      <c r="H9" s="37" t="s">
        <v>241</v>
      </c>
    </row>
    <row r="10" spans="2:8" ht="10.5" customHeight="1" thickBot="1">
      <c r="B10" s="244">
        <v>1</v>
      </c>
      <c r="C10" s="244">
        <v>2</v>
      </c>
      <c r="D10" s="244">
        <v>3</v>
      </c>
      <c r="E10" s="244">
        <v>4</v>
      </c>
      <c r="F10" s="244">
        <v>5</v>
      </c>
      <c r="G10" s="244">
        <v>6</v>
      </c>
      <c r="H10" s="244">
        <v>7</v>
      </c>
    </row>
    <row r="11" spans="2:8" ht="19.5" customHeight="1">
      <c r="B11" s="617" t="s">
        <v>50</v>
      </c>
      <c r="C11" s="620" t="s">
        <v>242</v>
      </c>
      <c r="D11" s="633"/>
      <c r="E11" s="634"/>
      <c r="F11" s="635"/>
      <c r="G11" s="489" t="s">
        <v>400</v>
      </c>
      <c r="H11" s="490">
        <f>SUM(H12:H13)</f>
        <v>16981.14</v>
      </c>
    </row>
    <row r="12" spans="2:8" ht="19.5" customHeight="1">
      <c r="B12" s="618"/>
      <c r="C12" s="621"/>
      <c r="D12" s="421">
        <v>600</v>
      </c>
      <c r="E12" s="422">
        <v>60016</v>
      </c>
      <c r="F12" s="422">
        <v>4270</v>
      </c>
      <c r="G12" s="423" t="s">
        <v>111</v>
      </c>
      <c r="H12" s="491">
        <v>4963.56</v>
      </c>
    </row>
    <row r="13" spans="2:8" ht="19.5" customHeight="1" thickBot="1">
      <c r="B13" s="618"/>
      <c r="C13" s="621"/>
      <c r="D13" s="485">
        <v>900</v>
      </c>
      <c r="E13" s="422">
        <v>90015</v>
      </c>
      <c r="F13" s="486">
        <v>6050</v>
      </c>
      <c r="G13" s="487" t="s">
        <v>136</v>
      </c>
      <c r="H13" s="491">
        <v>12017.58</v>
      </c>
    </row>
    <row r="14" spans="2:8" ht="19.5" customHeight="1">
      <c r="B14" s="617" t="s">
        <v>52</v>
      </c>
      <c r="C14" s="620" t="s">
        <v>243</v>
      </c>
      <c r="D14" s="633"/>
      <c r="E14" s="634"/>
      <c r="F14" s="635"/>
      <c r="G14" s="489" t="s">
        <v>400</v>
      </c>
      <c r="H14" s="490">
        <f>SUM(H15:H19)</f>
        <v>17670.73</v>
      </c>
    </row>
    <row r="15" spans="2:12" ht="19.5" customHeight="1">
      <c r="B15" s="618"/>
      <c r="C15" s="621"/>
      <c r="D15" s="421">
        <v>600</v>
      </c>
      <c r="E15" s="422">
        <v>60016</v>
      </c>
      <c r="F15" s="422">
        <v>4270</v>
      </c>
      <c r="G15" s="423" t="s">
        <v>111</v>
      </c>
      <c r="H15" s="496">
        <v>2000</v>
      </c>
      <c r="L15" s="47"/>
    </row>
    <row r="16" spans="2:8" ht="17.25" customHeight="1">
      <c r="B16" s="618"/>
      <c r="C16" s="621"/>
      <c r="D16" s="421">
        <v>754</v>
      </c>
      <c r="E16" s="422">
        <v>75412</v>
      </c>
      <c r="F16" s="422">
        <v>4210</v>
      </c>
      <c r="G16" s="423" t="s">
        <v>105</v>
      </c>
      <c r="H16" s="496">
        <v>2000</v>
      </c>
    </row>
    <row r="17" spans="2:8" ht="19.5" customHeight="1">
      <c r="B17" s="618"/>
      <c r="C17" s="621"/>
      <c r="D17" s="485">
        <v>900</v>
      </c>
      <c r="E17" s="422">
        <v>90015</v>
      </c>
      <c r="F17" s="486">
        <v>6050</v>
      </c>
      <c r="G17" s="487" t="s">
        <v>136</v>
      </c>
      <c r="H17" s="496">
        <v>8000</v>
      </c>
    </row>
    <row r="18" spans="2:8" ht="19.5" customHeight="1">
      <c r="B18" s="618"/>
      <c r="C18" s="621"/>
      <c r="D18" s="421">
        <v>921</v>
      </c>
      <c r="E18" s="422">
        <v>92195</v>
      </c>
      <c r="F18" s="484">
        <v>4210</v>
      </c>
      <c r="G18" s="423" t="s">
        <v>105</v>
      </c>
      <c r="H18" s="496">
        <v>2000</v>
      </c>
    </row>
    <row r="19" spans="2:8" ht="19.5" customHeight="1" thickBot="1">
      <c r="B19" s="619"/>
      <c r="C19" s="622"/>
      <c r="D19" s="492">
        <v>921</v>
      </c>
      <c r="E19" s="493">
        <v>92195</v>
      </c>
      <c r="F19" s="493">
        <v>4300</v>
      </c>
      <c r="G19" s="494" t="s">
        <v>104</v>
      </c>
      <c r="H19" s="495">
        <v>3670.73</v>
      </c>
    </row>
    <row r="20" spans="2:8" ht="19.5" customHeight="1">
      <c r="B20" s="617" t="s">
        <v>53</v>
      </c>
      <c r="C20" s="620" t="s">
        <v>244</v>
      </c>
      <c r="D20" s="633"/>
      <c r="E20" s="634"/>
      <c r="F20" s="635"/>
      <c r="G20" s="489" t="s">
        <v>400</v>
      </c>
      <c r="H20" s="497">
        <f>H21+H22</f>
        <v>11033.43</v>
      </c>
    </row>
    <row r="21" spans="2:8" ht="19.5" customHeight="1">
      <c r="B21" s="618"/>
      <c r="C21" s="621"/>
      <c r="D21" s="421">
        <v>600</v>
      </c>
      <c r="E21" s="422">
        <v>60016</v>
      </c>
      <c r="F21" s="422">
        <v>4270</v>
      </c>
      <c r="G21" s="423" t="s">
        <v>111</v>
      </c>
      <c r="H21" s="512">
        <v>8533.43</v>
      </c>
    </row>
    <row r="22" spans="2:8" ht="19.5" customHeight="1" thickBot="1">
      <c r="B22" s="619"/>
      <c r="C22" s="622"/>
      <c r="D22" s="492">
        <v>921</v>
      </c>
      <c r="E22" s="493">
        <v>92195</v>
      </c>
      <c r="F22" s="493">
        <v>4300</v>
      </c>
      <c r="G22" s="494" t="s">
        <v>104</v>
      </c>
      <c r="H22" s="501">
        <v>2500</v>
      </c>
    </row>
    <row r="23" spans="2:8" ht="19.5" customHeight="1">
      <c r="B23" s="617" t="s">
        <v>55</v>
      </c>
      <c r="C23" s="620" t="s">
        <v>245</v>
      </c>
      <c r="D23" s="633"/>
      <c r="E23" s="634"/>
      <c r="F23" s="635"/>
      <c r="G23" s="489" t="s">
        <v>400</v>
      </c>
      <c r="H23" s="497">
        <f>SUM(H24:H29)</f>
        <v>28732.9</v>
      </c>
    </row>
    <row r="24" spans="2:8" ht="19.5" customHeight="1">
      <c r="B24" s="618"/>
      <c r="C24" s="621"/>
      <c r="D24" s="421">
        <v>600</v>
      </c>
      <c r="E24" s="422">
        <v>60016</v>
      </c>
      <c r="F24" s="422">
        <v>4270</v>
      </c>
      <c r="G24" s="423" t="s">
        <v>111</v>
      </c>
      <c r="H24" s="516">
        <v>8732.9</v>
      </c>
    </row>
    <row r="25" spans="2:8" ht="19.5" customHeight="1">
      <c r="B25" s="618"/>
      <c r="C25" s="621"/>
      <c r="D25" s="485">
        <v>754</v>
      </c>
      <c r="E25" s="486">
        <v>75412</v>
      </c>
      <c r="F25" s="518">
        <v>4210</v>
      </c>
      <c r="G25" s="423" t="s">
        <v>105</v>
      </c>
      <c r="H25" s="512">
        <v>8000</v>
      </c>
    </row>
    <row r="26" spans="2:8" ht="19.5" customHeight="1">
      <c r="B26" s="618"/>
      <c r="C26" s="621"/>
      <c r="D26" s="485">
        <v>900</v>
      </c>
      <c r="E26" s="422">
        <v>90015</v>
      </c>
      <c r="F26" s="517">
        <v>4210</v>
      </c>
      <c r="G26" s="423" t="s">
        <v>105</v>
      </c>
      <c r="H26" s="514">
        <v>5000</v>
      </c>
    </row>
    <row r="27" spans="2:8" ht="19.5" customHeight="1">
      <c r="B27" s="618"/>
      <c r="C27" s="621"/>
      <c r="D27" s="485">
        <v>900</v>
      </c>
      <c r="E27" s="422">
        <v>90015</v>
      </c>
      <c r="F27" s="486">
        <v>6050</v>
      </c>
      <c r="G27" s="487" t="s">
        <v>136</v>
      </c>
      <c r="H27" s="514">
        <v>3000</v>
      </c>
    </row>
    <row r="28" spans="2:8" ht="19.5" customHeight="1">
      <c r="B28" s="618"/>
      <c r="C28" s="621"/>
      <c r="D28" s="421">
        <v>921</v>
      </c>
      <c r="E28" s="422">
        <v>92195</v>
      </c>
      <c r="F28" s="517">
        <v>4210</v>
      </c>
      <c r="G28" s="423" t="s">
        <v>105</v>
      </c>
      <c r="H28" s="514">
        <v>2000</v>
      </c>
    </row>
    <row r="29" spans="2:8" ht="19.5" customHeight="1" thickBot="1">
      <c r="B29" s="619"/>
      <c r="C29" s="622"/>
      <c r="D29" s="498">
        <v>926</v>
      </c>
      <c r="E29" s="499">
        <v>92605</v>
      </c>
      <c r="F29" s="503">
        <v>4210</v>
      </c>
      <c r="G29" s="500" t="s">
        <v>105</v>
      </c>
      <c r="H29" s="515">
        <v>2000</v>
      </c>
    </row>
    <row r="30" spans="2:9" ht="19.5" customHeight="1">
      <c r="B30" s="617" t="s">
        <v>57</v>
      </c>
      <c r="C30" s="620" t="s">
        <v>246</v>
      </c>
      <c r="D30" s="633"/>
      <c r="E30" s="634"/>
      <c r="F30" s="635"/>
      <c r="G30" s="489" t="s">
        <v>400</v>
      </c>
      <c r="H30" s="497">
        <f>SUM(H31:H34)</f>
        <v>28732.9</v>
      </c>
      <c r="I30" s="47"/>
    </row>
    <row r="31" spans="2:9" ht="19.5" customHeight="1">
      <c r="B31" s="618"/>
      <c r="C31" s="621"/>
      <c r="D31" s="421">
        <v>754</v>
      </c>
      <c r="E31" s="422">
        <v>75412</v>
      </c>
      <c r="F31" s="422">
        <v>4210</v>
      </c>
      <c r="G31" s="423" t="s">
        <v>105</v>
      </c>
      <c r="H31" s="504">
        <v>2000</v>
      </c>
      <c r="I31" s="47"/>
    </row>
    <row r="32" spans="2:8" ht="19.5" customHeight="1">
      <c r="B32" s="618"/>
      <c r="C32" s="621"/>
      <c r="D32" s="421">
        <v>754</v>
      </c>
      <c r="E32" s="422">
        <v>75412</v>
      </c>
      <c r="F32" s="422">
        <v>4270</v>
      </c>
      <c r="G32" s="488" t="s">
        <v>111</v>
      </c>
      <c r="H32" s="505">
        <v>10000</v>
      </c>
    </row>
    <row r="33" spans="2:8" ht="19.5" customHeight="1">
      <c r="B33" s="618"/>
      <c r="C33" s="621"/>
      <c r="D33" s="421">
        <v>921</v>
      </c>
      <c r="E33" s="422">
        <v>92195</v>
      </c>
      <c r="F33" s="484">
        <v>4210</v>
      </c>
      <c r="G33" s="423" t="s">
        <v>105</v>
      </c>
      <c r="H33" s="505">
        <v>14032.9</v>
      </c>
    </row>
    <row r="34" spans="2:8" ht="19.5" customHeight="1" thickBot="1">
      <c r="B34" s="619"/>
      <c r="C34" s="622"/>
      <c r="D34" s="492">
        <v>921</v>
      </c>
      <c r="E34" s="493">
        <v>92195</v>
      </c>
      <c r="F34" s="493">
        <v>4300</v>
      </c>
      <c r="G34" s="494" t="s">
        <v>104</v>
      </c>
      <c r="H34" s="506">
        <v>2700</v>
      </c>
    </row>
    <row r="35" spans="2:8" ht="19.5" customHeight="1">
      <c r="B35" s="617" t="s">
        <v>58</v>
      </c>
      <c r="C35" s="620" t="s">
        <v>247</v>
      </c>
      <c r="D35" s="633"/>
      <c r="E35" s="634"/>
      <c r="F35" s="635"/>
      <c r="G35" s="489" t="s">
        <v>400</v>
      </c>
      <c r="H35" s="507">
        <f>SUM(H36:H38)</f>
        <v>11033.43</v>
      </c>
    </row>
    <row r="36" spans="2:8" ht="19.5" customHeight="1">
      <c r="B36" s="618"/>
      <c r="C36" s="621"/>
      <c r="D36" s="421">
        <v>600</v>
      </c>
      <c r="E36" s="422">
        <v>60016</v>
      </c>
      <c r="F36" s="422">
        <v>4270</v>
      </c>
      <c r="G36" s="423" t="s">
        <v>111</v>
      </c>
      <c r="H36" s="520">
        <v>1033.43</v>
      </c>
    </row>
    <row r="37" spans="2:8" ht="19.5" customHeight="1">
      <c r="B37" s="618"/>
      <c r="C37" s="621"/>
      <c r="D37" s="421">
        <v>921</v>
      </c>
      <c r="E37" s="422">
        <v>92195</v>
      </c>
      <c r="F37" s="484">
        <v>4210</v>
      </c>
      <c r="G37" s="423" t="s">
        <v>105</v>
      </c>
      <c r="H37" s="520">
        <v>6000</v>
      </c>
    </row>
    <row r="38" spans="2:8" ht="19.5" customHeight="1" thickBot="1">
      <c r="B38" s="619"/>
      <c r="C38" s="622"/>
      <c r="D38" s="492">
        <v>921</v>
      </c>
      <c r="E38" s="493">
        <v>92195</v>
      </c>
      <c r="F38" s="493">
        <v>4300</v>
      </c>
      <c r="G38" s="494" t="s">
        <v>104</v>
      </c>
      <c r="H38" s="519">
        <v>4000</v>
      </c>
    </row>
    <row r="39" spans="2:8" ht="19.5" customHeight="1">
      <c r="B39" s="617" t="s">
        <v>60</v>
      </c>
      <c r="C39" s="620" t="s">
        <v>248</v>
      </c>
      <c r="D39" s="633"/>
      <c r="E39" s="634"/>
      <c r="F39" s="635"/>
      <c r="G39" s="489" t="s">
        <v>400</v>
      </c>
      <c r="H39" s="502">
        <f>H40+H41</f>
        <v>18072.99</v>
      </c>
    </row>
    <row r="40" spans="2:8" ht="19.5" customHeight="1">
      <c r="B40" s="618"/>
      <c r="C40" s="621"/>
      <c r="D40" s="485">
        <v>900</v>
      </c>
      <c r="E40" s="422">
        <v>90015</v>
      </c>
      <c r="F40" s="486">
        <v>6050</v>
      </c>
      <c r="G40" s="487" t="s">
        <v>136</v>
      </c>
      <c r="H40" s="496">
        <v>17000</v>
      </c>
    </row>
    <row r="41" spans="2:8" ht="19.5" customHeight="1" thickBot="1">
      <c r="B41" s="619"/>
      <c r="C41" s="622"/>
      <c r="D41" s="492">
        <v>921</v>
      </c>
      <c r="E41" s="493">
        <v>92195</v>
      </c>
      <c r="F41" s="493">
        <v>4210</v>
      </c>
      <c r="G41" s="494" t="s">
        <v>105</v>
      </c>
      <c r="H41" s="495">
        <v>1072.99</v>
      </c>
    </row>
    <row r="42" spans="2:8" ht="19.5" customHeight="1">
      <c r="B42" s="617" t="s">
        <v>62</v>
      </c>
      <c r="C42" s="620" t="s">
        <v>249</v>
      </c>
      <c r="D42" s="633"/>
      <c r="E42" s="634"/>
      <c r="F42" s="635"/>
      <c r="G42" s="489" t="s">
        <v>400</v>
      </c>
      <c r="H42" s="497">
        <f>SUM(H43:H45)</f>
        <v>10803.57</v>
      </c>
    </row>
    <row r="43" spans="2:8" ht="19.5" customHeight="1">
      <c r="B43" s="618"/>
      <c r="C43" s="621"/>
      <c r="D43" s="421">
        <v>754</v>
      </c>
      <c r="E43" s="422">
        <v>75412</v>
      </c>
      <c r="F43" s="422">
        <v>4210</v>
      </c>
      <c r="G43" s="423" t="s">
        <v>105</v>
      </c>
      <c r="H43" s="496">
        <v>2000</v>
      </c>
    </row>
    <row r="44" spans="2:8" ht="19.5" customHeight="1">
      <c r="B44" s="618"/>
      <c r="C44" s="621"/>
      <c r="D44" s="421">
        <v>921</v>
      </c>
      <c r="E44" s="422">
        <v>92195</v>
      </c>
      <c r="F44" s="422">
        <v>4210</v>
      </c>
      <c r="G44" s="423" t="s">
        <v>105</v>
      </c>
      <c r="H44" s="496">
        <v>4000</v>
      </c>
    </row>
    <row r="45" spans="2:8" ht="19.5" customHeight="1" thickBot="1">
      <c r="B45" s="619"/>
      <c r="C45" s="622"/>
      <c r="D45" s="492">
        <v>921</v>
      </c>
      <c r="E45" s="493">
        <v>92195</v>
      </c>
      <c r="F45" s="493">
        <v>4300</v>
      </c>
      <c r="G45" s="494" t="s">
        <v>104</v>
      </c>
      <c r="H45" s="495">
        <v>4803.57</v>
      </c>
    </row>
    <row r="46" spans="2:8" ht="19.5" customHeight="1">
      <c r="B46" s="617" t="s">
        <v>218</v>
      </c>
      <c r="C46" s="620" t="s">
        <v>250</v>
      </c>
      <c r="D46" s="633"/>
      <c r="E46" s="634"/>
      <c r="F46" s="635"/>
      <c r="G46" s="489" t="s">
        <v>400</v>
      </c>
      <c r="H46" s="497">
        <f>H47</f>
        <v>18963.71</v>
      </c>
    </row>
    <row r="47" spans="2:8" ht="19.5" customHeight="1" thickBot="1">
      <c r="B47" s="619"/>
      <c r="C47" s="622"/>
      <c r="D47" s="485">
        <v>900</v>
      </c>
      <c r="E47" s="422">
        <v>90015</v>
      </c>
      <c r="F47" s="486">
        <v>6050</v>
      </c>
      <c r="G47" s="487" t="s">
        <v>136</v>
      </c>
      <c r="H47" s="495">
        <v>18963.71</v>
      </c>
    </row>
    <row r="48" spans="2:8" ht="19.5" customHeight="1">
      <c r="B48" s="617" t="s">
        <v>230</v>
      </c>
      <c r="C48" s="620" t="s">
        <v>251</v>
      </c>
      <c r="D48" s="633"/>
      <c r="E48" s="634"/>
      <c r="F48" s="635"/>
      <c r="G48" s="489" t="s">
        <v>400</v>
      </c>
      <c r="H48" s="497">
        <f>SUM(H49:H52)</f>
        <v>28732.9</v>
      </c>
    </row>
    <row r="49" spans="2:8" ht="19.5" customHeight="1">
      <c r="B49" s="618"/>
      <c r="C49" s="621"/>
      <c r="D49" s="421">
        <v>754</v>
      </c>
      <c r="E49" s="422">
        <v>75412</v>
      </c>
      <c r="F49" s="486">
        <v>6050</v>
      </c>
      <c r="G49" s="487" t="s">
        <v>136</v>
      </c>
      <c r="H49" s="496">
        <v>5000</v>
      </c>
    </row>
    <row r="50" spans="2:8" ht="19.5" customHeight="1">
      <c r="B50" s="618"/>
      <c r="C50" s="621"/>
      <c r="D50" s="485">
        <v>900</v>
      </c>
      <c r="E50" s="422">
        <v>90015</v>
      </c>
      <c r="F50" s="486">
        <v>6050</v>
      </c>
      <c r="G50" s="487" t="s">
        <v>136</v>
      </c>
      <c r="H50" s="496">
        <v>8000</v>
      </c>
    </row>
    <row r="51" spans="2:8" ht="19.5" customHeight="1">
      <c r="B51" s="618"/>
      <c r="C51" s="621"/>
      <c r="D51" s="421">
        <v>921</v>
      </c>
      <c r="E51" s="422">
        <v>92195</v>
      </c>
      <c r="F51" s="422">
        <v>4210</v>
      </c>
      <c r="G51" s="423" t="s">
        <v>105</v>
      </c>
      <c r="H51" s="496">
        <v>12000</v>
      </c>
    </row>
    <row r="52" spans="2:8" ht="19.5" customHeight="1" thickBot="1">
      <c r="B52" s="619"/>
      <c r="C52" s="622"/>
      <c r="D52" s="492">
        <v>921</v>
      </c>
      <c r="E52" s="493">
        <v>92195</v>
      </c>
      <c r="F52" s="493">
        <v>4300</v>
      </c>
      <c r="G52" s="494" t="s">
        <v>104</v>
      </c>
      <c r="H52" s="495">
        <v>3732.9</v>
      </c>
    </row>
    <row r="53" spans="2:8" ht="19.5" customHeight="1">
      <c r="B53" s="617" t="s">
        <v>231</v>
      </c>
      <c r="C53" s="620" t="s">
        <v>252</v>
      </c>
      <c r="D53" s="633"/>
      <c r="E53" s="634"/>
      <c r="F53" s="635"/>
      <c r="G53" s="489" t="s">
        <v>400</v>
      </c>
      <c r="H53" s="497">
        <f>SUM(H54:H56)</f>
        <v>16894.940000000002</v>
      </c>
    </row>
    <row r="54" spans="2:8" ht="19.5" customHeight="1">
      <c r="B54" s="618"/>
      <c r="C54" s="621"/>
      <c r="D54" s="485">
        <v>600</v>
      </c>
      <c r="E54" s="486">
        <v>60016</v>
      </c>
      <c r="F54" s="486">
        <v>4270</v>
      </c>
      <c r="G54" s="487" t="s">
        <v>111</v>
      </c>
      <c r="H54" s="496">
        <v>10000</v>
      </c>
    </row>
    <row r="55" spans="2:8" ht="19.5" customHeight="1">
      <c r="B55" s="618"/>
      <c r="C55" s="621"/>
      <c r="D55" s="421">
        <v>921</v>
      </c>
      <c r="E55" s="422">
        <v>92195</v>
      </c>
      <c r="F55" s="422">
        <v>4210</v>
      </c>
      <c r="G55" s="423" t="s">
        <v>105</v>
      </c>
      <c r="H55" s="496">
        <v>3894.94</v>
      </c>
    </row>
    <row r="56" spans="2:8" ht="19.5" customHeight="1" thickBot="1">
      <c r="B56" s="619"/>
      <c r="C56" s="622"/>
      <c r="D56" s="492">
        <v>921</v>
      </c>
      <c r="E56" s="493">
        <v>92195</v>
      </c>
      <c r="F56" s="493">
        <v>4300</v>
      </c>
      <c r="G56" s="494" t="s">
        <v>104</v>
      </c>
      <c r="H56" s="501">
        <v>3000</v>
      </c>
    </row>
    <row r="57" spans="2:8" ht="19.5" customHeight="1">
      <c r="B57" s="617" t="s">
        <v>232</v>
      </c>
      <c r="C57" s="620" t="s">
        <v>253</v>
      </c>
      <c r="D57" s="633"/>
      <c r="E57" s="634"/>
      <c r="F57" s="635"/>
      <c r="G57" s="489" t="s">
        <v>400</v>
      </c>
      <c r="H57" s="497">
        <f>SUM(H58:H61)</f>
        <v>19394.71</v>
      </c>
    </row>
    <row r="58" spans="2:8" ht="19.5" customHeight="1">
      <c r="B58" s="618"/>
      <c r="C58" s="621"/>
      <c r="D58" s="485">
        <v>600</v>
      </c>
      <c r="E58" s="486">
        <v>60016</v>
      </c>
      <c r="F58" s="486">
        <v>4270</v>
      </c>
      <c r="G58" s="487" t="s">
        <v>111</v>
      </c>
      <c r="H58" s="496">
        <v>6000</v>
      </c>
    </row>
    <row r="59" spans="2:8" ht="19.5" customHeight="1">
      <c r="B59" s="618"/>
      <c r="C59" s="621"/>
      <c r="D59" s="421">
        <v>921</v>
      </c>
      <c r="E59" s="422">
        <v>92195</v>
      </c>
      <c r="F59" s="422">
        <v>4210</v>
      </c>
      <c r="G59" s="423" t="s">
        <v>105</v>
      </c>
      <c r="H59" s="496">
        <v>3500</v>
      </c>
    </row>
    <row r="60" spans="2:8" ht="19.5" customHeight="1">
      <c r="B60" s="618"/>
      <c r="C60" s="621"/>
      <c r="D60" s="421">
        <v>921</v>
      </c>
      <c r="E60" s="422">
        <v>92195</v>
      </c>
      <c r="F60" s="422">
        <v>4270</v>
      </c>
      <c r="G60" s="423" t="s">
        <v>111</v>
      </c>
      <c r="H60" s="496">
        <v>5894.71</v>
      </c>
    </row>
    <row r="61" spans="2:8" ht="19.5" customHeight="1" thickBot="1">
      <c r="B61" s="618"/>
      <c r="C61" s="621"/>
      <c r="D61" s="521">
        <v>921</v>
      </c>
      <c r="E61" s="424">
        <v>92195</v>
      </c>
      <c r="F61" s="424">
        <v>4300</v>
      </c>
      <c r="G61" s="488" t="s">
        <v>104</v>
      </c>
      <c r="H61" s="504">
        <v>4000</v>
      </c>
    </row>
    <row r="62" spans="1:8" ht="19.5" customHeight="1">
      <c r="A62" s="47"/>
      <c r="B62" s="627" t="s">
        <v>233</v>
      </c>
      <c r="C62" s="630" t="s">
        <v>254</v>
      </c>
      <c r="D62" s="636"/>
      <c r="E62" s="637"/>
      <c r="F62" s="638"/>
      <c r="G62" s="528" t="s">
        <v>400</v>
      </c>
      <c r="H62" s="529">
        <f>SUM(H63:H66)</f>
        <v>20572.760000000002</v>
      </c>
    </row>
    <row r="63" spans="1:8" ht="19.5" customHeight="1">
      <c r="A63" s="47"/>
      <c r="B63" s="628"/>
      <c r="C63" s="631"/>
      <c r="D63" s="485">
        <v>754</v>
      </c>
      <c r="E63" s="486">
        <v>75412</v>
      </c>
      <c r="F63" s="525">
        <v>4210</v>
      </c>
      <c r="G63" s="523" t="s">
        <v>105</v>
      </c>
      <c r="H63" s="531">
        <v>1800</v>
      </c>
    </row>
    <row r="64" spans="1:11" ht="19.5" customHeight="1">
      <c r="A64" s="47"/>
      <c r="B64" s="628"/>
      <c r="C64" s="631"/>
      <c r="D64" s="421">
        <v>921</v>
      </c>
      <c r="E64" s="422">
        <v>92195</v>
      </c>
      <c r="F64" s="526">
        <v>4210</v>
      </c>
      <c r="G64" s="524" t="s">
        <v>105</v>
      </c>
      <c r="H64" s="530">
        <v>8272.76</v>
      </c>
      <c r="K64" s="47"/>
    </row>
    <row r="65" spans="1:8" ht="19.5" customHeight="1">
      <c r="A65" s="47"/>
      <c r="B65" s="628"/>
      <c r="C65" s="631"/>
      <c r="D65" s="421">
        <v>921</v>
      </c>
      <c r="E65" s="422">
        <v>92195</v>
      </c>
      <c r="F65" s="527" t="s">
        <v>103</v>
      </c>
      <c r="G65" s="524" t="s">
        <v>104</v>
      </c>
      <c r="H65" s="530">
        <v>8000</v>
      </c>
    </row>
    <row r="66" spans="1:13" ht="19.5" customHeight="1" thickBot="1">
      <c r="A66" s="47"/>
      <c r="B66" s="629"/>
      <c r="C66" s="632"/>
      <c r="D66" s="498">
        <v>926</v>
      </c>
      <c r="E66" s="499">
        <v>92605</v>
      </c>
      <c r="F66" s="503">
        <v>4210</v>
      </c>
      <c r="G66" s="500" t="s">
        <v>105</v>
      </c>
      <c r="H66" s="532">
        <v>2500</v>
      </c>
      <c r="L66" s="47"/>
      <c r="M66" s="47"/>
    </row>
    <row r="67" spans="2:13" ht="19.5" customHeight="1">
      <c r="B67" s="618" t="s">
        <v>298</v>
      </c>
      <c r="C67" s="621" t="s">
        <v>255</v>
      </c>
      <c r="D67" s="639"/>
      <c r="E67" s="640"/>
      <c r="F67" s="641"/>
      <c r="G67" s="513" t="s">
        <v>400</v>
      </c>
      <c r="H67" s="522">
        <f>SUM(H68:H69)</f>
        <v>11090.9</v>
      </c>
      <c r="L67" s="47"/>
      <c r="M67" s="47"/>
    </row>
    <row r="68" spans="2:14" ht="19.5" customHeight="1">
      <c r="B68" s="618"/>
      <c r="C68" s="621"/>
      <c r="D68" s="421">
        <v>921</v>
      </c>
      <c r="E68" s="422">
        <v>92195</v>
      </c>
      <c r="F68" s="422">
        <v>4210</v>
      </c>
      <c r="G68" s="423" t="s">
        <v>105</v>
      </c>
      <c r="H68" s="508">
        <v>7090.9</v>
      </c>
      <c r="L68" s="47"/>
      <c r="M68" s="47"/>
      <c r="N68" s="47"/>
    </row>
    <row r="69" spans="2:14" ht="19.5" customHeight="1" thickBot="1">
      <c r="B69" s="618"/>
      <c r="C69" s="621"/>
      <c r="D69" s="421">
        <v>921</v>
      </c>
      <c r="E69" s="422">
        <v>92195</v>
      </c>
      <c r="F69" s="422">
        <v>4270</v>
      </c>
      <c r="G69" s="423" t="s">
        <v>111</v>
      </c>
      <c r="H69" s="496">
        <v>4000</v>
      </c>
      <c r="L69" s="47"/>
      <c r="M69" s="47"/>
      <c r="N69" s="47"/>
    </row>
    <row r="70" spans="2:8" ht="19.5" customHeight="1">
      <c r="B70" s="617" t="s">
        <v>234</v>
      </c>
      <c r="C70" s="642" t="s">
        <v>256</v>
      </c>
      <c r="D70" s="633"/>
      <c r="E70" s="634"/>
      <c r="F70" s="635"/>
      <c r="G70" s="489" t="s">
        <v>400</v>
      </c>
      <c r="H70" s="497">
        <f>SUM(H71:H73)</f>
        <v>16262.82</v>
      </c>
    </row>
    <row r="71" spans="2:8" ht="19.5" customHeight="1">
      <c r="B71" s="618"/>
      <c r="C71" s="621"/>
      <c r="D71" s="485">
        <v>600</v>
      </c>
      <c r="E71" s="486">
        <v>60016</v>
      </c>
      <c r="F71" s="422">
        <v>6050</v>
      </c>
      <c r="G71" s="423" t="s">
        <v>136</v>
      </c>
      <c r="H71" s="508">
        <v>9000</v>
      </c>
    </row>
    <row r="72" spans="2:8" ht="19.5" customHeight="1">
      <c r="B72" s="618"/>
      <c r="C72" s="621"/>
      <c r="D72" s="421">
        <v>921</v>
      </c>
      <c r="E72" s="422">
        <v>92195</v>
      </c>
      <c r="F72" s="422">
        <v>4210</v>
      </c>
      <c r="G72" s="423" t="s">
        <v>105</v>
      </c>
      <c r="H72" s="508">
        <v>4262.82</v>
      </c>
    </row>
    <row r="73" spans="2:8" ht="19.5" customHeight="1" thickBot="1">
      <c r="B73" s="619"/>
      <c r="C73" s="622"/>
      <c r="D73" s="492">
        <v>921</v>
      </c>
      <c r="E73" s="493">
        <v>92195</v>
      </c>
      <c r="F73" s="493">
        <v>4300</v>
      </c>
      <c r="G73" s="494" t="s">
        <v>104</v>
      </c>
      <c r="H73" s="495">
        <v>3000</v>
      </c>
    </row>
    <row r="74" spans="2:8" ht="19.5" customHeight="1">
      <c r="B74" s="617" t="s">
        <v>235</v>
      </c>
      <c r="C74" s="620" t="s">
        <v>257</v>
      </c>
      <c r="D74" s="633"/>
      <c r="E74" s="634"/>
      <c r="F74" s="635"/>
      <c r="G74" s="489" t="s">
        <v>400</v>
      </c>
      <c r="H74" s="497">
        <f>H75</f>
        <v>12268.95</v>
      </c>
    </row>
    <row r="75" spans="2:8" ht="19.5" customHeight="1" thickBot="1">
      <c r="B75" s="618"/>
      <c r="C75" s="621"/>
      <c r="D75" s="421">
        <v>630</v>
      </c>
      <c r="E75" s="422">
        <v>63095</v>
      </c>
      <c r="F75" s="499">
        <v>4270</v>
      </c>
      <c r="G75" s="500" t="s">
        <v>111</v>
      </c>
      <c r="H75" s="496">
        <v>12268.95</v>
      </c>
    </row>
    <row r="76" spans="2:8" ht="19.5" customHeight="1">
      <c r="B76" s="617" t="s">
        <v>236</v>
      </c>
      <c r="C76" s="623" t="s">
        <v>258</v>
      </c>
      <c r="D76" s="633"/>
      <c r="E76" s="634"/>
      <c r="F76" s="635"/>
      <c r="G76" s="489" t="s">
        <v>400</v>
      </c>
      <c r="H76" s="497">
        <f>H77</f>
        <v>8188.88</v>
      </c>
    </row>
    <row r="77" spans="2:8" ht="19.5" customHeight="1" thickBot="1">
      <c r="B77" s="619"/>
      <c r="C77" s="624"/>
      <c r="D77" s="498">
        <v>600</v>
      </c>
      <c r="E77" s="499">
        <v>60016</v>
      </c>
      <c r="F77" s="499">
        <v>4270</v>
      </c>
      <c r="G77" s="500" t="s">
        <v>111</v>
      </c>
      <c r="H77" s="495">
        <v>8188.88</v>
      </c>
    </row>
    <row r="78" spans="2:8" ht="24" customHeight="1">
      <c r="B78" s="625" t="s">
        <v>74</v>
      </c>
      <c r="C78" s="626"/>
      <c r="D78" s="626"/>
      <c r="E78" s="626"/>
      <c r="F78" s="626"/>
      <c r="G78" s="510"/>
      <c r="H78" s="511">
        <f>H11+H14+H20+H23+H30+H35+H39+H42+H46+H48+H53+H57+H62+H67+H70+H74+H76</f>
        <v>295431.66</v>
      </c>
    </row>
    <row r="80" spans="7:8" ht="12.75">
      <c r="G80" s="533" t="s">
        <v>413</v>
      </c>
      <c r="H80" s="534">
        <f>H13+H17+H27+H40+H47+H49+H50+H71</f>
        <v>80981.29000000001</v>
      </c>
    </row>
    <row r="81" spans="7:8" ht="12.75">
      <c r="G81" s="533" t="s">
        <v>414</v>
      </c>
      <c r="H81" s="534">
        <f>H78-H80</f>
        <v>214450.36999999997</v>
      </c>
    </row>
  </sheetData>
  <sheetProtection/>
  <mergeCells count="52">
    <mergeCell ref="D11:F11"/>
    <mergeCell ref="D14:F14"/>
    <mergeCell ref="D20:F20"/>
    <mergeCell ref="D30:F30"/>
    <mergeCell ref="D23:F23"/>
    <mergeCell ref="D35:F35"/>
    <mergeCell ref="B70:B73"/>
    <mergeCell ref="C70:C73"/>
    <mergeCell ref="D39:F39"/>
    <mergeCell ref="D42:F42"/>
    <mergeCell ref="D46:F46"/>
    <mergeCell ref="D48:F48"/>
    <mergeCell ref="D53:F53"/>
    <mergeCell ref="D57:F57"/>
    <mergeCell ref="B46:B47"/>
    <mergeCell ref="C46:C47"/>
    <mergeCell ref="B48:B52"/>
    <mergeCell ref="C48:C52"/>
    <mergeCell ref="D62:F62"/>
    <mergeCell ref="D67:F67"/>
    <mergeCell ref="B67:B69"/>
    <mergeCell ref="C67:C69"/>
    <mergeCell ref="C23:C29"/>
    <mergeCell ref="B30:B34"/>
    <mergeCell ref="C30:C34"/>
    <mergeCell ref="B35:B38"/>
    <mergeCell ref="C35:C38"/>
    <mergeCell ref="D70:F70"/>
    <mergeCell ref="B53:B56"/>
    <mergeCell ref="C53:C56"/>
    <mergeCell ref="B57:B61"/>
    <mergeCell ref="B39:B41"/>
    <mergeCell ref="C11:C13"/>
    <mergeCell ref="B14:B19"/>
    <mergeCell ref="C14:C19"/>
    <mergeCell ref="B20:B22"/>
    <mergeCell ref="C20:C22"/>
    <mergeCell ref="D74:F74"/>
    <mergeCell ref="B74:B75"/>
    <mergeCell ref="C74:C75"/>
    <mergeCell ref="B42:B45"/>
    <mergeCell ref="C42:C45"/>
    <mergeCell ref="B11:B13"/>
    <mergeCell ref="B23:B29"/>
    <mergeCell ref="C39:C41"/>
    <mergeCell ref="C76:C77"/>
    <mergeCell ref="B76:B77"/>
    <mergeCell ref="B78:F78"/>
    <mergeCell ref="C57:C61"/>
    <mergeCell ref="B62:B66"/>
    <mergeCell ref="C62:C66"/>
    <mergeCell ref="D76:F76"/>
  </mergeCells>
  <printOptions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Danuta Dolemba</cp:lastModifiedBy>
  <cp:lastPrinted>2015-11-16T09:41:18Z</cp:lastPrinted>
  <dcterms:created xsi:type="dcterms:W3CDTF">2007-11-06T07:50:06Z</dcterms:created>
  <dcterms:modified xsi:type="dcterms:W3CDTF">2015-12-16T11:44:28Z</dcterms:modified>
  <cp:category/>
  <cp:version/>
  <cp:contentType/>
  <cp:contentStatus/>
</cp:coreProperties>
</file>