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446" windowWidth="8340" windowHeight="11580" tabRatio="937" activeTab="0"/>
  </bookViews>
  <sheets>
    <sheet name="dochody" sheetId="1" r:id="rId1"/>
    <sheet name="wydatki" sheetId="2" r:id="rId2"/>
    <sheet name="doch.wyd.adm.rząd." sheetId="3" r:id="rId3"/>
    <sheet name="przychody, rozchody" sheetId="4" r:id="rId4"/>
    <sheet name="zad.inwest." sheetId="5" r:id="rId5"/>
    <sheet name="dotacje sfp" sheetId="6" r:id="rId6"/>
  </sheets>
  <definedNames/>
  <calcPr fullCalcOnLoad="1"/>
</workbook>
</file>

<file path=xl/sharedStrings.xml><?xml version="1.0" encoding="utf-8"?>
<sst xmlns="http://schemas.openxmlformats.org/spreadsheetml/2006/main" count="1287" uniqueCount="457">
  <si>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</si>
  <si>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</si>
  <si>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</si>
  <si>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</si>
  <si>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</si>
  <si>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</si>
  <si>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</si>
  <si>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</si>
  <si>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</si>
  <si>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</si>
  <si>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</si>
  <si>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0470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</si>
  <si>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</si>
  <si>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</si>
  <si>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</si>
  <si>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</si>
  <si>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</si>
  <si>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</si>
  <si>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</si>
  <si>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</si>
  <si>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</si>
  <si>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</si>
  <si>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</si>
  <si>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</si>
  <si>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</si>
  <si>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</si>
  <si>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</si>
  <si>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</si>
  <si>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</si>
  <si>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</si>
  <si>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</si>
  <si>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</si>
  <si>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</si>
  <si>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</si>
  <si>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</si>
  <si>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</si>
  <si>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</si>
  <si>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</si>
  <si>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</si>
  <si>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</si>
  <si>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</si>
  <si>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</si>
  <si>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</si>
  <si>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</si>
  <si>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</si>
  <si>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</si>
  <si>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</si>
  <si>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</si>
  <si>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</si>
  <si>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</si>
  <si>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</si>
  <si>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</si>
  <si>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</si>
  <si>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85212</t>
  </si>
  <si>
    <t>85213</t>
  </si>
  <si>
    <t>85214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</si>
  <si>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</si>
  <si>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</si>
  <si>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</si>
  <si>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</si>
  <si>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</si>
  <si>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</si>
  <si>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</si>
  <si>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</si>
  <si>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</si>
  <si>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</si>
  <si>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</si>
  <si>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</si>
  <si>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</si>
  <si>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</si>
  <si>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</si>
  <si>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</si>
  <si>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</si>
  <si>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</si>
  <si>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</si>
  <si>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</si>
  <si>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</si>
  <si>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</si>
  <si>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</si>
  <si>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</si>
  <si>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</si>
  <si>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</si>
  <si>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</si>
  <si>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</si>
  <si>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</si>
  <si>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</si>
  <si>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</si>
  <si>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</si>
  <si>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</si>
  <si>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</si>
  <si>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</si>
  <si>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</si>
  <si>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</si>
  <si>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</si>
  <si>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</si>
  <si>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</si>
  <si>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</si>
  <si>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</si>
  <si>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</si>
  <si>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</si>
  <si>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</si>
  <si>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</si>
  <si>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</si>
  <si>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</si>
  <si>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</si>
  <si>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</si>
  <si>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</si>
  <si>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</si>
  <si>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</si>
  <si>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</si>
  <si>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</si>
  <si>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</si>
  <si>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</si>
  <si>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</si>
  <si>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</si>
  <si>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</si>
  <si>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</si>
  <si>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</si>
  <si>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</si>
  <si>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</si>
  <si>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</si>
  <si>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</si>
  <si>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</si>
  <si>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</si>
  <si>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</si>
  <si>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</si>
  <si>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</si>
  <si>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</si>
  <si>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</si>
  <si>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</si>
  <si>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</si>
  <si>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</si>
  <si>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</si>
  <si>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</si>
  <si>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</si>
  <si>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</si>
  <si>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</si>
  <si>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</si>
  <si>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</si>
  <si>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</si>
  <si>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</si>
  <si>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</si>
  <si>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</si>
  <si>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</si>
  <si>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</si>
  <si>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</si>
  <si>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</si>
  <si>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</si>
  <si>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</si>
  <si>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</si>
  <si>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</si>
  <si>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</si>
  <si>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</si>
  <si>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</si>
  <si>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</si>
  <si>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</si>
  <si>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</si>
  <si>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</si>
  <si>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</si>
  <si>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</si>
  <si>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</si>
  <si>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</si>
  <si>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</si>
  <si>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</si>
  <si>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</si>
  <si>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</si>
  <si>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</si>
  <si>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</si>
  <si>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</si>
  <si>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</si>
  <si>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</si>
  <si>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</si>
  <si>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</si>
  <si>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</si>
  <si>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</si>
  <si>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</si>
  <si>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</si>
  <si>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</si>
  <si>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</si>
  <si>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</si>
  <si>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</si>
  <si>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</si>
  <si>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</si>
  <si>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</si>
  <si>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</si>
  <si>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</si>
  <si>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</si>
  <si>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</si>
  <si>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</si>
  <si>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</si>
  <si>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</si>
  <si>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</si>
  <si>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</si>
  <si>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</si>
  <si>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</si>
  <si>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</si>
  <si>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</si>
  <si>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</si>
  <si>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</si>
  <si>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</si>
  <si>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</si>
  <si>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Obiekty sportowe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</si>
  <si>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</si>
  <si>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</si>
  <si>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</si>
  <si>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</si>
  <si>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</si>
  <si>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</si>
  <si>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</si>
  <si>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</si>
  <si>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</si>
  <si>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</si>
  <si>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</si>
  <si>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 xml:space="preserve">wydatki inwestycyjne jednostek budżetowych </t>
  </si>
  <si>
    <t>podatek od nieruchomości</t>
  </si>
  <si>
    <t>Wpływy z podatku dochodowego od osób fizycznych</t>
  </si>
  <si>
    <t>Różne rozliczenia finansowe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</si>
  <si>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</si>
  <si>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</si>
  <si>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</si>
  <si>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</si>
  <si>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</si>
  <si>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</si>
  <si>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</si>
  <si>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</si>
  <si>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</si>
  <si>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</si>
  <si>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</si>
  <si>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</si>
  <si>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</si>
  <si>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</si>
  <si>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</si>
  <si>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</si>
  <si>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</si>
  <si>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</si>
  <si>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</si>
  <si>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</si>
  <si>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</si>
  <si>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</si>
  <si>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</si>
  <si>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</si>
  <si>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</si>
  <si>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</si>
  <si>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</si>
  <si>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</si>
  <si>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</si>
  <si>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</si>
  <si>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</si>
  <si>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</si>
  <si>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</si>
  <si>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</si>
  <si>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dochody z najmu i dzierżawy składników majątkowych gminy Duszniki (dzierżawa za obwody łowieckie)</t>
  </si>
  <si>
    <t>wpływy z opłat za zarząd, użytkowanie i użytkowanie wieczyste nieruchomości</t>
  </si>
  <si>
    <t>wpłaty z tytułu odpłatnego nabycia prawa własności oraz prawa użtkowania wieczystego nieruchomości</t>
  </si>
  <si>
    <t>dochody z najmu i dzierżawy składników majątkowych gminy Duszniki (dzierżawa gruntów i obiektów mienia komunalnego)</t>
  </si>
  <si>
    <t>dotacje celowe otrzymane z bp na realizację zadań bieżących z zakresu administracji rządowej oraz innych zadań zleconych gminie ustawami (wynagr.admin.publ.)</t>
  </si>
  <si>
    <t>grzywny, mandaty i inne kary pieniężne od osób fizycznych (kara pieniężna D.Kurek Duszniki)</t>
  </si>
  <si>
    <t>wpływy z różnych opłat - opłaty lokalne pobierane przez Urząd Gminy</t>
  </si>
  <si>
    <t>pozostałe odsetki</t>
  </si>
  <si>
    <t>dotacje celowe otrzymane z bp na realizację zadań bieżących z zakresu administracji rządowej oraz innych zadań zleconych gminie ustawami (rejestry wyborców)</t>
  </si>
  <si>
    <t>podatek od działalności gospodarczej osób fizycznych, opłacany w formie karty podatkowej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</si>
  <si>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</si>
  <si>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</si>
  <si>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</si>
  <si>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</si>
  <si>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</si>
  <si>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</si>
  <si>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</si>
  <si>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</si>
  <si>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opłaty eksploatacyjnej - wydobycie kopalin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</si>
  <si>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</si>
  <si>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</si>
  <si>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</si>
  <si>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</si>
  <si>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</si>
  <si>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</si>
  <si>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podatek dochodowy od osób prawnych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</si>
  <si>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</si>
  <si>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</si>
  <si>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</si>
  <si>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dochody z najmu i dzierżawy składników majątkowych gminy Duszniki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</si>
  <si>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</si>
  <si>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</si>
  <si>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</si>
  <si>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>środki na dofinansowanie własnych inwestycji gmin, powiatów, samorządów województw, pozyskane z innych źródeł</t>
  </si>
  <si>
    <t xml:space="preserve">wpływy z różnych opłat </t>
  </si>
  <si>
    <t>otrzymane spadki, zapisy i darowizny w postaci pieniężnej</t>
  </si>
  <si>
    <t>wpływy z różnych dochodów</t>
  </si>
  <si>
    <t>Plan 2015r.</t>
  </si>
  <si>
    <t>TURYSTYKA</t>
  </si>
  <si>
    <t>6300</t>
  </si>
  <si>
    <t>dotacja celowa na pomoc finansową  udzielaną między jednostkami samorządu terytorialnego na dofinansowanie własnych zadań inwestycyjnych i zakupów inwestycyjnych</t>
  </si>
  <si>
    <r>
      <t xml:space="preserve">zakup usług remontowych </t>
    </r>
    <r>
      <rPr>
        <b/>
        <sz val="8"/>
        <rFont val="Arial CE"/>
        <family val="0"/>
      </rPr>
      <t>(w tym fundusz sołecki 13.000,00zł)</t>
    </r>
  </si>
  <si>
    <r>
      <t xml:space="preserve">zakup usług pozostałych </t>
    </r>
    <r>
      <rPr>
        <b/>
        <sz val="8"/>
        <rFont val="Arial CE"/>
        <family val="0"/>
      </rPr>
      <t>(w tym fundusz sołecki 2.000,00zł)</t>
    </r>
  </si>
  <si>
    <t xml:space="preserve">zakup materiałów i wyposażenia </t>
  </si>
  <si>
    <r>
      <t xml:space="preserve">zakup usług remontowych </t>
    </r>
    <r>
      <rPr>
        <b/>
        <sz val="8"/>
        <rFont val="Arial CE"/>
        <family val="0"/>
      </rPr>
      <t>(w tym fundusz sołecki 110.372,49zł)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</si>
  <si>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9.619,90zł)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</si>
  <si>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10.714,88zł)</t>
    </r>
  </si>
  <si>
    <r>
      <t xml:space="preserve">zakup usług remontowych </t>
    </r>
    <r>
      <rPr>
        <b/>
        <sz val="8"/>
        <rFont val="Arial CE"/>
        <family val="0"/>
      </rPr>
      <t>(w tym fundusz sołecki 2.000,00zł)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</si>
  <si>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17.000,00zł)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</si>
  <si>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2.500,00zł)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</si>
  <si>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28.000,00zł)</t>
    </r>
    <r>
      <rPr>
        <sz val="9"/>
        <rFont val="Arial CE"/>
        <family val="0"/>
      </rPr>
      <t xml:space="preserve"> </t>
    </r>
  </si>
  <si>
    <t>92109</t>
  </si>
  <si>
    <r>
      <t xml:space="preserve">zakup materiałów i wyposażenia </t>
    </r>
    <r>
      <rPr>
        <b/>
        <sz val="8"/>
        <rFont val="Arial CE"/>
        <family val="0"/>
      </rPr>
      <t>(w tym fundusz sołecki 56.171,43zł)</t>
    </r>
  </si>
  <si>
    <r>
      <t xml:space="preserve">zakup usług remontowych </t>
    </r>
    <r>
      <rPr>
        <b/>
        <sz val="8"/>
        <rFont val="Arial CE"/>
        <family val="0"/>
      </rPr>
      <t>(w tym fundusz sołecki 13.200,00zł)</t>
    </r>
  </si>
  <si>
    <r>
      <t xml:space="preserve">zakup usług pozostałych </t>
    </r>
    <r>
      <rPr>
        <b/>
        <sz val="8"/>
        <rFont val="Arial CE"/>
        <family val="0"/>
      </rPr>
      <t>(w tym fundusz sołecki 24.484,11zł)</t>
    </r>
  </si>
  <si>
    <t>świadczenia społeczne (w tym dożywianie 45.000,00zł)</t>
  </si>
  <si>
    <t>wpłaty na PFRON</t>
  </si>
  <si>
    <t>dotacje celowe przekazane gminie na zadania bieżące realizowane na podstawie porozumień między jst</t>
  </si>
  <si>
    <t>Domy i ośrodki kultury, świetlice i kluby</t>
  </si>
  <si>
    <t>Zmiany</t>
  </si>
  <si>
    <t>Plan po zmianach</t>
  </si>
  <si>
    <t>Uzasadnienie</t>
  </si>
  <si>
    <t>Załącznik Nr 1 do</t>
  </si>
  <si>
    <t>Załącznik Nr 2 do</t>
  </si>
  <si>
    <t>Dotacja celowa na wychowanie przedszkolne</t>
  </si>
  <si>
    <t>opłaty z tyt.zakupu usług telekomunikacyjnych</t>
  </si>
  <si>
    <t>Dotacja celowa na wypłatę zryczałtowanych dodatków energetycznych - pismo Woj.Wielkop. Nr FB-I.3111.11.2015.8 z dnia 27.01.2015r.</t>
  </si>
  <si>
    <t>zwrot dotacji oraz płatności, pobranych nienależnie lub w nadmiernej wysokości</t>
  </si>
  <si>
    <t>85415</t>
  </si>
  <si>
    <t>Pomoc materialna dla uczniów</t>
  </si>
  <si>
    <t>3240</t>
  </si>
  <si>
    <t>stypendia dla uczniów</t>
  </si>
  <si>
    <t>90001</t>
  </si>
  <si>
    <t>Gospodarka ściekowa i ochrona wód</t>
  </si>
  <si>
    <t>dotacja celowa z budżetu na finansowanie lub dofinansowanie kosztów realizacji inwestycji i zakupów inwestycyjnych samorządowych zakładów budżetowych</t>
  </si>
  <si>
    <t>Załącznik Nr 3 do</t>
  </si>
  <si>
    <t>zmiana klasyfikacji budżetowej (z rozdziału 75618)</t>
  </si>
  <si>
    <t>80149</t>
  </si>
  <si>
    <t>80150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</si>
  <si>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</si>
  <si>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</si>
  <si>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celowa otrzymana z tyt. pomocy finansowej udzielanej między jst na dofinansowanie własnych zadań bieżących</t>
  </si>
  <si>
    <t>Umowa z dnia 18.03.2015r. z Gminą Opalenica o pomocy finansowej na dofinansowanie remontu mostu w ciągu ulicy Topolowej w m. Sędziny, na granicy Gmin: Duszniki i Opalenica</t>
  </si>
  <si>
    <t>Dotacja celowa na dofinansowanie realizacji programu "Pomoc państwa w zakresie dożywiania" - pismo Woj.Wielkop. Nr FB-I.3111.64.2015.2 z dnia 10.03.2015r.</t>
  </si>
  <si>
    <t>Wybory Prezydenta RP</t>
  </si>
  <si>
    <t>dotacje celowe otrzymane z bp na realizację zadań bieżących z zakresu administracji rządowej oraz innych zadań zleconych gminie ustawami</t>
  </si>
  <si>
    <t>Dotacja celowa na przygotowanie i przeprowadzenie wyborów Prezydenta RP - pismo KBW Nr DPL 3101-7/15 z dnia 12.03.2015r.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</si>
  <si>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</si>
  <si>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</si>
  <si>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</si>
  <si>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</si>
  <si>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</si>
  <si>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</si>
  <si>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</si>
  <si>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</si>
  <si>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</si>
  <si>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</si>
  <si>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</si>
  <si>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>II. Dochody budżetu państwa związane z realizacją zadań zleconych jednostkom samorządu terytorialnegoz w 2015r.</t>
  </si>
  <si>
    <t>0980</t>
  </si>
  <si>
    <t>wpływy z tytułu zwrotów wypłaconych świadczeń z funduszu alimentacyjnego</t>
  </si>
  <si>
    <t>75107</t>
  </si>
  <si>
    <t>szkolenia pracowników - UG</t>
  </si>
  <si>
    <t xml:space="preserve">zakup materiałów i wyposażenia - UG </t>
  </si>
  <si>
    <t>dotacje celowe otrzymane z budżetu państwa na realizację zadań bieżących z zakresu administracji rządowej oraz innych zadań zleconych gminom ustawami - KDR</t>
  </si>
  <si>
    <t>Dotacja celowa na splatę dodatku do świadczenia pielęgnacyjnego - pismo Woj.Wielkop. Nr FB-I.3111.87.2015.4 z dnia 26.03.2015r.</t>
  </si>
  <si>
    <t>Dotacja celowa na realizację zadań związanych z KDR - pismo Woj.Wielkop. Nr FB-I.3111.72.2015.2 z dnia 18.03.2015r.</t>
  </si>
  <si>
    <t>Dotacja celowa na dofinansowanie świadczeń pomocy materialnej o charakterze socjalnym - pismo Woj.Wielkop. Nr FB-I.3111.85.2015.8 z dnia 26.03.2015r.</t>
  </si>
  <si>
    <t>Uchwały Rady Gminy Duszniki Nr …</t>
  </si>
  <si>
    <t>z dnia 28 kwietnia 2015r.</t>
  </si>
  <si>
    <t>Dochody budżetu gminy na 2015r. - VI zmiana</t>
  </si>
  <si>
    <t>Wydatki budżetu gminy na 2015r. - VI zmiana</t>
  </si>
  <si>
    <t>I. Dochody i wydatki związane z realizacją zadań z zakresu administracji rządowej zleconych gminie i innych zadań zleconych odrębnymi ustawami w 2015r. - VI zmiana</t>
  </si>
  <si>
    <t>Załącznik Nr 4 do</t>
  </si>
  <si>
    <t>w złotych</t>
  </si>
  <si>
    <t>Plan wydatków majątkowych na 2015r.</t>
  </si>
  <si>
    <t>Plan wydatków majątkowych na 2015r.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</si>
  <si>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</si>
  <si>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</si>
  <si>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</si>
  <si>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</si>
  <si>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rozbudowy oczyszczalni ścieków                                             w Grzebienisku</t>
  </si>
  <si>
    <t>UG Duszniki</t>
  </si>
  <si>
    <t>Budowa kanalizacji sanitarnej i sieci wodociągowej                             w Sękowie</t>
  </si>
  <si>
    <t>Budowa kanalizacji sanitarnej i sieci wodociągowej                                    w Podrzewiu</t>
  </si>
  <si>
    <t>Pozyskiwanie materiałów do zgłoszenia robót budowlanych</t>
  </si>
  <si>
    <t>Pomoc finansowa na dofinansowanie przebudowy drogi powiatowej Podrzewie</t>
  </si>
  <si>
    <t>Starostwo Powiatowe Szamotuły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</si>
  <si>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</si>
  <si>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 i dokumentacja budowy chodnika                                              w Niewierzu, ul. Leśna</t>
  </si>
  <si>
    <t>Wydatki na zakupy inwestycyjne jednostek budżetowych</t>
  </si>
  <si>
    <t>Zakup sprzętu komputerowego z oprogramowaniem dla Urzędu Gminy</t>
  </si>
  <si>
    <t>Rozbudowa magazynu przy budynku OSP Duszniki</t>
  </si>
  <si>
    <t>Budowa Przedszkola w Dusznikach</t>
  </si>
  <si>
    <t>Zakup wyposażenia dla Przedszkola w Dusznikach</t>
  </si>
  <si>
    <t>Zakup kopiarki dla GZO</t>
  </si>
  <si>
    <t>GZO Duszniki</t>
  </si>
  <si>
    <t>Dotacja celowa na zakup 3 studni kanalizacyjnych do kanalizacji podciśnieniowej dla KZB Duszniki</t>
  </si>
  <si>
    <t>KZB Duszniki</t>
  </si>
  <si>
    <t>Budowa oświetlenia ulicznego w Dusznikach,                                           ul. Stawna</t>
  </si>
  <si>
    <t>Dokumentacja oświetlenia ulicznego w Grzebienisku, ul. Miodowa i Kwiatowa</t>
  </si>
  <si>
    <t>Dokumentacja oświetlenia ulicznego w Sękowie,                          ul. Polna</t>
  </si>
  <si>
    <t>Postawienie lampy w Wilczynie, ul. Na Wzgórzu</t>
  </si>
  <si>
    <t>Dokumentacja oświetlenia ulicznego w Wilkowie,                                          ul. Bukowska</t>
  </si>
  <si>
    <t>OGÓŁEM</t>
  </si>
  <si>
    <t xml:space="preserve">                                       Zadania inwestycyjne w 2015r. - VI zmiana</t>
  </si>
  <si>
    <t>Nazwa zadania</t>
  </si>
  <si>
    <t>Kwota dotacji</t>
  </si>
  <si>
    <t>2310</t>
  </si>
  <si>
    <t>dotacja celowa przekazana gminie na zadania bieżące realizowane na podstawie porozumień między jst</t>
  </si>
  <si>
    <t>Ogółem</t>
  </si>
  <si>
    <t>zmiana</t>
  </si>
  <si>
    <t>Dotacja po zmianie</t>
  </si>
  <si>
    <t>Dotacje przedmiotowe, podmiotowe i celowe na zadania własne gminy realizowane przez podmioty należące do sektora finansów publicznych                                                    w 2015r. - VI zmiana</t>
  </si>
  <si>
    <t>zwiększenie</t>
  </si>
  <si>
    <t>przesunięcie</t>
  </si>
  <si>
    <t>Dotacja celowa na zakup posypywarki soli i piasku dla KZB Duszniki</t>
  </si>
  <si>
    <t xml:space="preserve">                                 Przychody i rozchody budżetu w 2015r.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</si>
  <si>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</si>
  <si>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</si>
  <si>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</si>
  <si>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</si>
  <si>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</si>
  <si>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</si>
  <si>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3.</t>
  </si>
  <si>
    <t>Przychody z zaciągniętych pożyczek i kredytów na rynku zagranicznym</t>
  </si>
  <si>
    <t>§ 953</t>
  </si>
  <si>
    <t>4.</t>
  </si>
  <si>
    <t>Przychody z zaciągniętych pożyczek na finansowanie zadań realizowanych
z udziałem środków pochodzących z budżetu UE</t>
  </si>
  <si>
    <t>§ 903</t>
  </si>
  <si>
    <t>5.</t>
  </si>
  <si>
    <t>Przychody ze spłat pożyczek i kredytów  udzielonych ze środków publicznych</t>
  </si>
  <si>
    <t>§ 951</t>
  </si>
  <si>
    <t>6.</t>
  </si>
  <si>
    <t>Przychody z prywatyzacji</t>
  </si>
  <si>
    <t xml:space="preserve">§ 941 do 944 </t>
  </si>
  <si>
    <t>7.</t>
  </si>
  <si>
    <t>Nadwyżka z lat ubiegłych</t>
  </si>
  <si>
    <t>§ 957</t>
  </si>
  <si>
    <t>8.</t>
  </si>
  <si>
    <t>Przychody ze sprzedaży innych papierów wartościowych</t>
  </si>
  <si>
    <t>§ 931</t>
  </si>
  <si>
    <t>9.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</si>
  <si>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</si>
  <si>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</si>
  <si>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</si>
  <si>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</si>
  <si>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</si>
  <si>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</si>
  <si>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</si>
  <si>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</si>
  <si>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</si>
  <si>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</si>
  <si>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</si>
  <si>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</si>
  <si>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</si>
  <si>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</si>
  <si>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</si>
  <si>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</si>
  <si>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</si>
  <si>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Plan</t>
  </si>
  <si>
    <t xml:space="preserve">po </t>
  </si>
  <si>
    <t>zmianach</t>
  </si>
  <si>
    <t xml:space="preserve">Plan </t>
  </si>
  <si>
    <t>Załącznik Nr 5 do</t>
  </si>
  <si>
    <t>Załącznik Nr 6 do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</si>
</sst>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</numFmts>
  <fonts count="11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8"/>
      <color indexed="12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i/>
      <sz val="8"/>
      <name val="Arial CE"/>
      <family val="0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0" fillId="0" borderId="12" xfId="0" applyNumberFormat="1" applyFont="1" applyBorder="1" applyAlignment="1">
      <alignment horizontal="center" vertical="center"/>
    </xf>
    <xf numFmtId="8" fontId="22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0" fillId="0" borderId="0" xfId="0" applyFont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00" fillId="0" borderId="20" xfId="0" applyFont="1" applyBorder="1" applyAlignment="1" quotePrefix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100" fillId="0" borderId="20" xfId="0" applyFont="1" applyBorder="1" applyAlignment="1">
      <alignment vertical="center"/>
    </xf>
    <xf numFmtId="0" fontId="100" fillId="0" borderId="20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/>
    </xf>
    <xf numFmtId="0" fontId="100" fillId="0" borderId="20" xfId="0" applyFont="1" applyBorder="1" applyAlignment="1">
      <alignment vertical="center" wrapText="1"/>
    </xf>
    <xf numFmtId="0" fontId="100" fillId="0" borderId="12" xfId="0" applyFont="1" applyBorder="1" applyAlignment="1">
      <alignment vertical="center" wrapText="1"/>
    </xf>
    <xf numFmtId="0" fontId="10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2" xfId="0" applyFont="1" applyBorder="1" applyAlignment="1" quotePrefix="1">
      <alignment horizontal="center" vertical="center"/>
    </xf>
    <xf numFmtId="0" fontId="100" fillId="0" borderId="12" xfId="0" applyFont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 wrapText="1"/>
    </xf>
    <xf numFmtId="0" fontId="100" fillId="0" borderId="22" xfId="0" applyFont="1" applyBorder="1" applyAlignment="1">
      <alignment horizontal="left" vertical="center" wrapText="1"/>
    </xf>
    <xf numFmtId="49" fontId="100" fillId="0" borderId="20" xfId="0" applyNumberFormat="1" applyFont="1" applyBorder="1" applyAlignment="1">
      <alignment horizontal="center" vertical="center"/>
    </xf>
    <xf numFmtId="8" fontId="100" fillId="0" borderId="20" xfId="0" applyNumberFormat="1" applyFont="1" applyBorder="1" applyAlignment="1">
      <alignment horizontal="center" vertical="center"/>
    </xf>
    <xf numFmtId="0" fontId="100" fillId="0" borderId="20" xfId="0" applyFont="1" applyBorder="1" applyAlignment="1">
      <alignment horizontal="left" vertical="center" wrapText="1"/>
    </xf>
    <xf numFmtId="0" fontId="100" fillId="0" borderId="20" xfId="0" applyFont="1" applyBorder="1" applyAlignment="1">
      <alignment horizontal="left" vertical="center" wrapText="1"/>
    </xf>
    <xf numFmtId="0" fontId="104" fillId="0" borderId="24" xfId="0" applyFont="1" applyBorder="1" applyAlignment="1" quotePrefix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24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 wrapText="1"/>
    </xf>
    <xf numFmtId="49" fontId="104" fillId="0" borderId="24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0" fontId="105" fillId="0" borderId="25" xfId="0" applyFont="1" applyBorder="1" applyAlignment="1">
      <alignment vertical="center"/>
    </xf>
    <xf numFmtId="0" fontId="106" fillId="0" borderId="26" xfId="0" applyFont="1" applyBorder="1" applyAlignment="1">
      <alignment vertical="center"/>
    </xf>
    <xf numFmtId="49" fontId="104" fillId="0" borderId="24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24" xfId="0" applyNumberFormat="1" applyFont="1" applyBorder="1" applyAlignment="1">
      <alignment horizontal="center" vertical="center"/>
    </xf>
    <xf numFmtId="49" fontId="107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8" fillId="0" borderId="26" xfId="0" applyNumberFormat="1" applyFont="1" applyBorder="1" applyAlignment="1">
      <alignment horizontal="center" vertical="center" wrapText="1"/>
    </xf>
    <xf numFmtId="0" fontId="108" fillId="0" borderId="14" xfId="0" applyNumberFormat="1" applyFont="1" applyBorder="1" applyAlignment="1">
      <alignment horizontal="center" vertical="center" wrapText="1"/>
    </xf>
    <xf numFmtId="7" fontId="108" fillId="0" borderId="14" xfId="0" applyNumberFormat="1" applyFont="1" applyBorder="1" applyAlignment="1">
      <alignment horizontal="center" vertical="center" wrapText="1"/>
    </xf>
    <xf numFmtId="0" fontId="108" fillId="0" borderId="25" xfId="0" applyNumberFormat="1" applyFont="1" applyBorder="1" applyAlignment="1">
      <alignment horizontal="left" vertical="center" wrapText="1"/>
    </xf>
    <xf numFmtId="49" fontId="100" fillId="0" borderId="20" xfId="0" applyNumberFormat="1" applyFont="1" applyBorder="1" applyAlignment="1">
      <alignment horizontal="center" vertical="center" wrapText="1"/>
    </xf>
    <xf numFmtId="8" fontId="100" fillId="0" borderId="20" xfId="0" applyNumberFormat="1" applyFont="1" applyBorder="1" applyAlignment="1" quotePrefix="1">
      <alignment horizontal="center" vertical="center"/>
    </xf>
    <xf numFmtId="8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 quotePrefix="1">
      <alignment horizontal="center" vertical="center"/>
    </xf>
    <xf numFmtId="165" fontId="103" fillId="0" borderId="12" xfId="0" applyNumberFormat="1" applyFont="1" applyBorder="1" applyAlignment="1">
      <alignment horizontal="center" vertical="center"/>
    </xf>
    <xf numFmtId="0" fontId="100" fillId="0" borderId="20" xfId="0" applyNumberFormat="1" applyFont="1" applyBorder="1" applyAlignment="1">
      <alignment horizontal="center" vertical="center"/>
    </xf>
    <xf numFmtId="8" fontId="103" fillId="0" borderId="12" xfId="0" applyNumberFormat="1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8" fontId="100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8" fontId="109" fillId="0" borderId="20" xfId="0" applyNumberFormat="1" applyFont="1" applyBorder="1" applyAlignment="1">
      <alignment horizontal="center" vertical="center"/>
    </xf>
    <xf numFmtId="8" fontId="103" fillId="0" borderId="27" xfId="0" applyNumberFormat="1" applyFont="1" applyBorder="1" applyAlignment="1">
      <alignment horizontal="center" vertical="center"/>
    </xf>
    <xf numFmtId="8" fontId="100" fillId="0" borderId="12" xfId="0" applyNumberFormat="1" applyFont="1" applyFill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/>
    </xf>
    <xf numFmtId="0" fontId="14" fillId="0" borderId="16" xfId="0" applyFont="1" applyBorder="1" applyAlignment="1" quotePrefix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9" fontId="109" fillId="0" borderId="20" xfId="0" applyNumberFormat="1" applyFont="1" applyBorder="1" applyAlignment="1">
      <alignment horizontal="center" vertical="center" wrapText="1"/>
    </xf>
    <xf numFmtId="7" fontId="100" fillId="0" borderId="20" xfId="0" applyNumberFormat="1" applyFont="1" applyBorder="1" applyAlignment="1">
      <alignment vertical="center" wrapText="1"/>
    </xf>
    <xf numFmtId="49" fontId="100" fillId="0" borderId="2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04" fillId="0" borderId="17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0" fontId="110" fillId="0" borderId="20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18" xfId="0" applyFont="1" applyBorder="1" applyAlignment="1" quotePrefix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4" fillId="0" borderId="26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04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0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104" fillId="0" borderId="28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4" fillId="0" borderId="28" xfId="0" applyNumberFormat="1" applyFont="1" applyFill="1" applyBorder="1" applyAlignment="1">
      <alignment vertical="center"/>
    </xf>
    <xf numFmtId="164" fontId="100" fillId="0" borderId="33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0" fillId="0" borderId="34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0" fillId="0" borderId="34" xfId="0" applyNumberFormat="1" applyFont="1" applyBorder="1" applyAlignment="1">
      <alignment vertical="center"/>
    </xf>
    <xf numFmtId="164" fontId="101" fillId="0" borderId="34" xfId="0" applyNumberFormat="1" applyFont="1" applyFill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0" fillId="0" borderId="34" xfId="0" applyNumberFormat="1" applyFont="1" applyFill="1" applyBorder="1" applyAlignment="1">
      <alignment vertical="center"/>
    </xf>
    <xf numFmtId="164" fontId="104" fillId="0" borderId="28" xfId="0" applyNumberFormat="1" applyFont="1" applyFill="1" applyBorder="1" applyAlignment="1">
      <alignment vertical="center"/>
    </xf>
    <xf numFmtId="164" fontId="111" fillId="0" borderId="28" xfId="0" applyNumberFormat="1" applyFont="1" applyFill="1" applyBorder="1" applyAlignment="1">
      <alignment vertical="center"/>
    </xf>
    <xf numFmtId="164" fontId="110" fillId="0" borderId="33" xfId="0" applyNumberFormat="1" applyFont="1" applyFill="1" applyBorder="1" applyAlignment="1">
      <alignment vertical="center"/>
    </xf>
    <xf numFmtId="164" fontId="24" fillId="0" borderId="34" xfId="0" applyNumberFormat="1" applyFont="1" applyFill="1" applyBorder="1" applyAlignment="1">
      <alignment vertical="center"/>
    </xf>
    <xf numFmtId="164" fontId="111" fillId="0" borderId="28" xfId="0" applyNumberFormat="1" applyFont="1" applyFill="1" applyBorder="1" applyAlignment="1">
      <alignment vertical="center"/>
    </xf>
    <xf numFmtId="164" fontId="24" fillId="0" borderId="34" xfId="0" applyNumberFormat="1" applyFont="1" applyFill="1" applyBorder="1" applyAlignment="1">
      <alignment vertical="center"/>
    </xf>
    <xf numFmtId="164" fontId="110" fillId="0" borderId="33" xfId="0" applyNumberFormat="1" applyFont="1" applyFill="1" applyBorder="1" applyAlignment="1">
      <alignment vertical="center"/>
    </xf>
    <xf numFmtId="164" fontId="24" fillId="0" borderId="33" xfId="0" applyNumberFormat="1" applyFont="1" applyFill="1" applyBorder="1" applyAlignment="1">
      <alignment vertical="center"/>
    </xf>
    <xf numFmtId="164" fontId="24" fillId="0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164" fontId="1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164" fontId="24" fillId="0" borderId="32" xfId="0" applyNumberFormat="1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00" fillId="0" borderId="22" xfId="0" applyFont="1" applyBorder="1" applyAlignment="1" quotePrefix="1">
      <alignment horizontal="center" vertical="center"/>
    </xf>
    <xf numFmtId="164" fontId="100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7" fontId="104" fillId="0" borderId="28" xfId="0" applyNumberFormat="1" applyFont="1" applyBorder="1" applyAlignment="1">
      <alignment vertical="center" wrapText="1"/>
    </xf>
    <xf numFmtId="7" fontId="100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00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1" xfId="0" applyNumberFormat="1" applyFont="1" applyFill="1" applyBorder="1" applyAlignment="1">
      <alignment horizontal="right" vertical="center"/>
    </xf>
    <xf numFmtId="7" fontId="104" fillId="0" borderId="28" xfId="0" applyNumberFormat="1" applyFont="1" applyFill="1" applyBorder="1" applyAlignment="1">
      <alignment vertical="center" wrapText="1"/>
    </xf>
    <xf numFmtId="7" fontId="100" fillId="0" borderId="33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00" fillId="0" borderId="31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vertical="center" wrapText="1"/>
    </xf>
    <xf numFmtId="7" fontId="100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4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8" fillId="0" borderId="28" xfId="0" applyNumberFormat="1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8" fontId="113" fillId="0" borderId="20" xfId="0" applyNumberFormat="1" applyFont="1" applyBorder="1" applyAlignment="1">
      <alignment horizontal="center" vertical="center"/>
    </xf>
    <xf numFmtId="49" fontId="104" fillId="0" borderId="17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0" fontId="114" fillId="0" borderId="20" xfId="0" applyFont="1" applyFill="1" applyBorder="1" applyAlignment="1">
      <alignment horizontal="center" vertical="center" wrapText="1"/>
    </xf>
    <xf numFmtId="8" fontId="100" fillId="0" borderId="22" xfId="0" applyNumberFormat="1" applyFont="1" applyBorder="1" applyAlignment="1" quotePrefix="1">
      <alignment horizontal="center" vertical="center"/>
    </xf>
    <xf numFmtId="7" fontId="100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64" fontId="24" fillId="0" borderId="12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164" fontId="24" fillId="0" borderId="11" xfId="0" applyNumberFormat="1" applyFon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7" fontId="106" fillId="0" borderId="28" xfId="0" applyNumberFormat="1" applyFont="1" applyBorder="1" applyAlignment="1">
      <alignment vertical="center" wrapText="1"/>
    </xf>
    <xf numFmtId="164" fontId="24" fillId="0" borderId="34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3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7" fontId="24" fillId="0" borderId="12" xfId="0" applyNumberFormat="1" applyFont="1" applyBorder="1" applyAlignment="1">
      <alignment vertical="center"/>
    </xf>
    <xf numFmtId="7" fontId="24" fillId="0" borderId="11" xfId="0" applyNumberFormat="1" applyFont="1" applyBorder="1" applyAlignment="1">
      <alignment vertical="center"/>
    </xf>
    <xf numFmtId="7" fontId="24" fillId="0" borderId="34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49" fontId="100" fillId="0" borderId="27" xfId="0" applyNumberFormat="1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7" fontId="100" fillId="0" borderId="39" xfId="0" applyNumberFormat="1" applyFont="1" applyFill="1" applyBorder="1" applyAlignment="1">
      <alignment vertical="center" wrapText="1"/>
    </xf>
    <xf numFmtId="0" fontId="100" fillId="0" borderId="11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04" fillId="0" borderId="21" xfId="0" applyFont="1" applyBorder="1" applyAlignment="1">
      <alignment horizontal="center" vertical="center"/>
    </xf>
    <xf numFmtId="8" fontId="100" fillId="0" borderId="2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04" fillId="0" borderId="19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164" fontId="100" fillId="0" borderId="39" xfId="0" applyNumberFormat="1" applyFont="1" applyFill="1" applyBorder="1" applyAlignment="1">
      <alignment vertical="center"/>
    </xf>
    <xf numFmtId="7" fontId="0" fillId="0" borderId="0" xfId="0" applyNumberFormat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0" fillId="0" borderId="22" xfId="0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7" fontId="1" fillId="0" borderId="46" xfId="0" applyNumberFormat="1" applyFont="1" applyFill="1" applyBorder="1" applyAlignment="1">
      <alignment horizontal="right" vertical="center"/>
    </xf>
    <xf numFmtId="164" fontId="24" fillId="0" borderId="46" xfId="0" applyNumberFormat="1" applyFont="1" applyBorder="1" applyAlignment="1">
      <alignment vertical="center"/>
    </xf>
    <xf numFmtId="7" fontId="24" fillId="0" borderId="46" xfId="0" applyNumberFormat="1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49" fontId="100" fillId="0" borderId="12" xfId="0" applyNumberFormat="1" applyFont="1" applyBorder="1" applyAlignment="1">
      <alignment horizontal="center" vertical="center" wrapText="1"/>
    </xf>
    <xf numFmtId="7" fontId="100" fillId="0" borderId="34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7" fontId="3" fillId="33" borderId="49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49" fontId="108" fillId="0" borderId="24" xfId="0" applyNumberFormat="1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6" fillId="0" borderId="15" xfId="0" applyFont="1" applyBorder="1" applyAlignment="1">
      <alignment vertical="center"/>
    </xf>
    <xf numFmtId="7" fontId="108" fillId="0" borderId="13" xfId="0" applyNumberFormat="1" applyFont="1" applyBorder="1" applyAlignment="1">
      <alignment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115" fillId="0" borderId="22" xfId="0" applyNumberFormat="1" applyFont="1" applyBorder="1" applyAlignment="1">
      <alignment horizontal="center" vertical="center" wrapText="1"/>
    </xf>
    <xf numFmtId="0" fontId="115" fillId="0" borderId="22" xfId="0" applyFont="1" applyBorder="1" applyAlignment="1">
      <alignment horizontal="left" vertical="center" wrapText="1"/>
    </xf>
    <xf numFmtId="7" fontId="115" fillId="0" borderId="39" xfId="0" applyNumberFormat="1" applyFont="1" applyBorder="1" applyAlignment="1">
      <alignment horizontal="right" vertical="center" wrapText="1"/>
    </xf>
    <xf numFmtId="7" fontId="115" fillId="0" borderId="40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7" fontId="1" fillId="0" borderId="38" xfId="0" applyNumberFormat="1" applyFont="1" applyBorder="1" applyAlignment="1">
      <alignment horizontal="right" vertical="center" wrapText="1"/>
    </xf>
    <xf numFmtId="0" fontId="106" fillId="0" borderId="15" xfId="0" applyFont="1" applyBorder="1" applyAlignment="1">
      <alignment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 wrapText="1"/>
    </xf>
    <xf numFmtId="0" fontId="115" fillId="0" borderId="20" xfId="0" applyFont="1" applyBorder="1" applyAlignment="1">
      <alignment horizontal="left" vertical="center" wrapText="1"/>
    </xf>
    <xf numFmtId="7" fontId="115" fillId="0" borderId="33" xfId="0" applyNumberFormat="1" applyFont="1" applyBorder="1" applyAlignment="1">
      <alignment horizontal="right" vertical="center" wrapText="1"/>
    </xf>
    <xf numFmtId="7" fontId="115" fillId="0" borderId="37" xfId="0" applyNumberFormat="1" applyFont="1" applyBorder="1" applyAlignment="1">
      <alignment horizontal="right" vertical="center" wrapText="1"/>
    </xf>
    <xf numFmtId="0" fontId="115" fillId="0" borderId="20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vertical="center"/>
    </xf>
    <xf numFmtId="7" fontId="13" fillId="0" borderId="12" xfId="0" applyNumberFormat="1" applyFont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115" fillId="0" borderId="12" xfId="0" applyNumberFormat="1" applyFont="1" applyBorder="1" applyAlignment="1">
      <alignment horizontal="center" vertical="center" wrapText="1"/>
    </xf>
    <xf numFmtId="0" fontId="115" fillId="0" borderId="12" xfId="0" applyFont="1" applyBorder="1" applyAlignment="1">
      <alignment vertical="center" wrapText="1"/>
    </xf>
    <xf numFmtId="7" fontId="115" fillId="0" borderId="34" xfId="0" applyNumberFormat="1" applyFont="1" applyBorder="1" applyAlignment="1">
      <alignment horizontal="right" vertical="center" wrapText="1"/>
    </xf>
    <xf numFmtId="7" fontId="115" fillId="0" borderId="23" xfId="0" applyNumberFormat="1" applyFont="1" applyBorder="1" applyAlignment="1">
      <alignment horizontal="right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108" fillId="0" borderId="26" xfId="0" applyFont="1" applyBorder="1" applyAlignment="1">
      <alignment horizontal="left" vertical="center" wrapText="1"/>
    </xf>
    <xf numFmtId="7" fontId="108" fillId="0" borderId="5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7" fontId="3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7" fontId="24" fillId="0" borderId="23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24" fillId="0" borderId="38" xfId="0" applyNumberFormat="1" applyFont="1" applyBorder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7" fontId="24" fillId="0" borderId="4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108" fillId="0" borderId="24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left" vertical="center" wrapText="1"/>
    </xf>
    <xf numFmtId="7" fontId="108" fillId="0" borderId="0" xfId="0" applyNumberFormat="1" applyFont="1" applyBorder="1" applyAlignment="1">
      <alignment vertical="center" wrapText="1"/>
    </xf>
    <xf numFmtId="7" fontId="18" fillId="0" borderId="0" xfId="0" applyNumberFormat="1" applyFont="1" applyBorder="1" applyAlignment="1">
      <alignment vertical="center" wrapText="1"/>
    </xf>
    <xf numFmtId="7" fontId="3" fillId="33" borderId="3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/>
    </xf>
    <xf numFmtId="164" fontId="24" fillId="0" borderId="12" xfId="0" applyNumberFormat="1" applyFont="1" applyFill="1" applyBorder="1" applyAlignment="1">
      <alignment horizontal="right" vertical="center"/>
    </xf>
    <xf numFmtId="164" fontId="24" fillId="0" borderId="12" xfId="0" applyNumberFormat="1" applyFont="1" applyFill="1" applyBorder="1" applyAlignment="1">
      <alignment horizontal="right" vertical="center" wrapText="1"/>
    </xf>
    <xf numFmtId="164" fontId="24" fillId="0" borderId="23" xfId="0" applyNumberFormat="1" applyFont="1" applyBorder="1" applyAlignment="1">
      <alignment horizontal="right" vertical="center"/>
    </xf>
    <xf numFmtId="0" fontId="115" fillId="0" borderId="12" xfId="0" applyFont="1" applyBorder="1" applyAlignment="1">
      <alignment horizontal="left" vertical="center" wrapText="1"/>
    </xf>
    <xf numFmtId="164" fontId="115" fillId="0" borderId="34" xfId="0" applyNumberFormat="1" applyFont="1" applyBorder="1" applyAlignment="1">
      <alignment vertical="center"/>
    </xf>
    <xf numFmtId="164" fontId="115" fillId="0" borderId="23" xfId="0" applyNumberFormat="1" applyFont="1" applyBorder="1" applyAlignment="1">
      <alignment vertical="center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vertical="center"/>
    </xf>
    <xf numFmtId="7" fontId="1" fillId="0" borderId="53" xfId="0" applyNumberFormat="1" applyFont="1" applyBorder="1" applyAlignment="1">
      <alignment horizontal="right" vertical="center" wrapText="1"/>
    </xf>
    <xf numFmtId="7" fontId="1" fillId="0" borderId="12" xfId="0" applyNumberFormat="1" applyFont="1" applyFill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center" vertical="center"/>
    </xf>
    <xf numFmtId="7" fontId="100" fillId="0" borderId="39" xfId="0" applyNumberFormat="1" applyFont="1" applyFill="1" applyBorder="1" applyAlignment="1">
      <alignment horizontal="right" vertical="center"/>
    </xf>
    <xf numFmtId="7" fontId="100" fillId="0" borderId="12" xfId="0" applyNumberFormat="1" applyFont="1" applyFill="1" applyBorder="1" applyAlignment="1">
      <alignment horizontal="right" vertical="center" wrapText="1"/>
    </xf>
    <xf numFmtId="7" fontId="1" fillId="0" borderId="11" xfId="0" applyNumberFormat="1" applyFont="1" applyFill="1" applyBorder="1" applyAlignment="1">
      <alignment horizontal="right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7" fontId="1" fillId="0" borderId="53" xfId="0" applyNumberFormat="1" applyFont="1" applyBorder="1" applyAlignment="1">
      <alignment horizontal="right" vertical="center" wrapText="1"/>
    </xf>
    <xf numFmtId="7" fontId="115" fillId="0" borderId="32" xfId="0" applyNumberFormat="1" applyFont="1" applyBorder="1" applyAlignment="1">
      <alignment horizontal="right" vertical="center" wrapText="1"/>
    </xf>
    <xf numFmtId="7" fontId="115" fillId="0" borderId="38" xfId="0" applyNumberFormat="1" applyFont="1" applyBorder="1" applyAlignment="1">
      <alignment horizontal="right" vertical="center" wrapText="1"/>
    </xf>
    <xf numFmtId="8" fontId="1" fillId="0" borderId="45" xfId="0" applyNumberFormat="1" applyFont="1" applyBorder="1" applyAlignment="1">
      <alignment horizontal="center" vertical="center"/>
    </xf>
    <xf numFmtId="164" fontId="24" fillId="0" borderId="53" xfId="0" applyNumberFormat="1" applyFont="1" applyBorder="1" applyAlignment="1">
      <alignment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45" xfId="0" applyNumberFormat="1" applyFont="1" applyBorder="1" applyAlignment="1">
      <alignment vertical="center"/>
    </xf>
    <xf numFmtId="7" fontId="1" fillId="0" borderId="45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4" fontId="115" fillId="0" borderId="20" xfId="0" applyNumberFormat="1" applyFont="1" applyBorder="1" applyAlignment="1">
      <alignment vertical="center"/>
    </xf>
    <xf numFmtId="164" fontId="115" fillId="0" borderId="37" xfId="0" applyNumberFormat="1" applyFont="1" applyBorder="1" applyAlignment="1">
      <alignment vertical="center"/>
    </xf>
    <xf numFmtId="7" fontId="1" fillId="0" borderId="23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7" fontId="115" fillId="0" borderId="20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/>
    </xf>
    <xf numFmtId="0" fontId="103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vertical="center" wrapText="1"/>
    </xf>
    <xf numFmtId="164" fontId="1" fillId="0" borderId="53" xfId="0" applyNumberFormat="1" applyFont="1" applyFill="1" applyBorder="1" applyAlignment="1">
      <alignment vertical="center"/>
    </xf>
    <xf numFmtId="164" fontId="1" fillId="0" borderId="53" xfId="0" applyNumberFormat="1" applyFont="1" applyBorder="1" applyAlignment="1">
      <alignment vertical="center"/>
    </xf>
    <xf numFmtId="164" fontId="100" fillId="0" borderId="22" xfId="0" applyNumberFormat="1" applyFont="1" applyFill="1" applyBorder="1" applyAlignment="1">
      <alignment vertical="center"/>
    </xf>
    <xf numFmtId="164" fontId="104" fillId="0" borderId="15" xfId="0" applyNumberFormat="1" applyFont="1" applyFill="1" applyBorder="1" applyAlignment="1">
      <alignment vertical="center"/>
    </xf>
    <xf numFmtId="164" fontId="106" fillId="0" borderId="28" xfId="0" applyNumberFormat="1" applyFont="1" applyBorder="1" applyAlignment="1">
      <alignment vertical="center"/>
    </xf>
    <xf numFmtId="49" fontId="115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7" fontId="1" fillId="0" borderId="12" xfId="0" applyNumberFormat="1" applyFont="1" applyBorder="1" applyAlignment="1">
      <alignment horizontal="right" vertical="center" wrapText="1"/>
    </xf>
    <xf numFmtId="164" fontId="115" fillId="0" borderId="12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horizontal="center" vertical="center"/>
    </xf>
    <xf numFmtId="7" fontId="115" fillId="0" borderId="12" xfId="0" applyNumberFormat="1" applyFont="1" applyBorder="1" applyAlignment="1">
      <alignment horizontal="right" vertical="center" wrapText="1"/>
    </xf>
    <xf numFmtId="0" fontId="115" fillId="0" borderId="22" xfId="0" applyFont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 quotePrefix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7" fontId="104" fillId="0" borderId="12" xfId="0" applyNumberFormat="1" applyFont="1" applyBorder="1" applyAlignment="1">
      <alignment vertical="center" wrapText="1"/>
    </xf>
    <xf numFmtId="4" fontId="111" fillId="0" borderId="12" xfId="0" applyNumberFormat="1" applyFont="1" applyFill="1" applyBorder="1" applyAlignment="1">
      <alignment horizontal="right" vertical="center"/>
    </xf>
    <xf numFmtId="4" fontId="36" fillId="0" borderId="1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 quotePrefix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 quotePrefix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left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4" fontId="111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vertical="center"/>
    </xf>
    <xf numFmtId="4" fontId="42" fillId="0" borderId="12" xfId="0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vertical="center" wrapText="1"/>
    </xf>
    <xf numFmtId="49" fontId="104" fillId="0" borderId="27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0" fontId="104" fillId="0" borderId="20" xfId="0" applyFont="1" applyBorder="1" applyAlignment="1">
      <alignment vertical="center" wrapText="1"/>
    </xf>
    <xf numFmtId="49" fontId="104" fillId="0" borderId="16" xfId="0" applyNumberFormat="1" applyFont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left" vertical="center" wrapText="1"/>
    </xf>
    <xf numFmtId="4" fontId="117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horizontal="right" vertical="center" wrapText="1"/>
    </xf>
    <xf numFmtId="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center" vertical="center" wrapText="1"/>
    </xf>
    <xf numFmtId="4" fontId="45" fillId="0" borderId="0" xfId="0" applyNumberFormat="1" applyFont="1" applyFill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104" fillId="0" borderId="47" xfId="0" applyNumberFormat="1" applyFont="1" applyBorder="1" applyAlignment="1">
      <alignment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" fontId="104" fillId="0" borderId="46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23" fillId="34" borderId="22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24" fillId="0" borderId="1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4" fontId="104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34" borderId="11" xfId="0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104" fillId="0" borderId="13" xfId="0" applyNumberFormat="1" applyFont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08" fillId="0" borderId="0" xfId="0" applyNumberFormat="1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4" fillId="0" borderId="54" xfId="0" applyFont="1" applyBorder="1" applyAlignment="1">
      <alignment horizontal="center" vertical="center"/>
    </xf>
    <xf numFmtId="0" fontId="104" fillId="0" borderId="55" xfId="0" applyFont="1" applyBorder="1" applyAlignment="1">
      <alignment horizontal="center" vertical="center"/>
    </xf>
    <xf numFmtId="0" fontId="104" fillId="0" borderId="5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5"/>
  <sheetViews>
    <sheetView tabSelected="1" zoomScalePageLayoutView="0" workbookViewId="0" topLeftCell="A1">
      <selection activeCell="I117" sqref="I117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8515625" style="0" customWidth="1"/>
    <col min="6" max="6" width="17.140625" style="0" customWidth="1"/>
    <col min="7" max="7" width="14.28125" style="0" customWidth="1"/>
    <col min="8" max="8" width="16.421875" style="0" customWidth="1"/>
    <col min="9" max="9" width="38.57421875" style="0" customWidth="1"/>
    <col min="10" max="10" width="0.5625" style="0" customWidth="1"/>
  </cols>
  <sheetData>
    <row r="1" ht="12.75">
      <c r="H1" t="s">
        <v>313</v>
      </c>
    </row>
    <row r="2" spans="2:8" ht="15.75" customHeight="1">
      <c r="B2" s="98"/>
      <c r="E2" s="102"/>
      <c r="H2" s="521" t="s">
        <v>359</v>
      </c>
    </row>
    <row r="3" spans="5:8" ht="12.75">
      <c r="E3" s="102"/>
      <c r="H3" s="102" t="s">
        <v>360</v>
      </c>
    </row>
    <row r="4" ht="18.75">
      <c r="E4" s="96"/>
    </row>
    <row r="5" spans="3:5" ht="18.75" customHeight="1">
      <c r="C5" s="2"/>
      <c r="E5" s="69" t="s">
        <v>361</v>
      </c>
    </row>
    <row r="6" spans="5:9" ht="12" customHeight="1" thickBot="1">
      <c r="E6" s="3"/>
      <c r="F6" s="68"/>
      <c r="I6" s="4"/>
    </row>
    <row r="7" spans="2:9" s="5" customFormat="1" ht="15" customHeight="1">
      <c r="B7" s="656" t="s">
        <v>0</v>
      </c>
      <c r="C7" s="658" t="s">
        <v>1</v>
      </c>
      <c r="D7" s="660" t="s">
        <v>2</v>
      </c>
      <c r="E7" s="662" t="s">
        <v>3</v>
      </c>
      <c r="F7" s="654" t="s">
        <v>288</v>
      </c>
      <c r="G7" s="664" t="s">
        <v>310</v>
      </c>
      <c r="H7" s="650" t="s">
        <v>311</v>
      </c>
      <c r="I7" s="652" t="s">
        <v>312</v>
      </c>
    </row>
    <row r="8" spans="2:9" s="5" customFormat="1" ht="15" customHeight="1" thickBot="1">
      <c r="B8" s="657"/>
      <c r="C8" s="659"/>
      <c r="D8" s="661"/>
      <c r="E8" s="663"/>
      <c r="F8" s="655"/>
      <c r="G8" s="665"/>
      <c r="H8" s="651"/>
      <c r="I8" s="653"/>
    </row>
    <row r="9" spans="2:9" s="7" customFormat="1" ht="9.75" customHeight="1" thickBot="1">
      <c r="B9" s="58">
        <v>1</v>
      </c>
      <c r="C9" s="6">
        <v>2</v>
      </c>
      <c r="D9" s="6">
        <v>3</v>
      </c>
      <c r="E9" s="6">
        <v>4</v>
      </c>
      <c r="F9" s="211">
        <v>5</v>
      </c>
      <c r="G9" s="234">
        <v>6</v>
      </c>
      <c r="H9" s="234">
        <v>7</v>
      </c>
      <c r="I9" s="235">
        <v>8</v>
      </c>
    </row>
    <row r="10" spans="2:9" s="7" customFormat="1" ht="15" customHeight="1" thickBot="1">
      <c r="B10" s="129" t="s">
        <v>69</v>
      </c>
      <c r="C10" s="169"/>
      <c r="D10" s="169"/>
      <c r="E10" s="170" t="s">
        <v>70</v>
      </c>
      <c r="F10" s="212">
        <f aca="true" t="shared" si="0" ref="F10:H11">F11</f>
        <v>200000</v>
      </c>
      <c r="G10" s="212">
        <f t="shared" si="0"/>
        <v>0</v>
      </c>
      <c r="H10" s="212">
        <f t="shared" si="0"/>
        <v>200000</v>
      </c>
      <c r="I10" s="210"/>
    </row>
    <row r="11" spans="2:9" s="7" customFormat="1" ht="15" customHeight="1">
      <c r="B11" s="88"/>
      <c r="C11" s="269" t="s">
        <v>71</v>
      </c>
      <c r="D11" s="89"/>
      <c r="E11" s="124" t="s">
        <v>175</v>
      </c>
      <c r="F11" s="270">
        <f t="shared" si="0"/>
        <v>200000</v>
      </c>
      <c r="G11" s="270">
        <f t="shared" si="0"/>
        <v>0</v>
      </c>
      <c r="H11" s="270">
        <f t="shared" si="0"/>
        <v>200000</v>
      </c>
      <c r="I11" s="271"/>
    </row>
    <row r="12" spans="2:9" s="7" customFormat="1" ht="15" customHeight="1" thickBot="1">
      <c r="B12" s="58"/>
      <c r="C12" s="6"/>
      <c r="D12" s="15" t="s">
        <v>243</v>
      </c>
      <c r="E12" s="30" t="s">
        <v>287</v>
      </c>
      <c r="F12" s="213">
        <v>200000</v>
      </c>
      <c r="G12" s="236"/>
      <c r="H12" s="240">
        <f>F12+G12</f>
        <v>200000</v>
      </c>
      <c r="I12" s="272"/>
    </row>
    <row r="13" spans="2:9" s="7" customFormat="1" ht="14.25" customHeight="1" thickBot="1">
      <c r="B13" s="129" t="s">
        <v>4</v>
      </c>
      <c r="C13" s="130"/>
      <c r="D13" s="130"/>
      <c r="E13" s="131" t="s">
        <v>5</v>
      </c>
      <c r="F13" s="214">
        <f aca="true" t="shared" si="1" ref="F13:H14">F14</f>
        <v>8000</v>
      </c>
      <c r="G13" s="214">
        <f t="shared" si="1"/>
        <v>0</v>
      </c>
      <c r="H13" s="214">
        <f t="shared" si="1"/>
        <v>8000</v>
      </c>
      <c r="I13" s="253"/>
    </row>
    <row r="14" spans="2:11" s="7" customFormat="1" ht="15" customHeight="1">
      <c r="B14" s="59"/>
      <c r="C14" s="110" t="s">
        <v>6</v>
      </c>
      <c r="D14" s="111"/>
      <c r="E14" s="112" t="s">
        <v>7</v>
      </c>
      <c r="F14" s="215">
        <f t="shared" si="1"/>
        <v>8000</v>
      </c>
      <c r="G14" s="215">
        <f t="shared" si="1"/>
        <v>0</v>
      </c>
      <c r="H14" s="215">
        <f t="shared" si="1"/>
        <v>8000</v>
      </c>
      <c r="I14" s="273"/>
      <c r="K14" s="8"/>
    </row>
    <row r="15" spans="2:11" s="7" customFormat="1" ht="27.75" customHeight="1" thickBot="1">
      <c r="B15" s="60"/>
      <c r="C15" s="10"/>
      <c r="D15" s="11" t="s">
        <v>8</v>
      </c>
      <c r="E15" s="12" t="s">
        <v>251</v>
      </c>
      <c r="F15" s="213">
        <v>8000</v>
      </c>
      <c r="G15" s="14"/>
      <c r="H15" s="240">
        <f>F15+G15</f>
        <v>8000</v>
      </c>
      <c r="I15" s="274"/>
      <c r="K15" s="13"/>
    </row>
    <row r="16" spans="2:11" s="7" customFormat="1" ht="15" customHeight="1" thickBot="1">
      <c r="B16" s="142" t="s">
        <v>86</v>
      </c>
      <c r="C16" s="138"/>
      <c r="D16" s="138"/>
      <c r="E16" s="139" t="s">
        <v>72</v>
      </c>
      <c r="F16" s="214">
        <f aca="true" t="shared" si="2" ref="F16:H17">F17</f>
        <v>200000</v>
      </c>
      <c r="G16" s="214">
        <f t="shared" si="2"/>
        <v>0</v>
      </c>
      <c r="H16" s="214">
        <f t="shared" si="2"/>
        <v>200000</v>
      </c>
      <c r="I16" s="253"/>
      <c r="K16" s="13"/>
    </row>
    <row r="17" spans="2:11" s="7" customFormat="1" ht="15" customHeight="1">
      <c r="B17" s="59"/>
      <c r="C17" s="126" t="s">
        <v>89</v>
      </c>
      <c r="D17" s="125"/>
      <c r="E17" s="128" t="s">
        <v>170</v>
      </c>
      <c r="F17" s="215">
        <f t="shared" si="2"/>
        <v>200000</v>
      </c>
      <c r="G17" s="215">
        <f t="shared" si="2"/>
        <v>0</v>
      </c>
      <c r="H17" s="215">
        <f t="shared" si="2"/>
        <v>200000</v>
      </c>
      <c r="I17" s="273"/>
      <c r="K17" s="13"/>
    </row>
    <row r="18" spans="2:11" s="7" customFormat="1" ht="47.25" customHeight="1" thickBot="1">
      <c r="B18" s="191"/>
      <c r="C18" s="192"/>
      <c r="D18" s="101">
        <v>2710</v>
      </c>
      <c r="E18" s="90" t="s">
        <v>332</v>
      </c>
      <c r="F18" s="213">
        <v>200000</v>
      </c>
      <c r="G18" s="486"/>
      <c r="H18" s="240">
        <f>F18+G18</f>
        <v>200000</v>
      </c>
      <c r="I18" s="384" t="s">
        <v>333</v>
      </c>
      <c r="K18" s="13"/>
    </row>
    <row r="19" spans="2:11" s="7" customFormat="1" ht="15" customHeight="1" thickBot="1">
      <c r="B19" s="193">
        <v>630</v>
      </c>
      <c r="C19" s="194"/>
      <c r="D19" s="194"/>
      <c r="E19" s="131" t="s">
        <v>289</v>
      </c>
      <c r="F19" s="214">
        <f aca="true" t="shared" si="3" ref="F19:H20">F20</f>
        <v>25000</v>
      </c>
      <c r="G19" s="214">
        <f t="shared" si="3"/>
        <v>0</v>
      </c>
      <c r="H19" s="214">
        <f t="shared" si="3"/>
        <v>25000</v>
      </c>
      <c r="I19" s="253"/>
      <c r="K19" s="8"/>
    </row>
    <row r="20" spans="2:11" s="7" customFormat="1" ht="15" customHeight="1">
      <c r="B20" s="195"/>
      <c r="C20" s="196">
        <v>63095</v>
      </c>
      <c r="D20" s="197"/>
      <c r="E20" s="198" t="s">
        <v>43</v>
      </c>
      <c r="F20" s="215">
        <f t="shared" si="3"/>
        <v>25000</v>
      </c>
      <c r="G20" s="215">
        <f t="shared" si="3"/>
        <v>0</v>
      </c>
      <c r="H20" s="215">
        <f t="shared" si="3"/>
        <v>25000</v>
      </c>
      <c r="I20" s="273"/>
      <c r="K20" s="8"/>
    </row>
    <row r="21" spans="2:11" s="7" customFormat="1" ht="36.75" thickBot="1">
      <c r="B21" s="171"/>
      <c r="C21" s="172"/>
      <c r="D21" s="178">
        <v>6297</v>
      </c>
      <c r="E21" s="30" t="s">
        <v>284</v>
      </c>
      <c r="F21" s="216">
        <v>25000</v>
      </c>
      <c r="G21" s="14"/>
      <c r="H21" s="240">
        <f>F21+G21</f>
        <v>25000</v>
      </c>
      <c r="I21" s="274"/>
      <c r="K21" s="8"/>
    </row>
    <row r="22" spans="2:11" s="7" customFormat="1" ht="15.75" customHeight="1" thickBot="1">
      <c r="B22" s="132">
        <v>700</v>
      </c>
      <c r="C22" s="130"/>
      <c r="D22" s="130"/>
      <c r="E22" s="131" t="s">
        <v>9</v>
      </c>
      <c r="F22" s="214">
        <f>F23</f>
        <v>212000</v>
      </c>
      <c r="G22" s="214">
        <f>G23</f>
        <v>0</v>
      </c>
      <c r="H22" s="214">
        <f>H23</f>
        <v>212000</v>
      </c>
      <c r="I22" s="253"/>
      <c r="K22" s="8"/>
    </row>
    <row r="23" spans="2:11" s="7" customFormat="1" ht="16.5" customHeight="1">
      <c r="B23" s="59"/>
      <c r="C23" s="113">
        <v>70005</v>
      </c>
      <c r="D23" s="111"/>
      <c r="E23" s="112" t="s">
        <v>10</v>
      </c>
      <c r="F23" s="215">
        <f>F24+F25+F26</f>
        <v>212000</v>
      </c>
      <c r="G23" s="215">
        <f>G24+G25+G26</f>
        <v>0</v>
      </c>
      <c r="H23" s="215">
        <f>H24+H25+H26</f>
        <v>212000</v>
      </c>
      <c r="I23" s="273"/>
      <c r="K23" s="8"/>
    </row>
    <row r="24" spans="2:11" s="7" customFormat="1" ht="24">
      <c r="B24" s="61"/>
      <c r="C24" s="14"/>
      <c r="D24" s="15" t="s">
        <v>11</v>
      </c>
      <c r="E24" s="16" t="s">
        <v>252</v>
      </c>
      <c r="F24" s="217">
        <v>12000</v>
      </c>
      <c r="G24" s="237"/>
      <c r="H24" s="240">
        <f>F24+G24</f>
        <v>12000</v>
      </c>
      <c r="I24" s="274"/>
      <c r="K24" s="8"/>
    </row>
    <row r="25" spans="2:11" s="7" customFormat="1" ht="36">
      <c r="B25" s="61"/>
      <c r="C25" s="14"/>
      <c r="D25" s="15" t="s">
        <v>8</v>
      </c>
      <c r="E25" s="57" t="s">
        <v>254</v>
      </c>
      <c r="F25" s="217">
        <v>80000</v>
      </c>
      <c r="G25" s="238"/>
      <c r="H25" s="240">
        <f>F25+G25</f>
        <v>80000</v>
      </c>
      <c r="I25" s="274"/>
      <c r="K25" s="8"/>
    </row>
    <row r="26" spans="2:11" s="7" customFormat="1" ht="30" customHeight="1" thickBot="1">
      <c r="B26" s="60"/>
      <c r="C26" s="9"/>
      <c r="D26" s="11" t="s">
        <v>237</v>
      </c>
      <c r="E26" s="12" t="s">
        <v>253</v>
      </c>
      <c r="F26" s="213">
        <v>120000</v>
      </c>
      <c r="G26" s="9"/>
      <c r="H26" s="240">
        <f>F26+G26</f>
        <v>120000</v>
      </c>
      <c r="I26" s="275"/>
      <c r="K26" s="18"/>
    </row>
    <row r="27" spans="2:9" s="7" customFormat="1" ht="15" customHeight="1" thickBot="1">
      <c r="B27" s="132">
        <v>750</v>
      </c>
      <c r="C27" s="130"/>
      <c r="D27" s="130"/>
      <c r="E27" s="131" t="s">
        <v>12</v>
      </c>
      <c r="F27" s="214">
        <f>F28+F30</f>
        <v>105186</v>
      </c>
      <c r="G27" s="214">
        <f>G28+G30</f>
        <v>0</v>
      </c>
      <c r="H27" s="214">
        <f>H28+H30</f>
        <v>105186</v>
      </c>
      <c r="I27" s="253"/>
    </row>
    <row r="28" spans="2:9" s="7" customFormat="1" ht="17.25" customHeight="1">
      <c r="B28" s="59"/>
      <c r="C28" s="113">
        <v>75011</v>
      </c>
      <c r="D28" s="111"/>
      <c r="E28" s="112" t="s">
        <v>13</v>
      </c>
      <c r="F28" s="215">
        <f>F29</f>
        <v>68186</v>
      </c>
      <c r="G28" s="215">
        <f>G29</f>
        <v>0</v>
      </c>
      <c r="H28" s="215">
        <f>H29</f>
        <v>68186</v>
      </c>
      <c r="I28" s="273"/>
    </row>
    <row r="29" spans="2:9" s="7" customFormat="1" ht="36">
      <c r="B29" s="61"/>
      <c r="C29" s="14"/>
      <c r="D29" s="17">
        <v>2010</v>
      </c>
      <c r="E29" s="346" t="s">
        <v>255</v>
      </c>
      <c r="F29" s="217">
        <v>68186</v>
      </c>
      <c r="G29" s="14"/>
      <c r="H29" s="240">
        <f>F29+G29</f>
        <v>68186</v>
      </c>
      <c r="I29" s="274"/>
    </row>
    <row r="30" spans="2:9" s="7" customFormat="1" ht="15" customHeight="1">
      <c r="B30" s="61"/>
      <c r="C30" s="114">
        <v>75023</v>
      </c>
      <c r="D30" s="115"/>
      <c r="E30" s="116" t="s">
        <v>14</v>
      </c>
      <c r="F30" s="218">
        <f>F31+F32+F33</f>
        <v>37000</v>
      </c>
      <c r="G30" s="218">
        <f>G31+G32+G33</f>
        <v>0</v>
      </c>
      <c r="H30" s="218">
        <f>H31+H32+H33</f>
        <v>37000</v>
      </c>
      <c r="I30" s="274"/>
    </row>
    <row r="31" spans="2:9" s="7" customFormat="1" ht="30" customHeight="1">
      <c r="B31" s="61"/>
      <c r="C31" s="14"/>
      <c r="D31" s="15" t="s">
        <v>15</v>
      </c>
      <c r="E31" s="16" t="s">
        <v>256</v>
      </c>
      <c r="F31" s="217">
        <v>6000</v>
      </c>
      <c r="G31" s="237"/>
      <c r="H31" s="240">
        <f>F31+G31</f>
        <v>6000</v>
      </c>
      <c r="I31" s="274"/>
    </row>
    <row r="32" spans="2:11" s="7" customFormat="1" ht="15" customHeight="1">
      <c r="B32" s="61"/>
      <c r="C32" s="14"/>
      <c r="D32" s="15" t="s">
        <v>17</v>
      </c>
      <c r="E32" s="16" t="s">
        <v>258</v>
      </c>
      <c r="F32" s="217">
        <v>30000</v>
      </c>
      <c r="G32" s="238"/>
      <c r="H32" s="240">
        <f>F32+G32</f>
        <v>30000</v>
      </c>
      <c r="I32" s="274"/>
      <c r="K32" s="8"/>
    </row>
    <row r="33" spans="2:11" s="7" customFormat="1" ht="15" customHeight="1" thickBot="1">
      <c r="B33" s="199"/>
      <c r="C33" s="200"/>
      <c r="D33" s="11" t="s">
        <v>243</v>
      </c>
      <c r="E33" s="21" t="s">
        <v>287</v>
      </c>
      <c r="F33" s="216">
        <v>1000</v>
      </c>
      <c r="G33" s="9"/>
      <c r="H33" s="240">
        <f>F33+G33</f>
        <v>1000</v>
      </c>
      <c r="I33" s="275"/>
      <c r="K33" s="13"/>
    </row>
    <row r="34" spans="2:9" ht="42.75" customHeight="1" thickBot="1">
      <c r="B34" s="132">
        <v>751</v>
      </c>
      <c r="C34" s="130"/>
      <c r="D34" s="130"/>
      <c r="E34" s="133" t="s">
        <v>218</v>
      </c>
      <c r="F34" s="214">
        <f>F35+F37</f>
        <v>12759</v>
      </c>
      <c r="G34" s="214">
        <f>G35+G37</f>
        <v>0</v>
      </c>
      <c r="H34" s="214">
        <f>H35+H37</f>
        <v>12759</v>
      </c>
      <c r="I34" s="336"/>
    </row>
    <row r="35" spans="2:9" ht="29.25" customHeight="1">
      <c r="B35" s="59"/>
      <c r="C35" s="113">
        <v>75101</v>
      </c>
      <c r="D35" s="111"/>
      <c r="E35" s="117" t="s">
        <v>18</v>
      </c>
      <c r="F35" s="215">
        <f>F36</f>
        <v>1458</v>
      </c>
      <c r="G35" s="215">
        <f>G36</f>
        <v>0</v>
      </c>
      <c r="H35" s="215">
        <f>H36</f>
        <v>1458</v>
      </c>
      <c r="I35" s="337"/>
    </row>
    <row r="36" spans="2:9" ht="39.75" customHeight="1">
      <c r="B36" s="60"/>
      <c r="C36" s="9"/>
      <c r="D36" s="20">
        <v>2010</v>
      </c>
      <c r="E36" s="21" t="s">
        <v>259</v>
      </c>
      <c r="F36" s="213">
        <v>1458</v>
      </c>
      <c r="G36" s="255"/>
      <c r="H36" s="347">
        <f>F36+G36</f>
        <v>1458</v>
      </c>
      <c r="I36" s="338"/>
    </row>
    <row r="37" spans="2:9" ht="21" customHeight="1">
      <c r="B37" s="387"/>
      <c r="C37" s="114">
        <v>75107</v>
      </c>
      <c r="D37" s="115"/>
      <c r="E37" s="118" t="s">
        <v>335</v>
      </c>
      <c r="F37" s="218">
        <f>F38</f>
        <v>11301</v>
      </c>
      <c r="G37" s="218">
        <f>G38</f>
        <v>0</v>
      </c>
      <c r="H37" s="218">
        <f>H38</f>
        <v>11301</v>
      </c>
      <c r="I37" s="341"/>
    </row>
    <row r="38" spans="2:9" ht="39.75" customHeight="1" thickBot="1">
      <c r="B38" s="386"/>
      <c r="C38" s="200"/>
      <c r="D38" s="20">
        <v>2010</v>
      </c>
      <c r="E38" s="21" t="s">
        <v>336</v>
      </c>
      <c r="F38" s="216">
        <v>11301</v>
      </c>
      <c r="G38" s="487"/>
      <c r="H38" s="240">
        <f>F38+G38</f>
        <v>11301</v>
      </c>
      <c r="I38" s="388" t="s">
        <v>337</v>
      </c>
    </row>
    <row r="39" spans="2:9" s="23" customFormat="1" ht="29.25" customHeight="1" thickBot="1">
      <c r="B39" s="201" t="s">
        <v>51</v>
      </c>
      <c r="C39" s="138"/>
      <c r="D39" s="167"/>
      <c r="E39" s="133" t="s">
        <v>19</v>
      </c>
      <c r="F39" s="214">
        <f aca="true" t="shared" si="4" ref="F39:H40">F40</f>
        <v>65599</v>
      </c>
      <c r="G39" s="214">
        <f t="shared" si="4"/>
        <v>0</v>
      </c>
      <c r="H39" s="214">
        <f t="shared" si="4"/>
        <v>65599</v>
      </c>
      <c r="I39" s="339"/>
    </row>
    <row r="40" spans="2:9" s="23" customFormat="1" ht="15" customHeight="1">
      <c r="B40" s="59"/>
      <c r="C40" s="157">
        <v>75495</v>
      </c>
      <c r="D40" s="84"/>
      <c r="E40" s="128" t="s">
        <v>43</v>
      </c>
      <c r="F40" s="215">
        <f t="shared" si="4"/>
        <v>65599</v>
      </c>
      <c r="G40" s="215">
        <f t="shared" si="4"/>
        <v>0</v>
      </c>
      <c r="H40" s="215">
        <f t="shared" si="4"/>
        <v>65599</v>
      </c>
      <c r="I40" s="340"/>
    </row>
    <row r="41" spans="2:9" ht="36.75" thickBot="1">
      <c r="B41" s="199"/>
      <c r="C41" s="200"/>
      <c r="D41" s="256">
        <v>6297</v>
      </c>
      <c r="E41" s="47" t="s">
        <v>284</v>
      </c>
      <c r="F41" s="216">
        <v>65599</v>
      </c>
      <c r="G41" s="254"/>
      <c r="H41" s="240">
        <f>F41+G41</f>
        <v>65599</v>
      </c>
      <c r="I41" s="338"/>
    </row>
    <row r="42" spans="2:9" ht="51.75" thickBot="1">
      <c r="B42" s="132">
        <v>756</v>
      </c>
      <c r="C42" s="130"/>
      <c r="D42" s="130"/>
      <c r="E42" s="133" t="s">
        <v>224</v>
      </c>
      <c r="F42" s="214">
        <f>F43+F45+F52+F60+F69</f>
        <v>11075169</v>
      </c>
      <c r="G42" s="214">
        <f>G43+G45+G52+G60+G69</f>
        <v>0</v>
      </c>
      <c r="H42" s="214">
        <f>H43+H45+H52+H60+H69</f>
        <v>11075169</v>
      </c>
      <c r="I42" s="336"/>
    </row>
    <row r="43" spans="2:9" ht="25.5">
      <c r="B43" s="176"/>
      <c r="C43" s="113">
        <v>75601</v>
      </c>
      <c r="D43" s="177"/>
      <c r="E43" s="117" t="s">
        <v>215</v>
      </c>
      <c r="F43" s="215">
        <f>F44</f>
        <v>20000</v>
      </c>
      <c r="G43" s="215">
        <f>G44</f>
        <v>0</v>
      </c>
      <c r="H43" s="215">
        <f>H44</f>
        <v>20000</v>
      </c>
      <c r="I43" s="337"/>
    </row>
    <row r="44" spans="2:9" ht="24">
      <c r="B44" s="103"/>
      <c r="C44" s="104"/>
      <c r="D44" s="15" t="s">
        <v>24</v>
      </c>
      <c r="E44" s="16" t="s">
        <v>260</v>
      </c>
      <c r="F44" s="219">
        <v>20000</v>
      </c>
      <c r="G44" s="241"/>
      <c r="H44" s="240">
        <f>F44+G44</f>
        <v>20000</v>
      </c>
      <c r="I44" s="341"/>
    </row>
    <row r="45" spans="2:9" ht="44.25" customHeight="1">
      <c r="B45" s="62"/>
      <c r="C45" s="113">
        <v>75615</v>
      </c>
      <c r="D45" s="111"/>
      <c r="E45" s="117" t="s">
        <v>219</v>
      </c>
      <c r="F45" s="215">
        <f>F46+F47+F48+F49+F50+F51</f>
        <v>3421000</v>
      </c>
      <c r="G45" s="215">
        <f>G46+G47+G48+G49+G50+G51</f>
        <v>0</v>
      </c>
      <c r="H45" s="215">
        <f>H46+H47+H48+H49+H50+H51</f>
        <v>3421000</v>
      </c>
      <c r="I45" s="341"/>
    </row>
    <row r="46" spans="2:9" s="23" customFormat="1" ht="16.5" customHeight="1">
      <c r="B46" s="63"/>
      <c r="C46" s="24"/>
      <c r="D46" s="15" t="s">
        <v>20</v>
      </c>
      <c r="E46" s="16" t="s">
        <v>261</v>
      </c>
      <c r="F46" s="217">
        <v>3200000</v>
      </c>
      <c r="G46" s="242"/>
      <c r="H46" s="240">
        <f aca="true" t="shared" si="5" ref="H46:H51">F46+G46</f>
        <v>3200000</v>
      </c>
      <c r="I46" s="342"/>
    </row>
    <row r="47" spans="2:10" s="23" customFormat="1" ht="16.5" customHeight="1">
      <c r="B47" s="64"/>
      <c r="C47" s="25"/>
      <c r="D47" s="15" t="s">
        <v>21</v>
      </c>
      <c r="E47" s="26" t="s">
        <v>262</v>
      </c>
      <c r="F47" s="217">
        <v>100000</v>
      </c>
      <c r="G47" s="243"/>
      <c r="H47" s="240">
        <f t="shared" si="5"/>
        <v>100000</v>
      </c>
      <c r="I47" s="342"/>
      <c r="J47" s="27"/>
    </row>
    <row r="48" spans="2:9" ht="16.5" customHeight="1">
      <c r="B48" s="64"/>
      <c r="C48" s="25"/>
      <c r="D48" s="15" t="s">
        <v>22</v>
      </c>
      <c r="E48" s="26" t="s">
        <v>263</v>
      </c>
      <c r="F48" s="217">
        <v>23000</v>
      </c>
      <c r="G48" s="241"/>
      <c r="H48" s="240">
        <f t="shared" si="5"/>
        <v>23000</v>
      </c>
      <c r="I48" s="341"/>
    </row>
    <row r="49" spans="2:9" ht="16.5" customHeight="1">
      <c r="B49" s="64"/>
      <c r="C49" s="25"/>
      <c r="D49" s="15" t="s">
        <v>23</v>
      </c>
      <c r="E49" s="26" t="s">
        <v>264</v>
      </c>
      <c r="F49" s="217">
        <v>90000</v>
      </c>
      <c r="G49" s="241"/>
      <c r="H49" s="240">
        <f t="shared" si="5"/>
        <v>90000</v>
      </c>
      <c r="I49" s="341"/>
    </row>
    <row r="50" spans="2:9" s="23" customFormat="1" ht="16.5" customHeight="1">
      <c r="B50" s="64"/>
      <c r="C50" s="25"/>
      <c r="D50" s="15" t="s">
        <v>26</v>
      </c>
      <c r="E50" s="26" t="s">
        <v>265</v>
      </c>
      <c r="F50" s="217">
        <v>2000</v>
      </c>
      <c r="G50" s="243"/>
      <c r="H50" s="240">
        <f t="shared" si="5"/>
        <v>2000</v>
      </c>
      <c r="I50" s="342"/>
    </row>
    <row r="51" spans="2:9" ht="12.75">
      <c r="B51" s="64"/>
      <c r="C51" s="25"/>
      <c r="D51" s="15" t="s">
        <v>209</v>
      </c>
      <c r="E51" s="26" t="s">
        <v>266</v>
      </c>
      <c r="F51" s="217">
        <v>6000</v>
      </c>
      <c r="G51" s="241"/>
      <c r="H51" s="240">
        <f t="shared" si="5"/>
        <v>6000</v>
      </c>
      <c r="I51" s="341"/>
    </row>
    <row r="52" spans="2:9" ht="38.25">
      <c r="B52" s="65"/>
      <c r="C52" s="114">
        <v>75616</v>
      </c>
      <c r="D52" s="115"/>
      <c r="E52" s="118" t="s">
        <v>220</v>
      </c>
      <c r="F52" s="220">
        <f>F53+F54+F55+F56+F57+F58+F59</f>
        <v>3166000</v>
      </c>
      <c r="G52" s="220">
        <f>G53+G54+G55+G56+G57+G58+G59</f>
        <v>0</v>
      </c>
      <c r="H52" s="220">
        <f>H53+H54+H55+H56+H57+H58+H59</f>
        <v>3166000</v>
      </c>
      <c r="I52" s="341"/>
    </row>
    <row r="53" spans="2:9" ht="16.5" customHeight="1">
      <c r="B53" s="63"/>
      <c r="C53" s="24"/>
      <c r="D53" s="15" t="s">
        <v>20</v>
      </c>
      <c r="E53" s="16" t="s">
        <v>261</v>
      </c>
      <c r="F53" s="217">
        <v>1600000</v>
      </c>
      <c r="G53" s="241"/>
      <c r="H53" s="240">
        <f aca="true" t="shared" si="6" ref="H53:H59">F53+G53</f>
        <v>1600000</v>
      </c>
      <c r="I53" s="341"/>
    </row>
    <row r="54" spans="2:9" s="23" customFormat="1" ht="16.5" customHeight="1">
      <c r="B54" s="64"/>
      <c r="C54" s="25"/>
      <c r="D54" s="15" t="s">
        <v>21</v>
      </c>
      <c r="E54" s="26" t="s">
        <v>262</v>
      </c>
      <c r="F54" s="217">
        <v>1100000</v>
      </c>
      <c r="G54" s="242"/>
      <c r="H54" s="240">
        <f t="shared" si="6"/>
        <v>1100000</v>
      </c>
      <c r="I54" s="342"/>
    </row>
    <row r="55" spans="2:9" s="23" customFormat="1" ht="15.75" customHeight="1">
      <c r="B55" s="64"/>
      <c r="C55" s="25"/>
      <c r="D55" s="15" t="s">
        <v>22</v>
      </c>
      <c r="E55" s="26" t="s">
        <v>263</v>
      </c>
      <c r="F55" s="217">
        <v>4000</v>
      </c>
      <c r="G55" s="243"/>
      <c r="H55" s="240">
        <f t="shared" si="6"/>
        <v>4000</v>
      </c>
      <c r="I55" s="342"/>
    </row>
    <row r="56" spans="2:9" ht="15.75" customHeight="1">
      <c r="B56" s="65"/>
      <c r="C56" s="24"/>
      <c r="D56" s="15" t="s">
        <v>23</v>
      </c>
      <c r="E56" s="26" t="s">
        <v>264</v>
      </c>
      <c r="F56" s="217">
        <v>300000</v>
      </c>
      <c r="G56" s="241"/>
      <c r="H56" s="240">
        <f t="shared" si="6"/>
        <v>300000</v>
      </c>
      <c r="I56" s="341"/>
    </row>
    <row r="57" spans="2:9" s="23" customFormat="1" ht="15" customHeight="1">
      <c r="B57" s="64"/>
      <c r="C57" s="25"/>
      <c r="D57" s="15" t="s">
        <v>25</v>
      </c>
      <c r="E57" s="26" t="s">
        <v>267</v>
      </c>
      <c r="F57" s="217">
        <v>10000</v>
      </c>
      <c r="G57" s="243"/>
      <c r="H57" s="240">
        <f t="shared" si="6"/>
        <v>10000</v>
      </c>
      <c r="I57" s="266"/>
    </row>
    <row r="58" spans="2:9" s="23" customFormat="1" ht="15" customHeight="1">
      <c r="B58" s="64"/>
      <c r="C58" s="25"/>
      <c r="D58" s="15" t="s">
        <v>26</v>
      </c>
      <c r="E58" s="26" t="s">
        <v>265</v>
      </c>
      <c r="F58" s="217">
        <v>150000</v>
      </c>
      <c r="G58" s="243"/>
      <c r="H58" s="240">
        <f t="shared" si="6"/>
        <v>150000</v>
      </c>
      <c r="I58" s="266"/>
    </row>
    <row r="59" spans="2:9" s="23" customFormat="1" ht="15" customHeight="1">
      <c r="B59" s="64"/>
      <c r="C59" s="25"/>
      <c r="D59" s="15" t="s">
        <v>209</v>
      </c>
      <c r="E59" s="26" t="s">
        <v>266</v>
      </c>
      <c r="F59" s="217">
        <v>2000</v>
      </c>
      <c r="G59" s="243"/>
      <c r="H59" s="240">
        <f t="shared" si="6"/>
        <v>2000</v>
      </c>
      <c r="I59" s="266"/>
    </row>
    <row r="60" spans="2:9" s="23" customFormat="1" ht="38.25">
      <c r="B60" s="65"/>
      <c r="C60" s="114">
        <v>75618</v>
      </c>
      <c r="D60" s="115"/>
      <c r="E60" s="118" t="s">
        <v>221</v>
      </c>
      <c r="F60" s="218">
        <f>SUM(F61:F68)</f>
        <v>461000</v>
      </c>
      <c r="G60" s="218">
        <f>SUM(G61:G68)</f>
        <v>0</v>
      </c>
      <c r="H60" s="218">
        <f>SUM(H61:H68)</f>
        <v>461000</v>
      </c>
      <c r="I60" s="266"/>
    </row>
    <row r="61" spans="2:9" s="23" customFormat="1" ht="17.25" customHeight="1">
      <c r="B61" s="63"/>
      <c r="C61" s="24"/>
      <c r="D61" s="15" t="s">
        <v>27</v>
      </c>
      <c r="E61" s="26" t="s">
        <v>268</v>
      </c>
      <c r="F61" s="217">
        <v>25000</v>
      </c>
      <c r="G61" s="243"/>
      <c r="H61" s="240">
        <f aca="true" t="shared" si="7" ref="H61:H68">F61+G61</f>
        <v>25000</v>
      </c>
      <c r="I61" s="266"/>
    </row>
    <row r="62" spans="2:9" s="23" customFormat="1" ht="16.5" customHeight="1">
      <c r="B62" s="64"/>
      <c r="C62" s="25"/>
      <c r="D62" s="15" t="s">
        <v>28</v>
      </c>
      <c r="E62" s="26" t="s">
        <v>269</v>
      </c>
      <c r="F62" s="217">
        <v>150000</v>
      </c>
      <c r="G62" s="243"/>
      <c r="H62" s="240">
        <f t="shared" si="7"/>
        <v>150000</v>
      </c>
      <c r="I62" s="266"/>
    </row>
    <row r="63" spans="2:9" s="23" customFormat="1" ht="24">
      <c r="B63" s="65"/>
      <c r="C63" s="24"/>
      <c r="D63" s="15" t="s">
        <v>29</v>
      </c>
      <c r="E63" s="16" t="s">
        <v>270</v>
      </c>
      <c r="F63" s="217">
        <v>204000</v>
      </c>
      <c r="G63" s="244"/>
      <c r="H63" s="240">
        <f t="shared" si="7"/>
        <v>204000</v>
      </c>
      <c r="I63" s="335"/>
    </row>
    <row r="64" spans="2:9" s="23" customFormat="1" ht="25.5" customHeight="1">
      <c r="B64" s="65"/>
      <c r="C64" s="24"/>
      <c r="D64" s="15" t="s">
        <v>30</v>
      </c>
      <c r="E64" s="16" t="s">
        <v>271</v>
      </c>
      <c r="F64" s="217">
        <v>7000</v>
      </c>
      <c r="G64" s="239"/>
      <c r="H64" s="240">
        <f t="shared" si="7"/>
        <v>7000</v>
      </c>
      <c r="I64" s="266"/>
    </row>
    <row r="65" spans="2:9" ht="24">
      <c r="B65" s="65"/>
      <c r="C65" s="24"/>
      <c r="D65" s="15" t="s">
        <v>30</v>
      </c>
      <c r="E65" s="16" t="s">
        <v>272</v>
      </c>
      <c r="F65" s="217">
        <v>50000</v>
      </c>
      <c r="G65" s="244"/>
      <c r="H65" s="240">
        <f t="shared" si="7"/>
        <v>50000</v>
      </c>
      <c r="I65" s="276"/>
    </row>
    <row r="66" spans="2:9" ht="36">
      <c r="B66" s="65"/>
      <c r="C66" s="24"/>
      <c r="D66" s="15" t="s">
        <v>30</v>
      </c>
      <c r="E66" s="16" t="s">
        <v>273</v>
      </c>
      <c r="F66" s="217">
        <v>13000</v>
      </c>
      <c r="G66" s="245"/>
      <c r="H66" s="240">
        <f t="shared" si="7"/>
        <v>13000</v>
      </c>
      <c r="I66" s="266"/>
    </row>
    <row r="67" spans="2:9" ht="24">
      <c r="B67" s="63"/>
      <c r="C67" s="24"/>
      <c r="D67" s="15" t="s">
        <v>16</v>
      </c>
      <c r="E67" s="16" t="s">
        <v>257</v>
      </c>
      <c r="F67" s="217">
        <v>6000</v>
      </c>
      <c r="G67" s="239"/>
      <c r="H67" s="240">
        <f t="shared" si="7"/>
        <v>6000</v>
      </c>
      <c r="I67" s="266"/>
    </row>
    <row r="68" spans="2:9" s="23" customFormat="1" ht="15.75" customHeight="1">
      <c r="B68" s="63"/>
      <c r="C68" s="24"/>
      <c r="D68" s="15" t="s">
        <v>209</v>
      </c>
      <c r="E68" s="26" t="s">
        <v>266</v>
      </c>
      <c r="F68" s="217">
        <v>6000</v>
      </c>
      <c r="G68" s="247"/>
      <c r="H68" s="240">
        <f t="shared" si="7"/>
        <v>6000</v>
      </c>
      <c r="I68" s="276"/>
    </row>
    <row r="69" spans="2:9" ht="25.5">
      <c r="B69" s="63"/>
      <c r="C69" s="114">
        <v>75621</v>
      </c>
      <c r="D69" s="115"/>
      <c r="E69" s="118" t="s">
        <v>31</v>
      </c>
      <c r="F69" s="218">
        <f>F70+F71</f>
        <v>4007169</v>
      </c>
      <c r="G69" s="218">
        <f>G70+G71</f>
        <v>0</v>
      </c>
      <c r="H69" s="218">
        <f>H70+H71</f>
        <v>4007169</v>
      </c>
      <c r="I69" s="266"/>
    </row>
    <row r="70" spans="2:9" ht="17.25" customHeight="1">
      <c r="B70" s="64"/>
      <c r="C70" s="25"/>
      <c r="D70" s="15" t="s">
        <v>32</v>
      </c>
      <c r="E70" s="26" t="s">
        <v>275</v>
      </c>
      <c r="F70" s="217">
        <v>3807169</v>
      </c>
      <c r="G70" s="249"/>
      <c r="H70" s="240">
        <f>F70+G70</f>
        <v>3807169</v>
      </c>
      <c r="I70" s="266"/>
    </row>
    <row r="71" spans="2:9" ht="17.25" customHeight="1" thickBot="1">
      <c r="B71" s="66"/>
      <c r="C71" s="28"/>
      <c r="D71" s="11" t="s">
        <v>33</v>
      </c>
      <c r="E71" s="29" t="s">
        <v>276</v>
      </c>
      <c r="F71" s="213">
        <v>200000</v>
      </c>
      <c r="G71" s="257"/>
      <c r="H71" s="240">
        <f>F71+G71</f>
        <v>200000</v>
      </c>
      <c r="I71" s="267"/>
    </row>
    <row r="72" spans="2:9" ht="18.75" customHeight="1" thickBot="1">
      <c r="B72" s="132">
        <v>758</v>
      </c>
      <c r="C72" s="130"/>
      <c r="D72" s="130"/>
      <c r="E72" s="131" t="s">
        <v>34</v>
      </c>
      <c r="F72" s="214">
        <f>F73+F75+F77</f>
        <v>8883464</v>
      </c>
      <c r="G72" s="214">
        <f>G73+G75+G77</f>
        <v>0</v>
      </c>
      <c r="H72" s="214">
        <f>H73+H75+H77</f>
        <v>8883464</v>
      </c>
      <c r="I72" s="260"/>
    </row>
    <row r="73" spans="2:9" ht="17.25" customHeight="1">
      <c r="B73" s="67"/>
      <c r="C73" s="113">
        <v>75801</v>
      </c>
      <c r="D73" s="111"/>
      <c r="E73" s="112" t="s">
        <v>35</v>
      </c>
      <c r="F73" s="215">
        <f>F74</f>
        <v>7587477</v>
      </c>
      <c r="G73" s="215">
        <f>G74</f>
        <v>0</v>
      </c>
      <c r="H73" s="215">
        <f>H74</f>
        <v>7587477</v>
      </c>
      <c r="I73" s="265"/>
    </row>
    <row r="74" spans="2:9" ht="17.25" customHeight="1">
      <c r="B74" s="65"/>
      <c r="C74" s="24"/>
      <c r="D74" s="17">
        <v>2920</v>
      </c>
      <c r="E74" s="26" t="s">
        <v>277</v>
      </c>
      <c r="F74" s="217">
        <v>7587477</v>
      </c>
      <c r="G74" s="251"/>
      <c r="H74" s="240">
        <f>F74+G74</f>
        <v>7587477</v>
      </c>
      <c r="I74" s="266"/>
    </row>
    <row r="75" spans="2:9" ht="17.25" customHeight="1">
      <c r="B75" s="64"/>
      <c r="C75" s="114">
        <v>75807</v>
      </c>
      <c r="D75" s="119"/>
      <c r="E75" s="116" t="s">
        <v>36</v>
      </c>
      <c r="F75" s="218">
        <f>F76</f>
        <v>1221987</v>
      </c>
      <c r="G75" s="218">
        <f>G76</f>
        <v>0</v>
      </c>
      <c r="H75" s="218">
        <f>H76</f>
        <v>1221987</v>
      </c>
      <c r="I75" s="266"/>
    </row>
    <row r="76" spans="2:9" ht="17.25" customHeight="1">
      <c r="B76" s="66"/>
      <c r="C76" s="28"/>
      <c r="D76" s="20">
        <v>2920</v>
      </c>
      <c r="E76" s="29" t="s">
        <v>278</v>
      </c>
      <c r="F76" s="213">
        <v>1221987</v>
      </c>
      <c r="G76" s="249"/>
      <c r="H76" s="240">
        <f>F76+G76</f>
        <v>1221987</v>
      </c>
      <c r="I76" s="266"/>
    </row>
    <row r="77" spans="2:9" ht="17.25" customHeight="1">
      <c r="B77" s="64"/>
      <c r="C77" s="114">
        <v>75814</v>
      </c>
      <c r="D77" s="120"/>
      <c r="E77" s="116" t="s">
        <v>216</v>
      </c>
      <c r="F77" s="221">
        <f>F78+F79</f>
        <v>74000</v>
      </c>
      <c r="G77" s="221">
        <f>G78+G79</f>
        <v>0</v>
      </c>
      <c r="H77" s="221">
        <f>H78+H79</f>
        <v>74000</v>
      </c>
      <c r="I77" s="266"/>
    </row>
    <row r="78" spans="2:9" ht="24">
      <c r="B78" s="64"/>
      <c r="C78" s="25"/>
      <c r="D78" s="17">
        <v>2030</v>
      </c>
      <c r="E78" s="16" t="s">
        <v>279</v>
      </c>
      <c r="F78" s="217">
        <v>62000</v>
      </c>
      <c r="G78" s="248"/>
      <c r="H78" s="240">
        <f>F78+G78</f>
        <v>62000</v>
      </c>
      <c r="I78" s="266"/>
    </row>
    <row r="79" spans="2:9" ht="26.25" thickBot="1">
      <c r="B79" s="66"/>
      <c r="C79" s="28"/>
      <c r="D79" s="188" t="s">
        <v>249</v>
      </c>
      <c r="E79" s="189" t="s">
        <v>250</v>
      </c>
      <c r="F79" s="222">
        <v>12000</v>
      </c>
      <c r="G79" s="257"/>
      <c r="H79" s="347">
        <f>F79+G79</f>
        <v>12000</v>
      </c>
      <c r="I79" s="267"/>
    </row>
    <row r="80" spans="2:9" ht="17.25" customHeight="1" thickBot="1">
      <c r="B80" s="132">
        <v>801</v>
      </c>
      <c r="C80" s="130"/>
      <c r="D80" s="130"/>
      <c r="E80" s="131" t="s">
        <v>37</v>
      </c>
      <c r="F80" s="212">
        <f>F81+F83+F85+F89</f>
        <v>510179</v>
      </c>
      <c r="G80" s="212">
        <f>G81+G83+G85+G89</f>
        <v>0</v>
      </c>
      <c r="H80" s="212">
        <f>H81+H83+H85+H89</f>
        <v>510179</v>
      </c>
      <c r="I80" s="260"/>
    </row>
    <row r="81" spans="2:9" ht="18" customHeight="1">
      <c r="B81" s="370"/>
      <c r="C81" s="371">
        <v>80101</v>
      </c>
      <c r="D81" s="372"/>
      <c r="E81" s="373" t="s">
        <v>38</v>
      </c>
      <c r="F81" s="367">
        <f>F82</f>
        <v>5000</v>
      </c>
      <c r="G81" s="367">
        <f>G82</f>
        <v>0</v>
      </c>
      <c r="H81" s="367">
        <f>H82</f>
        <v>5000</v>
      </c>
      <c r="I81" s="364"/>
    </row>
    <row r="82" spans="2:9" s="23" customFormat="1" ht="24">
      <c r="B82" s="64"/>
      <c r="C82" s="25"/>
      <c r="D82" s="15" t="s">
        <v>8</v>
      </c>
      <c r="E82" s="16" t="s">
        <v>280</v>
      </c>
      <c r="F82" s="217">
        <v>5000</v>
      </c>
      <c r="G82" s="246"/>
      <c r="H82" s="240">
        <f>F82+G82</f>
        <v>5000</v>
      </c>
      <c r="I82" s="266"/>
    </row>
    <row r="83" spans="2:9" s="23" customFormat="1" ht="18.75" customHeight="1">
      <c r="B83" s="64"/>
      <c r="C83" s="154" t="s">
        <v>128</v>
      </c>
      <c r="D83" s="153"/>
      <c r="E83" s="122" t="s">
        <v>186</v>
      </c>
      <c r="F83" s="215">
        <f>F84</f>
        <v>145122</v>
      </c>
      <c r="G83" s="215">
        <f>G84</f>
        <v>0</v>
      </c>
      <c r="H83" s="215">
        <f>H84</f>
        <v>145122</v>
      </c>
      <c r="I83" s="266"/>
    </row>
    <row r="84" spans="2:9" s="23" customFormat="1" ht="24">
      <c r="B84" s="64"/>
      <c r="C84" s="25"/>
      <c r="D84" s="17">
        <v>2030</v>
      </c>
      <c r="E84" s="16" t="s">
        <v>279</v>
      </c>
      <c r="F84" s="217">
        <v>145122</v>
      </c>
      <c r="G84" s="329"/>
      <c r="H84" s="240">
        <f>F84+G84</f>
        <v>145122</v>
      </c>
      <c r="I84" s="335" t="s">
        <v>315</v>
      </c>
    </row>
    <row r="85" spans="2:9" ht="14.25" customHeight="1">
      <c r="B85" s="64"/>
      <c r="C85" s="114">
        <v>80104</v>
      </c>
      <c r="D85" s="115"/>
      <c r="E85" s="116" t="s">
        <v>39</v>
      </c>
      <c r="F85" s="218">
        <f>F86+F87+F88</f>
        <v>357057</v>
      </c>
      <c r="G85" s="218">
        <f>G86+G87+G88</f>
        <v>0</v>
      </c>
      <c r="H85" s="218">
        <f>H86+H87+H88</f>
        <v>357057</v>
      </c>
      <c r="I85" s="266"/>
    </row>
    <row r="86" spans="2:9" ht="24">
      <c r="B86" s="66"/>
      <c r="C86" s="107"/>
      <c r="D86" s="15" t="s">
        <v>8</v>
      </c>
      <c r="E86" s="16" t="s">
        <v>280</v>
      </c>
      <c r="F86" s="223">
        <v>16000</v>
      </c>
      <c r="G86" s="244"/>
      <c r="H86" s="240">
        <f>F86+G86</f>
        <v>16000</v>
      </c>
      <c r="I86" s="276"/>
    </row>
    <row r="87" spans="2:9" ht="15" customHeight="1">
      <c r="B87" s="66"/>
      <c r="C87" s="28"/>
      <c r="D87" s="77" t="s">
        <v>163</v>
      </c>
      <c r="E87" s="78" t="s">
        <v>281</v>
      </c>
      <c r="F87" s="213">
        <v>75000</v>
      </c>
      <c r="G87" s="244"/>
      <c r="H87" s="240">
        <f>F87+G87</f>
        <v>75000</v>
      </c>
      <c r="I87" s="276"/>
    </row>
    <row r="88" spans="2:9" ht="24">
      <c r="B88" s="66"/>
      <c r="C88" s="28"/>
      <c r="D88" s="17">
        <v>2030</v>
      </c>
      <c r="E88" s="16" t="s">
        <v>279</v>
      </c>
      <c r="F88" s="213">
        <v>266057</v>
      </c>
      <c r="G88" s="329"/>
      <c r="H88" s="240">
        <f>F88+G88</f>
        <v>266057</v>
      </c>
      <c r="I88" s="335" t="s">
        <v>315</v>
      </c>
    </row>
    <row r="89" spans="2:9" ht="15" customHeight="1">
      <c r="B89" s="64"/>
      <c r="C89" s="114">
        <v>80113</v>
      </c>
      <c r="D89" s="121"/>
      <c r="E89" s="122" t="s">
        <v>188</v>
      </c>
      <c r="F89" s="224">
        <f>F90</f>
        <v>3000</v>
      </c>
      <c r="G89" s="224">
        <f>G90</f>
        <v>0</v>
      </c>
      <c r="H89" s="224">
        <f>H90</f>
        <v>3000</v>
      </c>
      <c r="I89" s="266"/>
    </row>
    <row r="90" spans="2:9" ht="15" customHeight="1" thickBot="1">
      <c r="B90" s="75"/>
      <c r="C90" s="76"/>
      <c r="D90" s="77" t="s">
        <v>163</v>
      </c>
      <c r="E90" s="78" t="s">
        <v>281</v>
      </c>
      <c r="F90" s="216">
        <v>3000</v>
      </c>
      <c r="G90" s="259"/>
      <c r="H90" s="240">
        <f>F90+G90</f>
        <v>3000</v>
      </c>
      <c r="I90" s="277"/>
    </row>
    <row r="91" spans="2:9" ht="17.25" customHeight="1" thickBot="1">
      <c r="B91" s="132">
        <v>852</v>
      </c>
      <c r="C91" s="130"/>
      <c r="D91" s="130"/>
      <c r="E91" s="131" t="s">
        <v>40</v>
      </c>
      <c r="F91" s="214">
        <f>F92+F95+F98+F100+F102+F104+F107</f>
        <v>2432753</v>
      </c>
      <c r="G91" s="214">
        <f>G92+G95+G98+G100+G102+G104+G107</f>
        <v>0</v>
      </c>
      <c r="H91" s="214">
        <f>H92+H95+H98+H100+H102+H104+H107</f>
        <v>2432753</v>
      </c>
      <c r="I91" s="261"/>
    </row>
    <row r="92" spans="2:9" ht="38.25">
      <c r="B92" s="67"/>
      <c r="C92" s="113">
        <v>85212</v>
      </c>
      <c r="D92" s="111"/>
      <c r="E92" s="117" t="s">
        <v>222</v>
      </c>
      <c r="F92" s="215">
        <f>F93+F94</f>
        <v>2256869</v>
      </c>
      <c r="G92" s="215">
        <f>G93+G94</f>
        <v>0</v>
      </c>
      <c r="H92" s="215">
        <f>H93+H94</f>
        <v>2256869</v>
      </c>
      <c r="I92" s="265"/>
    </row>
    <row r="93" spans="2:9" s="23" customFormat="1" ht="36">
      <c r="B93" s="64"/>
      <c r="C93" s="25"/>
      <c r="D93" s="17">
        <v>2010</v>
      </c>
      <c r="E93" s="30" t="s">
        <v>282</v>
      </c>
      <c r="F93" s="217">
        <v>2246869</v>
      </c>
      <c r="G93" s="244"/>
      <c r="H93" s="240">
        <f>F93+G93</f>
        <v>2246869</v>
      </c>
      <c r="I93" s="276"/>
    </row>
    <row r="94" spans="2:9" s="23" customFormat="1" ht="36">
      <c r="B94" s="64"/>
      <c r="C94" s="25"/>
      <c r="D94" s="17">
        <v>2360</v>
      </c>
      <c r="E94" s="30" t="s">
        <v>283</v>
      </c>
      <c r="F94" s="217">
        <v>10000</v>
      </c>
      <c r="G94" s="244"/>
      <c r="H94" s="240">
        <f>F94+G94</f>
        <v>10000</v>
      </c>
      <c r="I94" s="276"/>
    </row>
    <row r="95" spans="2:9" s="23" customFormat="1" ht="63.75">
      <c r="B95" s="64"/>
      <c r="C95" s="114">
        <v>85213</v>
      </c>
      <c r="D95" s="115"/>
      <c r="E95" s="118" t="s">
        <v>223</v>
      </c>
      <c r="F95" s="218">
        <f>F96+F97</f>
        <v>14557</v>
      </c>
      <c r="G95" s="218">
        <f>G96+G97</f>
        <v>0</v>
      </c>
      <c r="H95" s="218">
        <f>H96+H97</f>
        <v>14557</v>
      </c>
      <c r="I95" s="276"/>
    </row>
    <row r="96" spans="2:9" ht="36">
      <c r="B96" s="64"/>
      <c r="C96" s="25"/>
      <c r="D96" s="17">
        <v>2010</v>
      </c>
      <c r="E96" s="30" t="s">
        <v>282</v>
      </c>
      <c r="F96" s="217">
        <v>7080</v>
      </c>
      <c r="G96" s="252"/>
      <c r="H96" s="240">
        <f>F96+G96</f>
        <v>7080</v>
      </c>
      <c r="I96" s="266"/>
    </row>
    <row r="97" spans="2:9" ht="24">
      <c r="B97" s="64"/>
      <c r="C97" s="25"/>
      <c r="D97" s="17">
        <v>2030</v>
      </c>
      <c r="E97" s="16" t="s">
        <v>279</v>
      </c>
      <c r="F97" s="217">
        <v>7477</v>
      </c>
      <c r="G97" s="252"/>
      <c r="H97" s="240">
        <f>F97+G97</f>
        <v>7477</v>
      </c>
      <c r="I97" s="266"/>
    </row>
    <row r="98" spans="2:9" ht="27" customHeight="1">
      <c r="B98" s="64"/>
      <c r="C98" s="114">
        <v>85214</v>
      </c>
      <c r="D98" s="115"/>
      <c r="E98" s="118" t="s">
        <v>41</v>
      </c>
      <c r="F98" s="218">
        <f>F99</f>
        <v>32753</v>
      </c>
      <c r="G98" s="218">
        <f>G99</f>
        <v>0</v>
      </c>
      <c r="H98" s="218">
        <f>H99</f>
        <v>32753</v>
      </c>
      <c r="I98" s="266"/>
    </row>
    <row r="99" spans="2:9" ht="27" customHeight="1">
      <c r="B99" s="65"/>
      <c r="C99" s="24"/>
      <c r="D99" s="17">
        <v>2030</v>
      </c>
      <c r="E99" s="16" t="s">
        <v>279</v>
      </c>
      <c r="F99" s="217">
        <v>32753</v>
      </c>
      <c r="G99" s="251"/>
      <c r="H99" s="240">
        <f>F99+G99</f>
        <v>32753</v>
      </c>
      <c r="I99" s="266"/>
    </row>
    <row r="100" spans="2:9" ht="16.5" customHeight="1">
      <c r="B100" s="65"/>
      <c r="C100" s="154" t="s">
        <v>142</v>
      </c>
      <c r="D100" s="153"/>
      <c r="E100" s="122" t="s">
        <v>193</v>
      </c>
      <c r="F100" s="218">
        <f>F101</f>
        <v>2000</v>
      </c>
      <c r="G100" s="218">
        <f>G101</f>
        <v>0</v>
      </c>
      <c r="H100" s="218">
        <f>H101</f>
        <v>2000</v>
      </c>
      <c r="I100" s="266"/>
    </row>
    <row r="101" spans="2:9" ht="39" customHeight="1">
      <c r="B101" s="65"/>
      <c r="C101" s="24"/>
      <c r="D101" s="17">
        <v>2010</v>
      </c>
      <c r="E101" s="30" t="s">
        <v>282</v>
      </c>
      <c r="F101" s="217">
        <v>2000</v>
      </c>
      <c r="G101" s="217"/>
      <c r="H101" s="240">
        <f>F101+G101</f>
        <v>2000</v>
      </c>
      <c r="I101" s="520" t="s">
        <v>317</v>
      </c>
    </row>
    <row r="102" spans="2:9" ht="15.75" customHeight="1">
      <c r="B102" s="65"/>
      <c r="C102" s="114">
        <v>85216</v>
      </c>
      <c r="D102" s="120"/>
      <c r="E102" s="123" t="s">
        <v>172</v>
      </c>
      <c r="F102" s="224">
        <f>F103</f>
        <v>71319</v>
      </c>
      <c r="G102" s="224">
        <f>G103</f>
        <v>0</v>
      </c>
      <c r="H102" s="224">
        <f>H103</f>
        <v>71319</v>
      </c>
      <c r="I102" s="266"/>
    </row>
    <row r="103" spans="2:9" ht="24">
      <c r="B103" s="65"/>
      <c r="C103" s="24"/>
      <c r="D103" s="17">
        <v>2030</v>
      </c>
      <c r="E103" s="16" t="s">
        <v>279</v>
      </c>
      <c r="F103" s="217">
        <v>71319</v>
      </c>
      <c r="G103" s="251"/>
      <c r="H103" s="240">
        <f>F103+G103</f>
        <v>71319</v>
      </c>
      <c r="I103" s="266"/>
    </row>
    <row r="104" spans="2:9" ht="16.5" customHeight="1">
      <c r="B104" s="64"/>
      <c r="C104" s="114">
        <v>85219</v>
      </c>
      <c r="D104" s="115"/>
      <c r="E104" s="116" t="s">
        <v>42</v>
      </c>
      <c r="F104" s="218">
        <f>F105+F106</f>
        <v>23014</v>
      </c>
      <c r="G104" s="218">
        <f>G105+G106</f>
        <v>0</v>
      </c>
      <c r="H104" s="218">
        <f>H105+H106</f>
        <v>23014</v>
      </c>
      <c r="I104" s="266"/>
    </row>
    <row r="105" spans="2:9" ht="15" customHeight="1">
      <c r="B105" s="64"/>
      <c r="C105" s="19"/>
      <c r="D105" s="15" t="s">
        <v>17</v>
      </c>
      <c r="E105" s="12" t="s">
        <v>258</v>
      </c>
      <c r="F105" s="217">
        <v>4500</v>
      </c>
      <c r="G105" s="251"/>
      <c r="H105" s="240">
        <f>F105+G105</f>
        <v>4500</v>
      </c>
      <c r="I105" s="266"/>
    </row>
    <row r="106" spans="2:9" s="23" customFormat="1" ht="27" customHeight="1">
      <c r="B106" s="66"/>
      <c r="C106" s="28"/>
      <c r="D106" s="20">
        <v>2030</v>
      </c>
      <c r="E106" s="12" t="s">
        <v>279</v>
      </c>
      <c r="F106" s="213">
        <v>18514</v>
      </c>
      <c r="G106" s="262"/>
      <c r="H106" s="347">
        <f>F106+G106</f>
        <v>18514</v>
      </c>
      <c r="I106" s="267"/>
    </row>
    <row r="107" spans="2:9" s="23" customFormat="1" ht="17.25" customHeight="1">
      <c r="B107" s="64"/>
      <c r="C107" s="154" t="s">
        <v>146</v>
      </c>
      <c r="D107" s="154"/>
      <c r="E107" s="122" t="s">
        <v>43</v>
      </c>
      <c r="F107" s="218">
        <f>F108+F109+F110</f>
        <v>32241</v>
      </c>
      <c r="G107" s="218">
        <f>G108+G109+G110</f>
        <v>0</v>
      </c>
      <c r="H107" s="218">
        <f>H108+H109+H110</f>
        <v>32241</v>
      </c>
      <c r="I107" s="266"/>
    </row>
    <row r="108" spans="2:9" s="23" customFormat="1" ht="48" customHeight="1">
      <c r="B108" s="75"/>
      <c r="C108" s="76"/>
      <c r="D108" s="20">
        <v>2030</v>
      </c>
      <c r="E108" s="12" t="s">
        <v>279</v>
      </c>
      <c r="F108" s="216">
        <v>29900</v>
      </c>
      <c r="G108" s="487"/>
      <c r="H108" s="347">
        <f>F108+G108</f>
        <v>29900</v>
      </c>
      <c r="I108" s="385" t="s">
        <v>334</v>
      </c>
    </row>
    <row r="109" spans="2:9" s="23" customFormat="1" ht="36">
      <c r="B109" s="64"/>
      <c r="C109" s="25"/>
      <c r="D109" s="17">
        <v>2010</v>
      </c>
      <c r="E109" s="30" t="s">
        <v>282</v>
      </c>
      <c r="F109" s="217">
        <v>1400</v>
      </c>
      <c r="G109" s="219"/>
      <c r="H109" s="347">
        <f>F109+G109</f>
        <v>1400</v>
      </c>
      <c r="I109" s="520" t="s">
        <v>356</v>
      </c>
    </row>
    <row r="110" spans="2:9" s="23" customFormat="1" ht="36.75" thickBot="1">
      <c r="B110" s="75"/>
      <c r="C110" s="76"/>
      <c r="D110" s="17">
        <v>2010</v>
      </c>
      <c r="E110" s="30" t="s">
        <v>282</v>
      </c>
      <c r="F110" s="216">
        <v>941</v>
      </c>
      <c r="G110" s="487"/>
      <c r="H110" s="347">
        <f>F110+G110</f>
        <v>941</v>
      </c>
      <c r="I110" s="520" t="s">
        <v>357</v>
      </c>
    </row>
    <row r="111" spans="2:9" s="23" customFormat="1" ht="27" customHeight="1" thickBot="1">
      <c r="B111" s="144" t="s">
        <v>147</v>
      </c>
      <c r="C111" s="145"/>
      <c r="D111" s="145"/>
      <c r="E111" s="146" t="s">
        <v>148</v>
      </c>
      <c r="F111" s="214">
        <f aca="true" t="shared" si="8" ref="F111:H112">F112</f>
        <v>1800</v>
      </c>
      <c r="G111" s="214">
        <f t="shared" si="8"/>
        <v>2470</v>
      </c>
      <c r="H111" s="214">
        <f t="shared" si="8"/>
        <v>4270</v>
      </c>
      <c r="I111" s="260"/>
    </row>
    <row r="112" spans="2:9" s="23" customFormat="1" ht="27" customHeight="1">
      <c r="B112" s="204"/>
      <c r="C112" s="196">
        <v>85311</v>
      </c>
      <c r="D112" s="322"/>
      <c r="E112" s="184" t="s">
        <v>246</v>
      </c>
      <c r="F112" s="215">
        <f t="shared" si="8"/>
        <v>1800</v>
      </c>
      <c r="G112" s="215">
        <f t="shared" si="8"/>
        <v>2470</v>
      </c>
      <c r="H112" s="215">
        <f t="shared" si="8"/>
        <v>4270</v>
      </c>
      <c r="I112" s="265"/>
    </row>
    <row r="113" spans="2:9" s="23" customFormat="1" ht="17.25" customHeight="1" thickBot="1">
      <c r="B113" s="75"/>
      <c r="C113" s="76"/>
      <c r="D113" s="11" t="s">
        <v>243</v>
      </c>
      <c r="E113" s="21" t="s">
        <v>287</v>
      </c>
      <c r="F113" s="216">
        <v>1800</v>
      </c>
      <c r="G113" s="351">
        <v>2470</v>
      </c>
      <c r="H113" s="347">
        <f>F113+G113</f>
        <v>4270</v>
      </c>
      <c r="I113" s="361" t="s">
        <v>405</v>
      </c>
    </row>
    <row r="114" spans="2:9" s="23" customFormat="1" ht="17.25" customHeight="1" thickBot="1">
      <c r="B114" s="142" t="s">
        <v>150</v>
      </c>
      <c r="C114" s="138"/>
      <c r="D114" s="138"/>
      <c r="E114" s="139" t="s">
        <v>151</v>
      </c>
      <c r="F114" s="509">
        <f aca="true" t="shared" si="9" ref="F114:H115">F115</f>
        <v>24000</v>
      </c>
      <c r="G114" s="509">
        <f t="shared" si="9"/>
        <v>0</v>
      </c>
      <c r="H114" s="509">
        <f t="shared" si="9"/>
        <v>24000</v>
      </c>
      <c r="I114" s="499"/>
    </row>
    <row r="115" spans="2:9" s="23" customFormat="1" ht="17.25" customHeight="1">
      <c r="B115" s="370"/>
      <c r="C115" s="175" t="s">
        <v>319</v>
      </c>
      <c r="D115" s="500"/>
      <c r="E115" s="124" t="s">
        <v>320</v>
      </c>
      <c r="F115" s="508">
        <f t="shared" si="9"/>
        <v>24000</v>
      </c>
      <c r="G115" s="508">
        <f t="shared" si="9"/>
        <v>0</v>
      </c>
      <c r="H115" s="508">
        <f t="shared" si="9"/>
        <v>24000</v>
      </c>
      <c r="I115" s="501"/>
    </row>
    <row r="116" spans="2:9" s="23" customFormat="1" ht="45.75" thickBot="1">
      <c r="B116" s="502"/>
      <c r="C116" s="503"/>
      <c r="D116" s="504">
        <v>2030</v>
      </c>
      <c r="E116" s="505" t="s">
        <v>279</v>
      </c>
      <c r="F116" s="506">
        <v>24000</v>
      </c>
      <c r="G116" s="507"/>
      <c r="H116" s="347">
        <f>F116+G116</f>
        <v>24000</v>
      </c>
      <c r="I116" s="385" t="s">
        <v>358</v>
      </c>
    </row>
    <row r="117" spans="2:9" ht="26.25" thickBot="1">
      <c r="B117" s="132">
        <v>900</v>
      </c>
      <c r="C117" s="130"/>
      <c r="D117" s="130"/>
      <c r="E117" s="133" t="s">
        <v>44</v>
      </c>
      <c r="F117" s="225">
        <f>F118+F120</f>
        <v>862776</v>
      </c>
      <c r="G117" s="225">
        <f>G118+G120</f>
        <v>0</v>
      </c>
      <c r="H117" s="225">
        <f>H118+H120</f>
        <v>862776</v>
      </c>
      <c r="I117" s="260"/>
    </row>
    <row r="118" spans="2:9" ht="17.25" customHeight="1">
      <c r="B118" s="362"/>
      <c r="C118" s="175" t="s">
        <v>166</v>
      </c>
      <c r="D118" s="363"/>
      <c r="E118" s="124" t="s">
        <v>196</v>
      </c>
      <c r="F118" s="367">
        <f>F119</f>
        <v>830776</v>
      </c>
      <c r="G118" s="367">
        <f>G119</f>
        <v>0</v>
      </c>
      <c r="H118" s="367">
        <f>H119</f>
        <v>830776</v>
      </c>
      <c r="I118" s="364"/>
    </row>
    <row r="119" spans="2:9" ht="24">
      <c r="B119" s="365"/>
      <c r="C119" s="366"/>
      <c r="D119" s="15" t="s">
        <v>30</v>
      </c>
      <c r="E119" s="16" t="s">
        <v>274</v>
      </c>
      <c r="F119" s="219">
        <v>830776</v>
      </c>
      <c r="G119" s="219"/>
      <c r="H119" s="240">
        <f>F119+G119</f>
        <v>830776</v>
      </c>
      <c r="I119" s="343" t="s">
        <v>327</v>
      </c>
    </row>
    <row r="120" spans="2:9" ht="28.5" customHeight="1">
      <c r="B120" s="176"/>
      <c r="C120" s="113">
        <v>90019</v>
      </c>
      <c r="D120" s="177"/>
      <c r="E120" s="117" t="s">
        <v>202</v>
      </c>
      <c r="F120" s="215">
        <f>F121</f>
        <v>32000</v>
      </c>
      <c r="G120" s="215">
        <f>G121</f>
        <v>0</v>
      </c>
      <c r="H120" s="215">
        <f>H121</f>
        <v>32000</v>
      </c>
      <c r="I120" s="265"/>
    </row>
    <row r="121" spans="2:9" ht="17.25" customHeight="1" thickBot="1">
      <c r="B121" s="103"/>
      <c r="C121" s="104"/>
      <c r="D121" s="15" t="s">
        <v>16</v>
      </c>
      <c r="E121" s="16" t="s">
        <v>285</v>
      </c>
      <c r="F121" s="219">
        <v>32000</v>
      </c>
      <c r="G121" s="328"/>
      <c r="H121" s="240">
        <f>F121+G121</f>
        <v>32000</v>
      </c>
      <c r="I121" s="335"/>
    </row>
    <row r="122" spans="2:9" ht="28.5" customHeight="1" thickBot="1">
      <c r="B122" s="134" t="s">
        <v>75</v>
      </c>
      <c r="C122" s="135"/>
      <c r="D122" s="136"/>
      <c r="E122" s="137" t="s">
        <v>76</v>
      </c>
      <c r="F122" s="226">
        <f>F123</f>
        <v>9800</v>
      </c>
      <c r="G122" s="226">
        <f>G123</f>
        <v>0</v>
      </c>
      <c r="H122" s="226">
        <f>H123</f>
        <v>9800</v>
      </c>
      <c r="I122" s="260"/>
    </row>
    <row r="123" spans="2:9" ht="15" customHeight="1">
      <c r="B123" s="67"/>
      <c r="C123" s="125" t="s">
        <v>160</v>
      </c>
      <c r="D123" s="126"/>
      <c r="E123" s="127" t="s">
        <v>43</v>
      </c>
      <c r="F123" s="227">
        <f>F124+F125+F126</f>
        <v>9800</v>
      </c>
      <c r="G123" s="227">
        <f>G124+G125+G126</f>
        <v>0</v>
      </c>
      <c r="H123" s="227">
        <f>H124+H125+H126</f>
        <v>9800</v>
      </c>
      <c r="I123" s="265"/>
    </row>
    <row r="124" spans="2:9" ht="16.5" customHeight="1">
      <c r="B124" s="64"/>
      <c r="C124" s="154"/>
      <c r="D124" s="15" t="s">
        <v>16</v>
      </c>
      <c r="E124" s="16" t="s">
        <v>285</v>
      </c>
      <c r="F124" s="228">
        <v>2800</v>
      </c>
      <c r="G124" s="250"/>
      <c r="H124" s="240">
        <f>F124+G124</f>
        <v>2800</v>
      </c>
      <c r="I124" s="266"/>
    </row>
    <row r="125" spans="2:9" ht="24">
      <c r="B125" s="64"/>
      <c r="C125" s="154"/>
      <c r="D125" s="15" t="s">
        <v>8</v>
      </c>
      <c r="E125" s="16" t="s">
        <v>280</v>
      </c>
      <c r="F125" s="228">
        <v>6000</v>
      </c>
      <c r="G125" s="250"/>
      <c r="H125" s="240">
        <f>F125+G125</f>
        <v>6000</v>
      </c>
      <c r="I125" s="266"/>
    </row>
    <row r="126" spans="2:9" ht="15" customHeight="1" thickBot="1">
      <c r="B126" s="66"/>
      <c r="C126" s="28"/>
      <c r="D126" s="263" t="s">
        <v>240</v>
      </c>
      <c r="E126" s="21" t="s">
        <v>286</v>
      </c>
      <c r="F126" s="264">
        <v>1000</v>
      </c>
      <c r="G126" s="258"/>
      <c r="H126" s="240">
        <f>F126+G126</f>
        <v>1000</v>
      </c>
      <c r="I126" s="267"/>
    </row>
    <row r="127" spans="2:9" ht="17.25" customHeight="1" thickBot="1">
      <c r="B127" s="134" t="s">
        <v>79</v>
      </c>
      <c r="C127" s="138"/>
      <c r="D127" s="138"/>
      <c r="E127" s="139" t="s">
        <v>210</v>
      </c>
      <c r="F127" s="229">
        <f>F128+F130</f>
        <v>256700</v>
      </c>
      <c r="G127" s="229">
        <f>G128+G130</f>
        <v>0</v>
      </c>
      <c r="H127" s="229">
        <f>H128+H130</f>
        <v>256700</v>
      </c>
      <c r="I127" s="260"/>
    </row>
    <row r="128" spans="2:9" ht="15" customHeight="1">
      <c r="B128" s="181"/>
      <c r="C128" s="125" t="s">
        <v>80</v>
      </c>
      <c r="D128" s="173"/>
      <c r="E128" s="174" t="s">
        <v>201</v>
      </c>
      <c r="F128" s="231">
        <f>F129</f>
        <v>216700</v>
      </c>
      <c r="G128" s="231">
        <f>G129</f>
        <v>0</v>
      </c>
      <c r="H128" s="231">
        <f>H129</f>
        <v>216700</v>
      </c>
      <c r="I128" s="265"/>
    </row>
    <row r="129" spans="2:9" ht="36">
      <c r="B129" s="179"/>
      <c r="C129" s="166"/>
      <c r="D129" s="178">
        <v>6297</v>
      </c>
      <c r="E129" s="30" t="s">
        <v>284</v>
      </c>
      <c r="F129" s="230">
        <v>216700</v>
      </c>
      <c r="G129" s="250"/>
      <c r="H129" s="240">
        <f>F129+G129</f>
        <v>216700</v>
      </c>
      <c r="I129" s="266"/>
    </row>
    <row r="130" spans="2:9" s="23" customFormat="1" ht="15" customHeight="1">
      <c r="B130" s="67"/>
      <c r="C130" s="125" t="s">
        <v>241</v>
      </c>
      <c r="D130" s="173"/>
      <c r="E130" s="174" t="s">
        <v>242</v>
      </c>
      <c r="F130" s="231">
        <f>F131+F132</f>
        <v>40000</v>
      </c>
      <c r="G130" s="231">
        <f>G131+G132</f>
        <v>0</v>
      </c>
      <c r="H130" s="231">
        <f>H131+H132</f>
        <v>40000</v>
      </c>
      <c r="I130" s="266"/>
    </row>
    <row r="131" spans="2:9" s="23" customFormat="1" ht="24">
      <c r="B131" s="67"/>
      <c r="C131" s="125"/>
      <c r="D131" s="15" t="s">
        <v>8</v>
      </c>
      <c r="E131" s="16" t="s">
        <v>280</v>
      </c>
      <c r="F131" s="232">
        <v>20000</v>
      </c>
      <c r="G131" s="246"/>
      <c r="H131" s="240">
        <f>F131+G131</f>
        <v>20000</v>
      </c>
      <c r="I131" s="266"/>
    </row>
    <row r="132" spans="2:9" ht="15" customHeight="1">
      <c r="B132" s="64"/>
      <c r="C132" s="25"/>
      <c r="D132" s="15" t="s">
        <v>243</v>
      </c>
      <c r="E132" s="30" t="s">
        <v>287</v>
      </c>
      <c r="F132" s="228">
        <v>20000</v>
      </c>
      <c r="G132" s="241"/>
      <c r="H132" s="240">
        <f>F132+G132</f>
        <v>20000</v>
      </c>
      <c r="I132" s="341"/>
    </row>
    <row r="133" spans="2:9" ht="4.5" customHeight="1" thickBot="1">
      <c r="B133" s="206"/>
      <c r="C133" s="35"/>
      <c r="D133" s="207"/>
      <c r="E133" s="208"/>
      <c r="F133" s="233"/>
      <c r="G133" s="254"/>
      <c r="H133" s="254"/>
      <c r="I133" s="268"/>
    </row>
    <row r="134" spans="2:9" ht="15.75" thickBot="1">
      <c r="B134" s="141" t="s">
        <v>45</v>
      </c>
      <c r="C134" s="31"/>
      <c r="D134" s="32"/>
      <c r="E134" s="140"/>
      <c r="F134" s="510">
        <f>F10+F13+F16+F19+F22+F27+F34+F39+F42+F72+F80+F91+F111+F114+F117+F122+F127</f>
        <v>24885185</v>
      </c>
      <c r="G134" s="510">
        <f>G10+G13+G16+G19+G22+G27+G34+G39+G42+G72+G80+G91+G111+G114+G117+G122+G127</f>
        <v>2470</v>
      </c>
      <c r="H134" s="510">
        <f>H10+H13+H16+H19+H22+H27+H34+H39+H42+H72+H80+H91+H111+H114+H117+H122+H127</f>
        <v>24887655</v>
      </c>
      <c r="I134" s="22"/>
    </row>
    <row r="135" spans="3:6" ht="12.75">
      <c r="C135" s="33"/>
      <c r="D135" s="34"/>
      <c r="E135" s="33"/>
      <c r="F135" s="33"/>
    </row>
    <row r="136" spans="3:6" ht="12.75">
      <c r="C136" s="33"/>
      <c r="D136" s="34"/>
      <c r="E136" s="33"/>
      <c r="F136" s="33"/>
    </row>
    <row r="137" spans="3:6" ht="12.75">
      <c r="C137" s="33"/>
      <c r="D137" s="34"/>
      <c r="E137" s="33"/>
      <c r="F137" s="33"/>
    </row>
    <row r="138" spans="3:6" ht="12.75">
      <c r="C138" s="33"/>
      <c r="D138" s="34"/>
      <c r="E138" s="33"/>
      <c r="F138" s="33"/>
    </row>
    <row r="139" spans="3:6" ht="12.75">
      <c r="C139" s="33"/>
      <c r="D139" s="34"/>
      <c r="E139" s="33"/>
      <c r="F139" s="33"/>
    </row>
    <row r="140" spans="3:6" ht="12.75">
      <c r="C140" s="33"/>
      <c r="D140" s="34"/>
      <c r="E140" s="33"/>
      <c r="F140" s="33"/>
    </row>
    <row r="141" spans="3:6" ht="12.75">
      <c r="C141" s="33"/>
      <c r="D141" s="34"/>
      <c r="E141" s="33"/>
      <c r="F141" s="33"/>
    </row>
    <row r="142" spans="3:6" ht="12.75">
      <c r="C142" s="33"/>
      <c r="D142" s="34"/>
      <c r="E142" s="33"/>
      <c r="F142" s="33"/>
    </row>
    <row r="143" spans="3:6" ht="12.75">
      <c r="C143" s="33"/>
      <c r="D143" s="34"/>
      <c r="E143" s="33"/>
      <c r="F143" s="33"/>
    </row>
    <row r="144" spans="3:6" ht="12.75">
      <c r="C144" s="33"/>
      <c r="D144" s="34"/>
      <c r="E144" s="33"/>
      <c r="F144" s="33"/>
    </row>
    <row r="145" spans="3:6" ht="12.75">
      <c r="C145" s="33"/>
      <c r="D145" s="34"/>
      <c r="E145" s="33"/>
      <c r="F145" s="33"/>
    </row>
    <row r="146" spans="3:6" ht="12.75">
      <c r="C146" s="33"/>
      <c r="D146" s="34"/>
      <c r="E146" s="33"/>
      <c r="F146" s="33"/>
    </row>
    <row r="147" spans="3:6" ht="12.75">
      <c r="C147" s="33"/>
      <c r="D147" s="34"/>
      <c r="E147" s="33"/>
      <c r="F147" s="33"/>
    </row>
    <row r="148" spans="3:6" ht="12.75">
      <c r="C148" s="33"/>
      <c r="D148" s="34"/>
      <c r="E148" s="33"/>
      <c r="F148" s="33"/>
    </row>
    <row r="149" spans="3:6" ht="12.75">
      <c r="C149" s="33"/>
      <c r="D149" s="34"/>
      <c r="E149" s="33"/>
      <c r="F149" s="33"/>
    </row>
    <row r="150" spans="3:6" ht="12.75">
      <c r="C150" s="33"/>
      <c r="D150" s="34"/>
      <c r="E150" s="33"/>
      <c r="F150" s="33"/>
    </row>
    <row r="151" spans="3:6" ht="12.75">
      <c r="C151" s="33"/>
      <c r="D151" s="34"/>
      <c r="E151" s="33"/>
      <c r="F151" s="33"/>
    </row>
    <row r="152" spans="3:6" ht="12.75">
      <c r="C152" s="33"/>
      <c r="D152" s="34"/>
      <c r="E152" s="33"/>
      <c r="F152" s="33"/>
    </row>
    <row r="153" spans="3:6" ht="12.75">
      <c r="C153" s="33"/>
      <c r="D153" s="34"/>
      <c r="E153" s="33"/>
      <c r="F153" s="33"/>
    </row>
    <row r="154" spans="3:6" ht="12.75">
      <c r="C154" s="33"/>
      <c r="D154" s="34"/>
      <c r="E154" s="33"/>
      <c r="F154" s="33"/>
    </row>
    <row r="155" spans="3:6" ht="12.75">
      <c r="C155" s="33"/>
      <c r="D155" s="34"/>
      <c r="E155" s="33"/>
      <c r="F155" s="33"/>
    </row>
    <row r="156" spans="3:6" ht="12.75">
      <c r="C156" s="33"/>
      <c r="D156" s="34"/>
      <c r="E156" s="33"/>
      <c r="F156" s="33"/>
    </row>
    <row r="157" spans="3:6" ht="12.75">
      <c r="C157" s="33"/>
      <c r="D157" s="34"/>
      <c r="E157" s="33"/>
      <c r="F157" s="33"/>
    </row>
    <row r="158" spans="3:6" ht="12.75">
      <c r="C158" s="33"/>
      <c r="D158" s="34"/>
      <c r="E158" s="33"/>
      <c r="F158" s="33"/>
    </row>
    <row r="159" spans="3:6" ht="12.75">
      <c r="C159" s="33"/>
      <c r="D159" s="34"/>
      <c r="E159" s="33"/>
      <c r="F159" s="33"/>
    </row>
    <row r="160" spans="3:6" ht="12.75">
      <c r="C160" s="33"/>
      <c r="D160" s="34"/>
      <c r="E160" s="33"/>
      <c r="F160" s="33"/>
    </row>
    <row r="161" spans="3:6" ht="12.75">
      <c r="C161" s="33"/>
      <c r="D161" s="34"/>
      <c r="E161" s="33"/>
      <c r="F161" s="33"/>
    </row>
    <row r="162" spans="3:6" ht="12.75">
      <c r="C162" s="33"/>
      <c r="D162" s="34"/>
      <c r="E162" s="33"/>
      <c r="F162" s="33"/>
    </row>
    <row r="163" spans="3:6" ht="12.75">
      <c r="C163" s="33"/>
      <c r="D163" s="34"/>
      <c r="E163" s="33"/>
      <c r="F163" s="33"/>
    </row>
    <row r="164" spans="3:6" ht="12.75">
      <c r="C164" s="33"/>
      <c r="D164" s="34"/>
      <c r="E164" s="33"/>
      <c r="F164" s="33"/>
    </row>
    <row r="165" spans="3:6" ht="12.75">
      <c r="C165" s="33"/>
      <c r="D165" s="34"/>
      <c r="E165" s="33"/>
      <c r="F165" s="33"/>
    </row>
  </sheetData>
  <sheetProtection/>
  <mergeCells count="8">
    <mergeCell ref="H7:H8"/>
    <mergeCell ref="I7:I8"/>
    <mergeCell ref="F7:F8"/>
    <mergeCell ref="B7:B8"/>
    <mergeCell ref="C7:C8"/>
    <mergeCell ref="D7:D8"/>
    <mergeCell ref="E7:E8"/>
    <mergeCell ref="G7:G8"/>
  </mergeCells>
  <printOptions/>
  <pageMargins left="0.1968503937007874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1"/>
  <sheetViews>
    <sheetView zoomScalePageLayoutView="0" workbookViewId="0" topLeftCell="A403">
      <selection activeCell="G425" sqref="G425"/>
    </sheetView>
  </sheetViews>
  <sheetFormatPr defaultColWidth="9.140625" defaultRowHeight="12.75"/>
  <cols>
    <col min="1" max="1" width="2.421875" style="33" customWidth="1"/>
    <col min="2" max="2" width="5.00390625" style="33" customWidth="1"/>
    <col min="3" max="3" width="7.00390625" style="33" customWidth="1"/>
    <col min="4" max="4" width="6.140625" style="33" customWidth="1"/>
    <col min="5" max="5" width="44.28125" style="33" customWidth="1"/>
    <col min="6" max="6" width="18.28125" style="33" customWidth="1"/>
    <col min="7" max="7" width="15.00390625" style="33" customWidth="1"/>
    <col min="8" max="8" width="18.57421875" style="33" customWidth="1"/>
    <col min="9" max="9" width="37.140625" style="33" customWidth="1"/>
    <col min="10" max="16384" width="9.140625" style="33" customWidth="1"/>
  </cols>
  <sheetData>
    <row r="1" ht="12.75">
      <c r="H1" t="s">
        <v>314</v>
      </c>
    </row>
    <row r="2" spans="3:8" ht="12.75">
      <c r="C2" s="99"/>
      <c r="E2"/>
      <c r="H2" s="521" t="s">
        <v>359</v>
      </c>
    </row>
    <row r="3" spans="5:8" ht="12.75">
      <c r="E3"/>
      <c r="H3" s="102" t="s">
        <v>360</v>
      </c>
    </row>
    <row r="4" ht="18.75">
      <c r="E4" s="96"/>
    </row>
    <row r="5" ht="13.5" customHeight="1">
      <c r="E5" s="100"/>
    </row>
    <row r="6" ht="18">
      <c r="E6" s="69" t="s">
        <v>362</v>
      </c>
    </row>
    <row r="7" ht="10.5" customHeight="1" thickBot="1">
      <c r="F7" s="68"/>
    </row>
    <row r="8" spans="2:12" ht="25.5" customHeight="1" thickBot="1">
      <c r="B8" s="283" t="s">
        <v>0</v>
      </c>
      <c r="C8" s="284" t="s">
        <v>1</v>
      </c>
      <c r="D8" s="37" t="s">
        <v>2</v>
      </c>
      <c r="E8" s="38" t="s">
        <v>46</v>
      </c>
      <c r="F8" s="285" t="s">
        <v>288</v>
      </c>
      <c r="G8" s="286" t="s">
        <v>310</v>
      </c>
      <c r="H8" s="287" t="s">
        <v>311</v>
      </c>
      <c r="I8" s="288" t="s">
        <v>312</v>
      </c>
      <c r="J8" s="36"/>
      <c r="K8" s="36"/>
      <c r="L8" s="36"/>
    </row>
    <row r="9" spans="2:12" ht="8.25" customHeight="1" thickBot="1">
      <c r="B9" s="278">
        <v>1</v>
      </c>
      <c r="C9" s="279">
        <v>2</v>
      </c>
      <c r="D9" s="280">
        <v>3</v>
      </c>
      <c r="E9" s="281">
        <v>4</v>
      </c>
      <c r="F9" s="282">
        <v>5</v>
      </c>
      <c r="G9" s="312">
        <v>6</v>
      </c>
      <c r="H9" s="313">
        <v>7</v>
      </c>
      <c r="I9" s="314">
        <v>8</v>
      </c>
      <c r="J9" s="36"/>
      <c r="K9" s="36"/>
      <c r="L9" s="36"/>
    </row>
    <row r="10" spans="2:12" ht="15.75" customHeight="1" thickBot="1">
      <c r="B10" s="142" t="s">
        <v>69</v>
      </c>
      <c r="C10" s="138"/>
      <c r="D10" s="138"/>
      <c r="E10" s="139" t="s">
        <v>70</v>
      </c>
      <c r="F10" s="289">
        <f>F11+F14+F17+F19</f>
        <v>496000</v>
      </c>
      <c r="G10" s="289">
        <f>G11+G14+G17+G19</f>
        <v>-39000</v>
      </c>
      <c r="H10" s="289">
        <f>H11+H14+H17+H19</f>
        <v>457000</v>
      </c>
      <c r="I10" s="315"/>
      <c r="J10" s="36"/>
      <c r="K10" s="36"/>
      <c r="L10" s="36"/>
    </row>
    <row r="11" spans="2:12" ht="15" customHeight="1">
      <c r="B11" s="203"/>
      <c r="C11" s="323" t="s">
        <v>164</v>
      </c>
      <c r="D11" s="175"/>
      <c r="E11" s="124" t="s">
        <v>225</v>
      </c>
      <c r="F11" s="324">
        <f>F12+F13</f>
        <v>65000</v>
      </c>
      <c r="G11" s="324">
        <f>G12+G13</f>
        <v>0</v>
      </c>
      <c r="H11" s="324">
        <f>H12+H13</f>
        <v>65000</v>
      </c>
      <c r="I11" s="325"/>
      <c r="J11" s="36"/>
      <c r="K11" s="36"/>
      <c r="L11" s="36"/>
    </row>
    <row r="12" spans="2:12" ht="23.25">
      <c r="B12" s="79"/>
      <c r="C12" s="152"/>
      <c r="D12" s="42" t="s">
        <v>110</v>
      </c>
      <c r="E12" s="86" t="s">
        <v>292</v>
      </c>
      <c r="F12" s="291">
        <v>20000</v>
      </c>
      <c r="G12" s="330"/>
      <c r="H12" s="348">
        <f>F12+G12</f>
        <v>20000</v>
      </c>
      <c r="I12" s="344"/>
      <c r="J12" s="36"/>
      <c r="K12" s="36"/>
      <c r="L12" s="36"/>
    </row>
    <row r="13" spans="2:12" ht="23.25">
      <c r="B13" s="80"/>
      <c r="C13" s="81"/>
      <c r="D13" s="42" t="s">
        <v>56</v>
      </c>
      <c r="E13" s="30" t="s">
        <v>293</v>
      </c>
      <c r="F13" s="291">
        <v>45000</v>
      </c>
      <c r="G13" s="330"/>
      <c r="H13" s="348">
        <f>F13+G13</f>
        <v>45000</v>
      </c>
      <c r="I13" s="344"/>
      <c r="J13" s="36"/>
      <c r="K13" s="36"/>
      <c r="L13" s="36"/>
    </row>
    <row r="14" spans="2:12" ht="15" customHeight="1">
      <c r="B14" s="72"/>
      <c r="C14" s="153" t="s">
        <v>71</v>
      </c>
      <c r="D14" s="154"/>
      <c r="E14" s="122" t="s">
        <v>175</v>
      </c>
      <c r="F14" s="290">
        <f>F15+F16</f>
        <v>400000</v>
      </c>
      <c r="G14" s="290">
        <f>G15+G16</f>
        <v>-39000</v>
      </c>
      <c r="H14" s="290">
        <f>H15+H16</f>
        <v>361000</v>
      </c>
      <c r="I14" s="95"/>
      <c r="J14" s="36"/>
      <c r="K14" s="36"/>
      <c r="L14" s="36"/>
    </row>
    <row r="15" spans="2:12" ht="15" customHeight="1">
      <c r="B15" s="72"/>
      <c r="C15" s="153"/>
      <c r="D15" s="42" t="s">
        <v>56</v>
      </c>
      <c r="E15" s="30" t="s">
        <v>57</v>
      </c>
      <c r="F15" s="292">
        <v>20000</v>
      </c>
      <c r="G15" s="330"/>
      <c r="H15" s="348">
        <f>F15+G15</f>
        <v>20000</v>
      </c>
      <c r="I15" s="95"/>
      <c r="J15" s="36"/>
      <c r="K15" s="36"/>
      <c r="L15" s="36"/>
    </row>
    <row r="16" spans="2:12" ht="15" customHeight="1">
      <c r="B16" s="71"/>
      <c r="C16" s="41"/>
      <c r="D16" s="42" t="s">
        <v>81</v>
      </c>
      <c r="E16" s="30" t="s">
        <v>82</v>
      </c>
      <c r="F16" s="292">
        <v>380000</v>
      </c>
      <c r="G16" s="330">
        <v>-39000</v>
      </c>
      <c r="H16" s="348">
        <f>F16+G16</f>
        <v>341000</v>
      </c>
      <c r="I16" s="344" t="s">
        <v>406</v>
      </c>
      <c r="J16" s="36"/>
      <c r="K16" s="36"/>
      <c r="L16" s="36"/>
    </row>
    <row r="17" spans="2:12" ht="15" customHeight="1">
      <c r="B17" s="72"/>
      <c r="C17" s="154" t="s">
        <v>83</v>
      </c>
      <c r="D17" s="154"/>
      <c r="E17" s="122" t="s">
        <v>176</v>
      </c>
      <c r="F17" s="293">
        <f>F18</f>
        <v>24000</v>
      </c>
      <c r="G17" s="293">
        <f>G18</f>
        <v>0</v>
      </c>
      <c r="H17" s="293">
        <f>H18</f>
        <v>24000</v>
      </c>
      <c r="I17" s="95"/>
      <c r="J17" s="36"/>
      <c r="K17" s="36"/>
      <c r="L17" s="36"/>
    </row>
    <row r="18" spans="2:12" ht="24">
      <c r="B18" s="73"/>
      <c r="C18" s="44"/>
      <c r="D18" s="44">
        <v>2850</v>
      </c>
      <c r="E18" s="21" t="s">
        <v>84</v>
      </c>
      <c r="F18" s="294">
        <v>24000</v>
      </c>
      <c r="G18" s="330"/>
      <c r="H18" s="348">
        <f>F18+G18</f>
        <v>24000</v>
      </c>
      <c r="I18" s="95"/>
      <c r="J18" s="36"/>
      <c r="K18" s="36"/>
      <c r="L18" s="36"/>
    </row>
    <row r="19" spans="2:12" ht="15" customHeight="1">
      <c r="B19" s="71"/>
      <c r="C19" s="155" t="s">
        <v>211</v>
      </c>
      <c r="D19" s="154"/>
      <c r="E19" s="122" t="s">
        <v>43</v>
      </c>
      <c r="F19" s="293">
        <f>F20</f>
        <v>7000</v>
      </c>
      <c r="G19" s="293">
        <f>G20</f>
        <v>0</v>
      </c>
      <c r="H19" s="293">
        <f>H20</f>
        <v>7000</v>
      </c>
      <c r="I19" s="95"/>
      <c r="J19" s="36"/>
      <c r="K19" s="36"/>
      <c r="L19" s="36"/>
    </row>
    <row r="20" spans="2:12" ht="16.5" customHeight="1" thickBot="1">
      <c r="B20" s="74"/>
      <c r="C20" s="46"/>
      <c r="D20" s="42" t="s">
        <v>90</v>
      </c>
      <c r="E20" s="30" t="s">
        <v>67</v>
      </c>
      <c r="F20" s="295">
        <v>7000</v>
      </c>
      <c r="G20" s="330"/>
      <c r="H20" s="348">
        <f>F20+G20</f>
        <v>7000</v>
      </c>
      <c r="I20" s="95"/>
      <c r="J20" s="36"/>
      <c r="K20" s="36"/>
      <c r="L20" s="36"/>
    </row>
    <row r="21" spans="2:12" ht="15" customHeight="1" thickBot="1">
      <c r="B21" s="142" t="s">
        <v>86</v>
      </c>
      <c r="C21" s="138"/>
      <c r="D21" s="138"/>
      <c r="E21" s="139" t="s">
        <v>72</v>
      </c>
      <c r="F21" s="296">
        <f>F22+F24+F26</f>
        <v>1672330</v>
      </c>
      <c r="G21" s="296">
        <f>G22+G24+G26</f>
        <v>-11000</v>
      </c>
      <c r="H21" s="296">
        <f>H22+H24+H26</f>
        <v>1661330</v>
      </c>
      <c r="I21" s="315"/>
      <c r="J21" s="36"/>
      <c r="K21" s="36"/>
      <c r="L21" s="36"/>
    </row>
    <row r="22" spans="2:12" ht="15" customHeight="1">
      <c r="B22" s="70"/>
      <c r="C22" s="126" t="s">
        <v>87</v>
      </c>
      <c r="D22" s="125"/>
      <c r="E22" s="128" t="s">
        <v>177</v>
      </c>
      <c r="F22" s="297">
        <f>F23</f>
        <v>210000</v>
      </c>
      <c r="G22" s="297">
        <f>G23</f>
        <v>0</v>
      </c>
      <c r="H22" s="297">
        <f>H23</f>
        <v>210000</v>
      </c>
      <c r="I22" s="326"/>
      <c r="J22" s="36"/>
      <c r="K22" s="36"/>
      <c r="L22" s="36"/>
    </row>
    <row r="23" spans="2:12" ht="15" customHeight="1">
      <c r="B23" s="72"/>
      <c r="C23" s="41"/>
      <c r="D23" s="42" t="s">
        <v>56</v>
      </c>
      <c r="E23" s="30" t="s">
        <v>57</v>
      </c>
      <c r="F23" s="292">
        <v>210000</v>
      </c>
      <c r="G23" s="330"/>
      <c r="H23" s="348">
        <f>F23+G23</f>
        <v>210000</v>
      </c>
      <c r="I23" s="95"/>
      <c r="J23" s="36"/>
      <c r="K23" s="36"/>
      <c r="L23" s="36"/>
    </row>
    <row r="24" spans="2:12" ht="14.25">
      <c r="B24" s="72"/>
      <c r="C24" s="154" t="s">
        <v>88</v>
      </c>
      <c r="D24" s="153"/>
      <c r="E24" s="122" t="s">
        <v>73</v>
      </c>
      <c r="F24" s="293">
        <f>F25</f>
        <v>300000</v>
      </c>
      <c r="G24" s="293">
        <f>G25</f>
        <v>0</v>
      </c>
      <c r="H24" s="293">
        <f>H25</f>
        <v>300000</v>
      </c>
      <c r="I24" s="95"/>
      <c r="J24" s="36"/>
      <c r="K24" s="36"/>
      <c r="L24" s="36"/>
    </row>
    <row r="25" spans="2:12" ht="48">
      <c r="B25" s="72"/>
      <c r="C25" s="41"/>
      <c r="D25" s="91" t="s">
        <v>290</v>
      </c>
      <c r="E25" s="90" t="s">
        <v>291</v>
      </c>
      <c r="F25" s="292">
        <v>300000</v>
      </c>
      <c r="G25" s="330"/>
      <c r="H25" s="348">
        <f>F25+G25</f>
        <v>300000</v>
      </c>
      <c r="I25" s="95"/>
      <c r="J25" s="36"/>
      <c r="K25" s="36"/>
      <c r="L25" s="36"/>
    </row>
    <row r="26" spans="2:12" ht="17.25" customHeight="1">
      <c r="B26" s="72"/>
      <c r="C26" s="153" t="s">
        <v>89</v>
      </c>
      <c r="D26" s="154"/>
      <c r="E26" s="122" t="s">
        <v>170</v>
      </c>
      <c r="F26" s="293">
        <f>SUM(F27:F33)</f>
        <v>1162330</v>
      </c>
      <c r="G26" s="293">
        <f>SUM(G27:G33)</f>
        <v>-11000</v>
      </c>
      <c r="H26" s="293">
        <f>SUM(H27:H33)</f>
        <v>1151330</v>
      </c>
      <c r="I26" s="95"/>
      <c r="J26" s="36"/>
      <c r="K26" s="36"/>
      <c r="L26" s="36"/>
    </row>
    <row r="27" spans="2:12" ht="15" customHeight="1">
      <c r="B27" s="72"/>
      <c r="C27" s="153"/>
      <c r="D27" s="41">
        <v>4170</v>
      </c>
      <c r="E27" s="30" t="s">
        <v>62</v>
      </c>
      <c r="F27" s="298">
        <v>5000</v>
      </c>
      <c r="G27" s="330"/>
      <c r="H27" s="348">
        <f aca="true" t="shared" si="0" ref="H27:H33">F27+G27</f>
        <v>5000</v>
      </c>
      <c r="I27" s="95"/>
      <c r="J27" s="36"/>
      <c r="K27" s="36"/>
      <c r="L27" s="36"/>
    </row>
    <row r="28" spans="2:12" ht="15" customHeight="1">
      <c r="B28" s="72"/>
      <c r="C28" s="48"/>
      <c r="D28" s="42" t="s">
        <v>85</v>
      </c>
      <c r="E28" s="30" t="s">
        <v>294</v>
      </c>
      <c r="F28" s="298">
        <v>30000</v>
      </c>
      <c r="G28" s="330"/>
      <c r="H28" s="348">
        <f t="shared" si="0"/>
        <v>30000</v>
      </c>
      <c r="I28" s="95"/>
      <c r="J28" s="36"/>
      <c r="K28" s="36"/>
      <c r="L28" s="36"/>
    </row>
    <row r="29" spans="2:12" ht="23.25">
      <c r="B29" s="72"/>
      <c r="C29" s="48"/>
      <c r="D29" s="42" t="s">
        <v>110</v>
      </c>
      <c r="E29" s="86" t="s">
        <v>295</v>
      </c>
      <c r="F29" s="298">
        <v>685873</v>
      </c>
      <c r="G29" s="332">
        <v>-11000</v>
      </c>
      <c r="H29" s="348">
        <f t="shared" si="0"/>
        <v>674873</v>
      </c>
      <c r="I29" s="344" t="s">
        <v>406</v>
      </c>
      <c r="J29" s="36"/>
      <c r="K29" s="36"/>
      <c r="L29" s="36"/>
    </row>
    <row r="30" spans="2:12" ht="15" customHeight="1">
      <c r="B30" s="72"/>
      <c r="C30" s="48"/>
      <c r="D30" s="42" t="s">
        <v>56</v>
      </c>
      <c r="E30" s="30" t="s">
        <v>57</v>
      </c>
      <c r="F30" s="298">
        <v>60000</v>
      </c>
      <c r="G30" s="330"/>
      <c r="H30" s="348">
        <f t="shared" si="0"/>
        <v>60000</v>
      </c>
      <c r="I30" s="95"/>
      <c r="J30" s="36"/>
      <c r="K30" s="36"/>
      <c r="L30" s="36"/>
    </row>
    <row r="31" spans="2:12" ht="15" customHeight="1">
      <c r="B31" s="71"/>
      <c r="C31" s="41"/>
      <c r="D31" s="42" t="s">
        <v>90</v>
      </c>
      <c r="E31" s="30" t="s">
        <v>67</v>
      </c>
      <c r="F31" s="292">
        <v>60000</v>
      </c>
      <c r="G31" s="330"/>
      <c r="H31" s="348">
        <f t="shared" si="0"/>
        <v>60000</v>
      </c>
      <c r="I31" s="95"/>
      <c r="J31" s="36"/>
      <c r="K31" s="36"/>
      <c r="L31" s="36"/>
    </row>
    <row r="32" spans="2:12" ht="15" customHeight="1">
      <c r="B32" s="71"/>
      <c r="C32" s="41"/>
      <c r="D32" s="50">
        <v>4480</v>
      </c>
      <c r="E32" s="30" t="s">
        <v>214</v>
      </c>
      <c r="F32" s="292">
        <v>296337</v>
      </c>
      <c r="G32" s="330"/>
      <c r="H32" s="348">
        <f t="shared" si="0"/>
        <v>296337</v>
      </c>
      <c r="I32" s="344"/>
      <c r="J32" s="36"/>
      <c r="K32" s="36"/>
      <c r="L32" s="36"/>
    </row>
    <row r="33" spans="2:12" ht="24" thickBot="1">
      <c r="B33" s="73"/>
      <c r="C33" s="44"/>
      <c r="D33" s="45" t="s">
        <v>81</v>
      </c>
      <c r="E33" s="21" t="s">
        <v>296</v>
      </c>
      <c r="F33" s="294">
        <v>25120</v>
      </c>
      <c r="G33" s="331"/>
      <c r="H33" s="349">
        <f t="shared" si="0"/>
        <v>25120</v>
      </c>
      <c r="I33" s="360"/>
      <c r="J33" s="36"/>
      <c r="K33" s="36"/>
      <c r="L33" s="36"/>
    </row>
    <row r="34" spans="2:12" ht="14.25" customHeight="1" thickBot="1">
      <c r="B34" s="142" t="s">
        <v>91</v>
      </c>
      <c r="C34" s="138"/>
      <c r="D34" s="138"/>
      <c r="E34" s="131" t="s">
        <v>9</v>
      </c>
      <c r="F34" s="296">
        <f>F35</f>
        <v>173000</v>
      </c>
      <c r="G34" s="296">
        <f>G35</f>
        <v>0</v>
      </c>
      <c r="H34" s="296">
        <f>H35</f>
        <v>173000</v>
      </c>
      <c r="I34" s="315"/>
      <c r="J34" s="36"/>
      <c r="K34" s="36"/>
      <c r="L34" s="36"/>
    </row>
    <row r="35" spans="2:12" ht="15" customHeight="1">
      <c r="B35" s="70"/>
      <c r="C35" s="126" t="s">
        <v>92</v>
      </c>
      <c r="D35" s="125"/>
      <c r="E35" s="128" t="s">
        <v>10</v>
      </c>
      <c r="F35" s="297">
        <f>F36+F37+F38</f>
        <v>173000</v>
      </c>
      <c r="G35" s="297">
        <f>G36+G37+G38</f>
        <v>0</v>
      </c>
      <c r="H35" s="297">
        <f>H36+H37+H38</f>
        <v>173000</v>
      </c>
      <c r="I35" s="326"/>
      <c r="J35" s="36"/>
      <c r="K35" s="36"/>
      <c r="L35" s="36"/>
    </row>
    <row r="36" spans="2:12" ht="15" customHeight="1">
      <c r="B36" s="72"/>
      <c r="C36" s="49"/>
      <c r="D36" s="42" t="s">
        <v>93</v>
      </c>
      <c r="E36" s="30" t="s">
        <v>94</v>
      </c>
      <c r="F36" s="298">
        <v>70000</v>
      </c>
      <c r="G36" s="332"/>
      <c r="H36" s="348">
        <f>F36+G36</f>
        <v>70000</v>
      </c>
      <c r="I36" s="95"/>
      <c r="J36" s="36"/>
      <c r="K36" s="36"/>
      <c r="L36" s="36"/>
    </row>
    <row r="37" spans="2:12" ht="15" customHeight="1">
      <c r="B37" s="202"/>
      <c r="C37" s="49"/>
      <c r="D37" s="42" t="s">
        <v>109</v>
      </c>
      <c r="E37" s="30" t="s">
        <v>63</v>
      </c>
      <c r="F37" s="299">
        <v>8000</v>
      </c>
      <c r="G37" s="332"/>
      <c r="H37" s="348">
        <f>F37+G37</f>
        <v>8000</v>
      </c>
      <c r="I37" s="95"/>
      <c r="J37" s="36"/>
      <c r="K37" s="36"/>
      <c r="L37" s="36"/>
    </row>
    <row r="38" spans="2:12" ht="18" customHeight="1" thickBot="1">
      <c r="B38" s="73"/>
      <c r="C38" s="44"/>
      <c r="D38" s="45" t="s">
        <v>56</v>
      </c>
      <c r="E38" s="21" t="s">
        <v>57</v>
      </c>
      <c r="F38" s="299">
        <v>95000</v>
      </c>
      <c r="G38" s="369"/>
      <c r="H38" s="348">
        <f>F38+G38</f>
        <v>95000</v>
      </c>
      <c r="I38" s="327"/>
      <c r="J38" s="36"/>
      <c r="K38" s="36"/>
      <c r="L38" s="36"/>
    </row>
    <row r="39" spans="2:12" ht="15" customHeight="1" thickBot="1">
      <c r="B39" s="142" t="s">
        <v>95</v>
      </c>
      <c r="C39" s="167"/>
      <c r="D39" s="138"/>
      <c r="E39" s="168" t="s">
        <v>96</v>
      </c>
      <c r="F39" s="296">
        <f aca="true" t="shared" si="1" ref="F39:H40">F40</f>
        <v>96000</v>
      </c>
      <c r="G39" s="296">
        <f t="shared" si="1"/>
        <v>0</v>
      </c>
      <c r="H39" s="296">
        <f t="shared" si="1"/>
        <v>96000</v>
      </c>
      <c r="I39" s="315"/>
      <c r="J39" s="36"/>
      <c r="K39" s="36"/>
      <c r="L39" s="36"/>
    </row>
    <row r="40" spans="2:12" ht="15" customHeight="1">
      <c r="B40" s="70"/>
      <c r="C40" s="126" t="s">
        <v>97</v>
      </c>
      <c r="D40" s="125"/>
      <c r="E40" s="128" t="s">
        <v>178</v>
      </c>
      <c r="F40" s="297">
        <f t="shared" si="1"/>
        <v>96000</v>
      </c>
      <c r="G40" s="297">
        <f t="shared" si="1"/>
        <v>0</v>
      </c>
      <c r="H40" s="297">
        <f t="shared" si="1"/>
        <v>96000</v>
      </c>
      <c r="I40" s="326"/>
      <c r="J40" s="36"/>
      <c r="K40" s="36"/>
      <c r="L40" s="36"/>
    </row>
    <row r="41" spans="2:12" ht="17.25" customHeight="1" thickBot="1">
      <c r="B41" s="73"/>
      <c r="C41" s="44"/>
      <c r="D41" s="45" t="s">
        <v>56</v>
      </c>
      <c r="E41" s="21" t="s">
        <v>57</v>
      </c>
      <c r="F41" s="294">
        <v>96000</v>
      </c>
      <c r="G41" s="331"/>
      <c r="H41" s="348">
        <f>F41+G41</f>
        <v>96000</v>
      </c>
      <c r="I41" s="327"/>
      <c r="J41" s="36"/>
      <c r="K41" s="36"/>
      <c r="L41" s="36"/>
    </row>
    <row r="42" spans="2:12" ht="15" customHeight="1" thickBot="1">
      <c r="B42" s="142" t="s">
        <v>47</v>
      </c>
      <c r="C42" s="138"/>
      <c r="D42" s="138"/>
      <c r="E42" s="131" t="s">
        <v>12</v>
      </c>
      <c r="F42" s="296">
        <f>F43+F47+F55+F79+F82</f>
        <v>2694802</v>
      </c>
      <c r="G42" s="296">
        <f>G43+G47+G55+G79+G82</f>
        <v>0</v>
      </c>
      <c r="H42" s="296">
        <f>H43+H47+H55+H79+H82</f>
        <v>2694802</v>
      </c>
      <c r="I42" s="315"/>
      <c r="J42" s="36"/>
      <c r="K42" s="36"/>
      <c r="L42" s="36"/>
    </row>
    <row r="43" spans="2:12" ht="15" customHeight="1">
      <c r="B43" s="70"/>
      <c r="C43" s="126" t="s">
        <v>48</v>
      </c>
      <c r="D43" s="125"/>
      <c r="E43" s="128" t="s">
        <v>179</v>
      </c>
      <c r="F43" s="297">
        <f>F44+F45+F46</f>
        <v>68186</v>
      </c>
      <c r="G43" s="297">
        <f>G44+G45+G46</f>
        <v>0</v>
      </c>
      <c r="H43" s="297">
        <f>H44+H45+H46</f>
        <v>68186</v>
      </c>
      <c r="I43" s="326"/>
      <c r="J43" s="36"/>
      <c r="K43" s="36"/>
      <c r="L43" s="36"/>
    </row>
    <row r="44" spans="2:12" ht="15" customHeight="1">
      <c r="B44" s="71"/>
      <c r="C44" s="41"/>
      <c r="D44" s="42" t="s">
        <v>98</v>
      </c>
      <c r="E44" s="30" t="s">
        <v>99</v>
      </c>
      <c r="F44" s="300">
        <v>55900</v>
      </c>
      <c r="G44" s="330"/>
      <c r="H44" s="348">
        <f>F44+G44</f>
        <v>55900</v>
      </c>
      <c r="I44" s="95"/>
      <c r="J44" s="36"/>
      <c r="K44" s="36"/>
      <c r="L44" s="36"/>
    </row>
    <row r="45" spans="2:12" ht="15" customHeight="1">
      <c r="B45" s="71"/>
      <c r="C45" s="41"/>
      <c r="D45" s="42" t="s">
        <v>100</v>
      </c>
      <c r="E45" s="30" t="s">
        <v>101</v>
      </c>
      <c r="F45" s="300">
        <v>10600</v>
      </c>
      <c r="G45" s="330"/>
      <c r="H45" s="348">
        <f>F45+G45</f>
        <v>10600</v>
      </c>
      <c r="I45" s="95"/>
      <c r="J45" s="36"/>
      <c r="K45" s="36"/>
      <c r="L45" s="36"/>
    </row>
    <row r="46" spans="2:12" ht="15" customHeight="1">
      <c r="B46" s="71"/>
      <c r="C46" s="41"/>
      <c r="D46" s="42" t="s">
        <v>102</v>
      </c>
      <c r="E46" s="30" t="s">
        <v>103</v>
      </c>
      <c r="F46" s="300">
        <v>1686</v>
      </c>
      <c r="G46" s="330"/>
      <c r="H46" s="348">
        <f>F46+G46</f>
        <v>1686</v>
      </c>
      <c r="I46" s="95"/>
      <c r="J46" s="36"/>
      <c r="K46" s="36"/>
      <c r="L46" s="36"/>
    </row>
    <row r="47" spans="2:12" ht="15" customHeight="1">
      <c r="B47" s="72"/>
      <c r="C47" s="153" t="s">
        <v>104</v>
      </c>
      <c r="D47" s="154"/>
      <c r="E47" s="122" t="s">
        <v>180</v>
      </c>
      <c r="F47" s="293">
        <f>SUM(F48:F54)</f>
        <v>134082</v>
      </c>
      <c r="G47" s="293">
        <f>SUM(G48:G54)</f>
        <v>0</v>
      </c>
      <c r="H47" s="293">
        <f>SUM(H48:H54)</f>
        <v>134082</v>
      </c>
      <c r="I47" s="95"/>
      <c r="J47" s="36"/>
      <c r="K47" s="36"/>
      <c r="L47" s="36"/>
    </row>
    <row r="48" spans="2:12" ht="15" customHeight="1">
      <c r="B48" s="71"/>
      <c r="C48" s="41"/>
      <c r="D48" s="42" t="s">
        <v>93</v>
      </c>
      <c r="E48" s="30" t="s">
        <v>94</v>
      </c>
      <c r="F48" s="292">
        <v>111204</v>
      </c>
      <c r="G48" s="330"/>
      <c r="H48" s="348">
        <f aca="true" t="shared" si="2" ref="H48:H54">F48+G48</f>
        <v>111204</v>
      </c>
      <c r="I48" s="95"/>
      <c r="J48" s="36"/>
      <c r="K48" s="36"/>
      <c r="L48" s="36"/>
    </row>
    <row r="49" spans="2:12" ht="15" customHeight="1">
      <c r="B49" s="71"/>
      <c r="C49" s="41"/>
      <c r="D49" s="42" t="s">
        <v>85</v>
      </c>
      <c r="E49" s="30" t="s">
        <v>58</v>
      </c>
      <c r="F49" s="292">
        <v>6678</v>
      </c>
      <c r="G49" s="330"/>
      <c r="H49" s="348">
        <f t="shared" si="2"/>
        <v>6678</v>
      </c>
      <c r="I49" s="95"/>
      <c r="J49" s="36"/>
      <c r="K49" s="36"/>
      <c r="L49" s="36"/>
    </row>
    <row r="50" spans="2:12" ht="15" customHeight="1">
      <c r="B50" s="71"/>
      <c r="C50" s="41"/>
      <c r="D50" s="50">
        <v>4220</v>
      </c>
      <c r="E50" s="30" t="s">
        <v>138</v>
      </c>
      <c r="F50" s="292">
        <v>2000</v>
      </c>
      <c r="G50" s="330"/>
      <c r="H50" s="348">
        <f t="shared" si="2"/>
        <v>2000</v>
      </c>
      <c r="I50" s="95"/>
      <c r="J50" s="36"/>
      <c r="K50" s="36"/>
      <c r="L50" s="36"/>
    </row>
    <row r="51" spans="2:12" ht="15" customHeight="1">
      <c r="B51" s="71"/>
      <c r="C51" s="41"/>
      <c r="D51" s="42" t="s">
        <v>56</v>
      </c>
      <c r="E51" s="30" t="s">
        <v>57</v>
      </c>
      <c r="F51" s="292">
        <v>2400</v>
      </c>
      <c r="G51" s="330"/>
      <c r="H51" s="348">
        <f t="shared" si="2"/>
        <v>2400</v>
      </c>
      <c r="I51" s="95"/>
      <c r="J51" s="36"/>
      <c r="K51" s="36"/>
      <c r="L51" s="36"/>
    </row>
    <row r="52" spans="2:12" ht="15" customHeight="1">
      <c r="B52" s="71"/>
      <c r="C52" s="41"/>
      <c r="D52" s="42" t="s">
        <v>105</v>
      </c>
      <c r="E52" s="30" t="s">
        <v>66</v>
      </c>
      <c r="F52" s="292">
        <v>800</v>
      </c>
      <c r="G52" s="330"/>
      <c r="H52" s="348">
        <f t="shared" si="2"/>
        <v>800</v>
      </c>
      <c r="I52" s="95"/>
      <c r="J52" s="36"/>
      <c r="K52" s="36"/>
      <c r="L52" s="36"/>
    </row>
    <row r="53" spans="2:12" ht="12.75">
      <c r="B53" s="71"/>
      <c r="C53" s="41"/>
      <c r="D53" s="50">
        <v>4420</v>
      </c>
      <c r="E53" s="30" t="s">
        <v>106</v>
      </c>
      <c r="F53" s="292">
        <v>4000</v>
      </c>
      <c r="G53" s="330"/>
      <c r="H53" s="348">
        <f t="shared" si="2"/>
        <v>4000</v>
      </c>
      <c r="I53" s="95"/>
      <c r="J53" s="36"/>
      <c r="K53" s="36"/>
      <c r="L53" s="36"/>
    </row>
    <row r="54" spans="2:12" ht="15" customHeight="1">
      <c r="B54" s="71"/>
      <c r="C54" s="41"/>
      <c r="D54" s="50">
        <v>4700</v>
      </c>
      <c r="E54" s="30" t="s">
        <v>217</v>
      </c>
      <c r="F54" s="292">
        <v>7000</v>
      </c>
      <c r="G54" s="330"/>
      <c r="H54" s="348">
        <f t="shared" si="2"/>
        <v>7000</v>
      </c>
      <c r="I54" s="95"/>
      <c r="J54" s="36"/>
      <c r="K54" s="36"/>
      <c r="L54" s="36"/>
    </row>
    <row r="55" spans="2:12" ht="14.25" customHeight="1">
      <c r="B55" s="72"/>
      <c r="C55" s="153" t="s">
        <v>107</v>
      </c>
      <c r="D55" s="154"/>
      <c r="E55" s="122" t="s">
        <v>74</v>
      </c>
      <c r="F55" s="293">
        <f>SUM(F56:F78)</f>
        <v>2398474</v>
      </c>
      <c r="G55" s="293">
        <f>SUM(G56:G78)</f>
        <v>0</v>
      </c>
      <c r="H55" s="293">
        <f>SUM(H56:H78)</f>
        <v>2398474</v>
      </c>
      <c r="I55" s="95"/>
      <c r="J55" s="36"/>
      <c r="K55" s="36"/>
      <c r="L55" s="36"/>
    </row>
    <row r="56" spans="2:12" ht="14.25" customHeight="1">
      <c r="B56" s="71"/>
      <c r="C56" s="41"/>
      <c r="D56" s="41">
        <v>3020</v>
      </c>
      <c r="E56" s="30" t="s">
        <v>226</v>
      </c>
      <c r="F56" s="292">
        <v>4000</v>
      </c>
      <c r="G56" s="330"/>
      <c r="H56" s="348">
        <f aca="true" t="shared" si="3" ref="H56:H78">F56+G56</f>
        <v>4000</v>
      </c>
      <c r="I56" s="95"/>
      <c r="J56" s="36"/>
      <c r="K56" s="36"/>
      <c r="L56" s="36"/>
    </row>
    <row r="57" spans="2:12" ht="14.25" customHeight="1">
      <c r="B57" s="71"/>
      <c r="C57" s="41"/>
      <c r="D57" s="42" t="s">
        <v>98</v>
      </c>
      <c r="E57" s="30" t="s">
        <v>99</v>
      </c>
      <c r="F57" s="292">
        <v>1300000</v>
      </c>
      <c r="G57" s="330"/>
      <c r="H57" s="348">
        <f t="shared" si="3"/>
        <v>1300000</v>
      </c>
      <c r="I57" s="95"/>
      <c r="J57" s="36"/>
      <c r="K57" s="36"/>
      <c r="L57" s="36"/>
    </row>
    <row r="58" spans="2:12" ht="14.25" customHeight="1">
      <c r="B58" s="71"/>
      <c r="C58" s="41"/>
      <c r="D58" s="42" t="s">
        <v>108</v>
      </c>
      <c r="E58" s="30" t="s">
        <v>61</v>
      </c>
      <c r="F58" s="292">
        <v>96000</v>
      </c>
      <c r="G58" s="330"/>
      <c r="H58" s="348">
        <f t="shared" si="3"/>
        <v>96000</v>
      </c>
      <c r="I58" s="95"/>
      <c r="J58" s="36"/>
      <c r="K58" s="36"/>
      <c r="L58" s="36"/>
    </row>
    <row r="59" spans="2:12" ht="14.25" customHeight="1">
      <c r="B59" s="71"/>
      <c r="C59" s="41"/>
      <c r="D59" s="42" t="s">
        <v>100</v>
      </c>
      <c r="E59" s="30" t="s">
        <v>101</v>
      </c>
      <c r="F59" s="292">
        <v>238000</v>
      </c>
      <c r="G59" s="330"/>
      <c r="H59" s="348">
        <f t="shared" si="3"/>
        <v>238000</v>
      </c>
      <c r="I59" s="95"/>
      <c r="J59" s="36"/>
      <c r="K59" s="36"/>
      <c r="L59" s="36"/>
    </row>
    <row r="60" spans="2:12" ht="14.25" customHeight="1">
      <c r="B60" s="71"/>
      <c r="C60" s="41"/>
      <c r="D60" s="42" t="s">
        <v>102</v>
      </c>
      <c r="E60" s="30" t="s">
        <v>103</v>
      </c>
      <c r="F60" s="292">
        <v>34000</v>
      </c>
      <c r="G60" s="330"/>
      <c r="H60" s="348">
        <f t="shared" si="3"/>
        <v>34000</v>
      </c>
      <c r="I60" s="95"/>
      <c r="J60" s="36"/>
      <c r="K60" s="36"/>
      <c r="L60" s="36"/>
    </row>
    <row r="61" spans="2:12" ht="14.25" customHeight="1">
      <c r="B61" s="71"/>
      <c r="C61" s="41"/>
      <c r="D61" s="101">
        <v>4140</v>
      </c>
      <c r="E61" s="30" t="s">
        <v>307</v>
      </c>
      <c r="F61" s="292">
        <v>4000</v>
      </c>
      <c r="G61" s="330"/>
      <c r="H61" s="348">
        <f t="shared" si="3"/>
        <v>4000</v>
      </c>
      <c r="I61" s="95"/>
      <c r="J61" s="36"/>
      <c r="K61" s="36"/>
      <c r="L61" s="36"/>
    </row>
    <row r="62" spans="2:12" ht="14.25" customHeight="1">
      <c r="B62" s="71"/>
      <c r="C62" s="41"/>
      <c r="D62" s="41">
        <v>4170</v>
      </c>
      <c r="E62" s="30" t="s">
        <v>62</v>
      </c>
      <c r="F62" s="292">
        <v>60000</v>
      </c>
      <c r="G62" s="330"/>
      <c r="H62" s="348">
        <f t="shared" si="3"/>
        <v>60000</v>
      </c>
      <c r="I62" s="95"/>
      <c r="J62" s="36"/>
      <c r="K62" s="36"/>
      <c r="L62" s="36"/>
    </row>
    <row r="63" spans="2:12" ht="14.25" customHeight="1">
      <c r="B63" s="71"/>
      <c r="C63" s="41"/>
      <c r="D63" s="42" t="s">
        <v>85</v>
      </c>
      <c r="E63" s="30" t="s">
        <v>58</v>
      </c>
      <c r="F63" s="292">
        <v>137121</v>
      </c>
      <c r="G63" s="330"/>
      <c r="H63" s="348">
        <f t="shared" si="3"/>
        <v>137121</v>
      </c>
      <c r="I63" s="95"/>
      <c r="J63" s="36"/>
      <c r="K63" s="36"/>
      <c r="L63" s="36"/>
    </row>
    <row r="64" spans="2:12" ht="14.25" customHeight="1">
      <c r="B64" s="71"/>
      <c r="C64" s="41"/>
      <c r="D64" s="50">
        <v>4220</v>
      </c>
      <c r="E64" s="30" t="s">
        <v>138</v>
      </c>
      <c r="F64" s="292">
        <v>5150</v>
      </c>
      <c r="G64" s="330"/>
      <c r="H64" s="348">
        <f t="shared" si="3"/>
        <v>5150</v>
      </c>
      <c r="I64" s="95"/>
      <c r="J64" s="36"/>
      <c r="K64" s="36"/>
      <c r="L64" s="36"/>
    </row>
    <row r="65" spans="2:12" ht="14.25" customHeight="1">
      <c r="B65" s="71"/>
      <c r="C65" s="41"/>
      <c r="D65" s="42" t="s">
        <v>109</v>
      </c>
      <c r="E65" s="30" t="s">
        <v>63</v>
      </c>
      <c r="F65" s="292">
        <v>34000</v>
      </c>
      <c r="G65" s="330"/>
      <c r="H65" s="348">
        <f t="shared" si="3"/>
        <v>34000</v>
      </c>
      <c r="I65" s="95"/>
      <c r="J65" s="36"/>
      <c r="K65" s="36"/>
      <c r="L65" s="36"/>
    </row>
    <row r="66" spans="2:12" ht="14.25" customHeight="1">
      <c r="B66" s="71"/>
      <c r="C66" s="41"/>
      <c r="D66" s="42" t="s">
        <v>110</v>
      </c>
      <c r="E66" s="30" t="s">
        <v>64</v>
      </c>
      <c r="F66" s="292">
        <v>15000</v>
      </c>
      <c r="G66" s="330"/>
      <c r="H66" s="348">
        <f t="shared" si="3"/>
        <v>15000</v>
      </c>
      <c r="I66" s="95"/>
      <c r="J66" s="36"/>
      <c r="K66" s="36"/>
      <c r="L66" s="36"/>
    </row>
    <row r="67" spans="2:12" ht="14.25" customHeight="1">
      <c r="B67" s="71"/>
      <c r="C67" s="41"/>
      <c r="D67" s="41" t="s">
        <v>140</v>
      </c>
      <c r="E67" s="30" t="s">
        <v>65</v>
      </c>
      <c r="F67" s="292">
        <v>2000</v>
      </c>
      <c r="G67" s="330"/>
      <c r="H67" s="348">
        <f t="shared" si="3"/>
        <v>2000</v>
      </c>
      <c r="I67" s="95"/>
      <c r="J67" s="36"/>
      <c r="K67" s="36"/>
      <c r="L67" s="36"/>
    </row>
    <row r="68" spans="2:12" ht="14.25" customHeight="1">
      <c r="B68" s="71"/>
      <c r="C68" s="41"/>
      <c r="D68" s="42" t="s">
        <v>56</v>
      </c>
      <c r="E68" s="30" t="s">
        <v>57</v>
      </c>
      <c r="F68" s="292">
        <v>286200</v>
      </c>
      <c r="G68" s="330"/>
      <c r="H68" s="348">
        <f t="shared" si="3"/>
        <v>286200</v>
      </c>
      <c r="I68" s="95"/>
      <c r="J68" s="36"/>
      <c r="K68" s="36"/>
      <c r="L68" s="36"/>
    </row>
    <row r="69" spans="2:12" ht="14.25" customHeight="1">
      <c r="B69" s="71"/>
      <c r="C69" s="41"/>
      <c r="D69" s="50">
        <v>4360</v>
      </c>
      <c r="E69" s="30" t="s">
        <v>316</v>
      </c>
      <c r="F69" s="292">
        <v>21000</v>
      </c>
      <c r="G69" s="330"/>
      <c r="H69" s="348">
        <f t="shared" si="3"/>
        <v>21000</v>
      </c>
      <c r="I69" s="344"/>
      <c r="J69" s="36"/>
      <c r="K69" s="36"/>
      <c r="L69" s="36"/>
    </row>
    <row r="70" spans="2:12" ht="24">
      <c r="B70" s="71"/>
      <c r="C70" s="41"/>
      <c r="D70" s="50">
        <v>4390</v>
      </c>
      <c r="E70" s="30" t="s">
        <v>227</v>
      </c>
      <c r="F70" s="292">
        <v>20000</v>
      </c>
      <c r="G70" s="330"/>
      <c r="H70" s="348">
        <f t="shared" si="3"/>
        <v>20000</v>
      </c>
      <c r="I70" s="95"/>
      <c r="J70" s="36"/>
      <c r="K70" s="36"/>
      <c r="L70" s="36"/>
    </row>
    <row r="71" spans="2:12" ht="14.25" customHeight="1">
      <c r="B71" s="71"/>
      <c r="C71" s="41"/>
      <c r="D71" s="42" t="s">
        <v>105</v>
      </c>
      <c r="E71" s="30" t="s">
        <v>66</v>
      </c>
      <c r="F71" s="292">
        <v>16000</v>
      </c>
      <c r="G71" s="330"/>
      <c r="H71" s="348">
        <f t="shared" si="3"/>
        <v>16000</v>
      </c>
      <c r="I71" s="95"/>
      <c r="J71" s="36"/>
      <c r="K71" s="36"/>
      <c r="L71" s="36"/>
    </row>
    <row r="72" spans="2:12" ht="14.25" customHeight="1">
      <c r="B72" s="71"/>
      <c r="C72" s="41"/>
      <c r="D72" s="50">
        <v>4420</v>
      </c>
      <c r="E72" s="30" t="s">
        <v>106</v>
      </c>
      <c r="F72" s="292">
        <v>8000</v>
      </c>
      <c r="G72" s="330"/>
      <c r="H72" s="348">
        <f t="shared" si="3"/>
        <v>8000</v>
      </c>
      <c r="I72" s="95"/>
      <c r="J72" s="36"/>
      <c r="K72" s="36"/>
      <c r="L72" s="36"/>
    </row>
    <row r="73" spans="2:12" ht="14.25" customHeight="1">
      <c r="B73" s="71"/>
      <c r="C73" s="41"/>
      <c r="D73" s="42" t="s">
        <v>90</v>
      </c>
      <c r="E73" s="30" t="s">
        <v>67</v>
      </c>
      <c r="F73" s="292">
        <v>50000</v>
      </c>
      <c r="G73" s="330"/>
      <c r="H73" s="348">
        <f t="shared" si="3"/>
        <v>50000</v>
      </c>
      <c r="I73" s="95"/>
      <c r="J73" s="36"/>
      <c r="K73" s="36"/>
      <c r="L73" s="36"/>
    </row>
    <row r="74" spans="2:12" ht="14.25" customHeight="1">
      <c r="B74" s="82"/>
      <c r="C74" s="41"/>
      <c r="D74" s="42" t="s">
        <v>111</v>
      </c>
      <c r="E74" s="30" t="s">
        <v>112</v>
      </c>
      <c r="F74" s="292">
        <v>26000</v>
      </c>
      <c r="G74" s="330"/>
      <c r="H74" s="348">
        <f t="shared" si="3"/>
        <v>26000</v>
      </c>
      <c r="I74" s="95"/>
      <c r="J74" s="36"/>
      <c r="K74" s="36"/>
      <c r="L74" s="36"/>
    </row>
    <row r="75" spans="2:12" ht="15" customHeight="1">
      <c r="B75" s="82"/>
      <c r="C75" s="41"/>
      <c r="D75" s="101">
        <v>4480</v>
      </c>
      <c r="E75" s="30" t="s">
        <v>214</v>
      </c>
      <c r="F75" s="292">
        <v>1003</v>
      </c>
      <c r="G75" s="330"/>
      <c r="H75" s="348">
        <f t="shared" si="3"/>
        <v>1003</v>
      </c>
      <c r="I75" s="344"/>
      <c r="J75" s="36"/>
      <c r="K75" s="36"/>
      <c r="L75" s="36"/>
    </row>
    <row r="76" spans="2:12" ht="15" customHeight="1">
      <c r="B76" s="71"/>
      <c r="C76" s="41"/>
      <c r="D76" s="50">
        <v>4610</v>
      </c>
      <c r="E76" s="30" t="s">
        <v>228</v>
      </c>
      <c r="F76" s="292">
        <v>8000</v>
      </c>
      <c r="G76" s="330"/>
      <c r="H76" s="348">
        <f t="shared" si="3"/>
        <v>8000</v>
      </c>
      <c r="I76" s="95"/>
      <c r="J76" s="36"/>
      <c r="K76" s="36"/>
      <c r="L76" s="36"/>
    </row>
    <row r="77" spans="2:12" ht="15" customHeight="1">
      <c r="B77" s="71"/>
      <c r="C77" s="41"/>
      <c r="D77" s="50">
        <v>4700</v>
      </c>
      <c r="E77" s="30" t="s">
        <v>113</v>
      </c>
      <c r="F77" s="292">
        <v>18000</v>
      </c>
      <c r="G77" s="330"/>
      <c r="H77" s="348">
        <f t="shared" si="3"/>
        <v>18000</v>
      </c>
      <c r="I77" s="95"/>
      <c r="J77" s="36"/>
      <c r="K77" s="36"/>
      <c r="L77" s="36"/>
    </row>
    <row r="78" spans="2:12" ht="15" customHeight="1">
      <c r="B78" s="71"/>
      <c r="C78" s="41"/>
      <c r="D78" s="50">
        <v>6060</v>
      </c>
      <c r="E78" s="30" t="s">
        <v>68</v>
      </c>
      <c r="F78" s="292">
        <v>15000</v>
      </c>
      <c r="G78" s="330"/>
      <c r="H78" s="348">
        <f t="shared" si="3"/>
        <v>15000</v>
      </c>
      <c r="I78" s="95"/>
      <c r="J78" s="36"/>
      <c r="K78" s="36"/>
      <c r="L78" s="36"/>
    </row>
    <row r="79" spans="2:12" ht="15" customHeight="1">
      <c r="B79" s="71"/>
      <c r="C79" s="154" t="s">
        <v>114</v>
      </c>
      <c r="D79" s="153"/>
      <c r="E79" s="122" t="s">
        <v>181</v>
      </c>
      <c r="F79" s="293">
        <f>F80+F81</f>
        <v>40000</v>
      </c>
      <c r="G79" s="293">
        <f>G80+G81</f>
        <v>0</v>
      </c>
      <c r="H79" s="293">
        <f>H80+H81</f>
        <v>40000</v>
      </c>
      <c r="I79" s="95"/>
      <c r="J79" s="36"/>
      <c r="K79" s="36"/>
      <c r="L79" s="36"/>
    </row>
    <row r="80" spans="2:12" ht="15" customHeight="1">
      <c r="B80" s="71"/>
      <c r="C80" s="41"/>
      <c r="D80" s="50">
        <v>4210</v>
      </c>
      <c r="E80" s="30" t="s">
        <v>58</v>
      </c>
      <c r="F80" s="292">
        <v>10000</v>
      </c>
      <c r="G80" s="330"/>
      <c r="H80" s="348">
        <f>F80+G80</f>
        <v>10000</v>
      </c>
      <c r="I80" s="95"/>
      <c r="J80" s="36"/>
      <c r="K80" s="36"/>
      <c r="L80" s="36"/>
    </row>
    <row r="81" spans="2:12" ht="15" customHeight="1">
      <c r="B81" s="71"/>
      <c r="C81" s="41"/>
      <c r="D81" s="50">
        <v>4300</v>
      </c>
      <c r="E81" s="30" t="s">
        <v>57</v>
      </c>
      <c r="F81" s="292">
        <v>30000</v>
      </c>
      <c r="G81" s="330"/>
      <c r="H81" s="348">
        <f>F81+G81</f>
        <v>30000</v>
      </c>
      <c r="I81" s="95"/>
      <c r="J81" s="36"/>
      <c r="K81" s="36"/>
      <c r="L81" s="36"/>
    </row>
    <row r="82" spans="2:12" ht="15.75" customHeight="1">
      <c r="B82" s="71"/>
      <c r="C82" s="154" t="s">
        <v>212</v>
      </c>
      <c r="D82" s="156"/>
      <c r="E82" s="122" t="s">
        <v>43</v>
      </c>
      <c r="F82" s="293">
        <f>F83</f>
        <v>54060</v>
      </c>
      <c r="G82" s="293">
        <f>G83</f>
        <v>0</v>
      </c>
      <c r="H82" s="293">
        <f>H83</f>
        <v>54060</v>
      </c>
      <c r="I82" s="95"/>
      <c r="J82" s="36"/>
      <c r="K82" s="36"/>
      <c r="L82" s="36"/>
    </row>
    <row r="83" spans="2:12" ht="16.5" customHeight="1" thickBot="1">
      <c r="B83" s="73"/>
      <c r="C83" s="317"/>
      <c r="D83" s="45" t="s">
        <v>93</v>
      </c>
      <c r="E83" s="21" t="s">
        <v>94</v>
      </c>
      <c r="F83" s="294">
        <v>54060</v>
      </c>
      <c r="G83" s="331"/>
      <c r="H83" s="348">
        <f>F83+G83</f>
        <v>54060</v>
      </c>
      <c r="I83" s="327"/>
      <c r="J83" s="36"/>
      <c r="K83" s="36"/>
      <c r="L83" s="36"/>
    </row>
    <row r="84" spans="2:12" ht="39" thickBot="1">
      <c r="B84" s="142" t="s">
        <v>49</v>
      </c>
      <c r="C84" s="138"/>
      <c r="D84" s="138"/>
      <c r="E84" s="133" t="s">
        <v>218</v>
      </c>
      <c r="F84" s="296">
        <f>F85+F87</f>
        <v>12759</v>
      </c>
      <c r="G84" s="296">
        <f>G85+G87</f>
        <v>0</v>
      </c>
      <c r="H84" s="296">
        <f>H85+H87</f>
        <v>12759</v>
      </c>
      <c r="I84" s="315"/>
      <c r="J84" s="36"/>
      <c r="K84" s="36"/>
      <c r="L84" s="36"/>
    </row>
    <row r="85" spans="2:12" ht="25.5">
      <c r="B85" s="474"/>
      <c r="C85" s="363" t="s">
        <v>50</v>
      </c>
      <c r="D85" s="175"/>
      <c r="E85" s="124" t="s">
        <v>182</v>
      </c>
      <c r="F85" s="475">
        <f>SUM(F86:F86)</f>
        <v>1458</v>
      </c>
      <c r="G85" s="475">
        <f>SUM(G86:G86)</f>
        <v>0</v>
      </c>
      <c r="H85" s="475">
        <f>SUM(H86:H86)</f>
        <v>1458</v>
      </c>
      <c r="I85" s="325"/>
      <c r="J85" s="36"/>
      <c r="K85" s="36"/>
      <c r="L85" s="36"/>
    </row>
    <row r="86" spans="2:12" ht="15" customHeight="1">
      <c r="B86" s="73"/>
      <c r="C86" s="41"/>
      <c r="D86" s="87" t="s">
        <v>56</v>
      </c>
      <c r="E86" s="86" t="s">
        <v>115</v>
      </c>
      <c r="F86" s="301">
        <v>1458</v>
      </c>
      <c r="G86" s="331"/>
      <c r="H86" s="349">
        <f>F86+G86</f>
        <v>1458</v>
      </c>
      <c r="I86" s="327"/>
      <c r="J86" s="36"/>
      <c r="K86" s="36"/>
      <c r="L86" s="36"/>
    </row>
    <row r="87" spans="2:12" ht="15" customHeight="1">
      <c r="B87" s="71"/>
      <c r="C87" s="125">
        <v>75107</v>
      </c>
      <c r="D87" s="125"/>
      <c r="E87" s="128" t="s">
        <v>335</v>
      </c>
      <c r="F87" s="476">
        <f>SUM(F88:F94)</f>
        <v>11301</v>
      </c>
      <c r="G87" s="476">
        <f>SUM(G88:G94)</f>
        <v>0</v>
      </c>
      <c r="H87" s="476">
        <f>SUM(H88:H94)</f>
        <v>11301</v>
      </c>
      <c r="I87" s="95"/>
      <c r="J87" s="36"/>
      <c r="K87" s="36"/>
      <c r="L87" s="36"/>
    </row>
    <row r="88" spans="2:12" ht="15" customHeight="1">
      <c r="B88" s="71"/>
      <c r="C88" s="41"/>
      <c r="D88" s="42" t="s">
        <v>93</v>
      </c>
      <c r="E88" s="30" t="s">
        <v>94</v>
      </c>
      <c r="F88" s="473">
        <v>0</v>
      </c>
      <c r="G88" s="330"/>
      <c r="H88" s="349">
        <f aca="true" t="shared" si="4" ref="H88:H94">F88+G88</f>
        <v>0</v>
      </c>
      <c r="I88" s="95"/>
      <c r="J88" s="36"/>
      <c r="K88" s="36"/>
      <c r="L88" s="36"/>
    </row>
    <row r="89" spans="2:12" ht="15" customHeight="1">
      <c r="B89" s="71"/>
      <c r="C89" s="41"/>
      <c r="D89" s="42" t="s">
        <v>100</v>
      </c>
      <c r="E89" s="30" t="s">
        <v>101</v>
      </c>
      <c r="F89" s="473">
        <v>801</v>
      </c>
      <c r="G89" s="332"/>
      <c r="H89" s="349">
        <f t="shared" si="4"/>
        <v>801</v>
      </c>
      <c r="I89" s="344"/>
      <c r="J89" s="36"/>
      <c r="K89" s="36"/>
      <c r="L89" s="36"/>
    </row>
    <row r="90" spans="2:12" ht="15" customHeight="1">
      <c r="B90" s="71"/>
      <c r="C90" s="41"/>
      <c r="D90" s="42" t="s">
        <v>102</v>
      </c>
      <c r="E90" s="30" t="s">
        <v>103</v>
      </c>
      <c r="F90" s="473">
        <v>150</v>
      </c>
      <c r="G90" s="332"/>
      <c r="H90" s="349">
        <f t="shared" si="4"/>
        <v>150</v>
      </c>
      <c r="I90" s="344"/>
      <c r="J90" s="36"/>
      <c r="K90" s="36"/>
      <c r="L90" s="36"/>
    </row>
    <row r="91" spans="2:12" ht="15" customHeight="1">
      <c r="B91" s="71"/>
      <c r="C91" s="41"/>
      <c r="D91" s="41">
        <v>4170</v>
      </c>
      <c r="E91" s="30" t="s">
        <v>62</v>
      </c>
      <c r="F91" s="473">
        <v>6150</v>
      </c>
      <c r="G91" s="332"/>
      <c r="H91" s="349">
        <f t="shared" si="4"/>
        <v>6150</v>
      </c>
      <c r="I91" s="344"/>
      <c r="J91" s="36"/>
      <c r="K91" s="36"/>
      <c r="L91" s="36"/>
    </row>
    <row r="92" spans="2:12" ht="15" customHeight="1">
      <c r="B92" s="71"/>
      <c r="C92" s="41"/>
      <c r="D92" s="42" t="s">
        <v>85</v>
      </c>
      <c r="E92" s="30" t="s">
        <v>58</v>
      </c>
      <c r="F92" s="473">
        <v>2000</v>
      </c>
      <c r="G92" s="332"/>
      <c r="H92" s="349">
        <f t="shared" si="4"/>
        <v>2000</v>
      </c>
      <c r="I92" s="344"/>
      <c r="J92" s="36"/>
      <c r="K92" s="36"/>
      <c r="L92" s="36"/>
    </row>
    <row r="93" spans="2:12" ht="15" customHeight="1">
      <c r="B93" s="71"/>
      <c r="C93" s="41"/>
      <c r="D93" s="42" t="s">
        <v>56</v>
      </c>
      <c r="E93" s="30" t="s">
        <v>57</v>
      </c>
      <c r="F93" s="473">
        <v>1400</v>
      </c>
      <c r="G93" s="332"/>
      <c r="H93" s="349">
        <f t="shared" si="4"/>
        <v>1400</v>
      </c>
      <c r="I93" s="344"/>
      <c r="J93" s="36"/>
      <c r="K93" s="36"/>
      <c r="L93" s="36"/>
    </row>
    <row r="94" spans="2:12" ht="15" customHeight="1" thickBot="1">
      <c r="B94" s="73"/>
      <c r="C94" s="44"/>
      <c r="D94" s="45" t="s">
        <v>105</v>
      </c>
      <c r="E94" s="21" t="s">
        <v>66</v>
      </c>
      <c r="F94" s="477">
        <v>800</v>
      </c>
      <c r="G94" s="369"/>
      <c r="H94" s="349">
        <f t="shared" si="4"/>
        <v>800</v>
      </c>
      <c r="I94" s="344"/>
      <c r="J94" s="36"/>
      <c r="K94" s="36"/>
      <c r="L94" s="36"/>
    </row>
    <row r="95" spans="2:12" ht="26.25" thickBot="1">
      <c r="B95" s="142" t="s">
        <v>51</v>
      </c>
      <c r="C95" s="138"/>
      <c r="D95" s="138"/>
      <c r="E95" s="133" t="s">
        <v>19</v>
      </c>
      <c r="F95" s="296">
        <f>F96+F106</f>
        <v>231715</v>
      </c>
      <c r="G95" s="296">
        <f>G96+G106</f>
        <v>0</v>
      </c>
      <c r="H95" s="296">
        <f>H96+H106</f>
        <v>231715</v>
      </c>
      <c r="I95" s="315"/>
      <c r="J95" s="36"/>
      <c r="K95" s="36"/>
      <c r="L95" s="36"/>
    </row>
    <row r="96" spans="2:12" ht="14.25">
      <c r="B96" s="70"/>
      <c r="C96" s="126" t="s">
        <v>116</v>
      </c>
      <c r="D96" s="125"/>
      <c r="E96" s="128" t="s">
        <v>183</v>
      </c>
      <c r="F96" s="297">
        <f>SUM(F97:F105)</f>
        <v>174715</v>
      </c>
      <c r="G96" s="297">
        <f>SUM(G97:G105)</f>
        <v>0</v>
      </c>
      <c r="H96" s="297">
        <f>SUM(H97:H105)</f>
        <v>174715</v>
      </c>
      <c r="I96" s="326"/>
      <c r="J96" s="36"/>
      <c r="K96" s="36"/>
      <c r="L96" s="36"/>
    </row>
    <row r="97" spans="2:12" ht="36">
      <c r="B97" s="70"/>
      <c r="C97" s="126"/>
      <c r="D97" s="187" t="s">
        <v>247</v>
      </c>
      <c r="E97" s="85" t="s">
        <v>248</v>
      </c>
      <c r="F97" s="302">
        <v>8000</v>
      </c>
      <c r="G97" s="330"/>
      <c r="H97" s="348">
        <f aca="true" t="shared" si="5" ref="H97:H109">F97+G97</f>
        <v>8000</v>
      </c>
      <c r="I97" s="95"/>
      <c r="J97" s="36"/>
      <c r="K97" s="36"/>
      <c r="L97" s="36"/>
    </row>
    <row r="98" spans="2:12" ht="16.5" customHeight="1">
      <c r="B98" s="70"/>
      <c r="C98" s="93"/>
      <c r="D98" s="97" t="s">
        <v>59</v>
      </c>
      <c r="E98" s="30" t="s">
        <v>226</v>
      </c>
      <c r="F98" s="302">
        <v>18000</v>
      </c>
      <c r="G98" s="330"/>
      <c r="H98" s="348">
        <f t="shared" si="5"/>
        <v>18000</v>
      </c>
      <c r="I98" s="95"/>
      <c r="J98" s="36"/>
      <c r="K98" s="36"/>
      <c r="L98" s="36"/>
    </row>
    <row r="99" spans="2:12" ht="23.25">
      <c r="B99" s="70"/>
      <c r="C99" s="93"/>
      <c r="D99" s="42" t="s">
        <v>85</v>
      </c>
      <c r="E99" s="30" t="s">
        <v>297</v>
      </c>
      <c r="F99" s="302">
        <v>37715</v>
      </c>
      <c r="G99" s="330"/>
      <c r="H99" s="348">
        <f t="shared" si="5"/>
        <v>37715</v>
      </c>
      <c r="I99" s="95"/>
      <c r="J99" s="36"/>
      <c r="K99" s="36"/>
      <c r="L99" s="36"/>
    </row>
    <row r="100" spans="2:12" ht="16.5" customHeight="1">
      <c r="B100" s="70"/>
      <c r="C100" s="93"/>
      <c r="D100" s="42" t="s">
        <v>109</v>
      </c>
      <c r="E100" s="30" t="s">
        <v>63</v>
      </c>
      <c r="F100" s="302">
        <v>24000</v>
      </c>
      <c r="G100" s="330"/>
      <c r="H100" s="348">
        <f t="shared" si="5"/>
        <v>24000</v>
      </c>
      <c r="I100" s="95"/>
      <c r="J100" s="36"/>
      <c r="K100" s="36"/>
      <c r="L100" s="36"/>
    </row>
    <row r="101" spans="2:12" ht="23.25">
      <c r="B101" s="70"/>
      <c r="C101" s="93"/>
      <c r="D101" s="42" t="s">
        <v>110</v>
      </c>
      <c r="E101" s="30" t="s">
        <v>298</v>
      </c>
      <c r="F101" s="302">
        <v>22000</v>
      </c>
      <c r="G101" s="330"/>
      <c r="H101" s="348">
        <f t="shared" si="5"/>
        <v>22000</v>
      </c>
      <c r="I101" s="95"/>
      <c r="J101" s="36"/>
      <c r="K101" s="36"/>
      <c r="L101" s="36"/>
    </row>
    <row r="102" spans="2:12" ht="14.25">
      <c r="B102" s="70"/>
      <c r="C102" s="93"/>
      <c r="D102" s="41" t="s">
        <v>140</v>
      </c>
      <c r="E102" s="30" t="s">
        <v>65</v>
      </c>
      <c r="F102" s="302">
        <v>1000</v>
      </c>
      <c r="G102" s="330">
        <v>1000</v>
      </c>
      <c r="H102" s="348">
        <f t="shared" si="5"/>
        <v>2000</v>
      </c>
      <c r="I102" s="344" t="s">
        <v>406</v>
      </c>
      <c r="J102" s="36"/>
      <c r="K102" s="36"/>
      <c r="L102" s="36"/>
    </row>
    <row r="103" spans="2:12" ht="15.75" customHeight="1">
      <c r="B103" s="71"/>
      <c r="C103" s="41"/>
      <c r="D103" s="42" t="s">
        <v>56</v>
      </c>
      <c r="E103" s="30" t="s">
        <v>57</v>
      </c>
      <c r="F103" s="292">
        <v>12000</v>
      </c>
      <c r="G103" s="330"/>
      <c r="H103" s="348">
        <f t="shared" si="5"/>
        <v>12000</v>
      </c>
      <c r="I103" s="95"/>
      <c r="J103" s="36"/>
      <c r="K103" s="36"/>
      <c r="L103" s="36"/>
    </row>
    <row r="104" spans="2:12" ht="15.75" customHeight="1">
      <c r="B104" s="71"/>
      <c r="C104" s="41"/>
      <c r="D104" s="42" t="s">
        <v>90</v>
      </c>
      <c r="E104" s="30" t="s">
        <v>67</v>
      </c>
      <c r="F104" s="292">
        <v>35000</v>
      </c>
      <c r="G104" s="330">
        <v>-1000</v>
      </c>
      <c r="H104" s="348">
        <f t="shared" si="5"/>
        <v>34000</v>
      </c>
      <c r="I104" s="344" t="s">
        <v>406</v>
      </c>
      <c r="J104" s="36"/>
      <c r="K104" s="36"/>
      <c r="L104" s="36"/>
    </row>
    <row r="105" spans="2:12" ht="23.25">
      <c r="B105" s="71"/>
      <c r="C105" s="41"/>
      <c r="D105" s="42" t="s">
        <v>81</v>
      </c>
      <c r="E105" s="30" t="s">
        <v>299</v>
      </c>
      <c r="F105" s="292">
        <v>17000</v>
      </c>
      <c r="G105" s="330"/>
      <c r="H105" s="348">
        <f t="shared" si="5"/>
        <v>17000</v>
      </c>
      <c r="I105" s="95"/>
      <c r="J105" s="36"/>
      <c r="K105" s="36"/>
      <c r="L105" s="36"/>
    </row>
    <row r="106" spans="2:12" ht="16.5" customHeight="1">
      <c r="B106" s="71"/>
      <c r="C106" s="209">
        <v>75421</v>
      </c>
      <c r="D106" s="158"/>
      <c r="E106" s="122" t="s">
        <v>229</v>
      </c>
      <c r="F106" s="293">
        <f>SUM(F107:F110)</f>
        <v>57000</v>
      </c>
      <c r="G106" s="293">
        <f>SUM(G107:G110)</f>
        <v>0</v>
      </c>
      <c r="H106" s="293">
        <f>SUM(H107:H110)</f>
        <v>57000</v>
      </c>
      <c r="I106" s="95"/>
      <c r="J106" s="36"/>
      <c r="K106" s="36"/>
      <c r="L106" s="36"/>
    </row>
    <row r="107" spans="2:12" ht="16.5" customHeight="1">
      <c r="B107" s="73"/>
      <c r="C107" s="359"/>
      <c r="D107" s="42" t="s">
        <v>85</v>
      </c>
      <c r="E107" s="30" t="s">
        <v>58</v>
      </c>
      <c r="F107" s="294">
        <v>5000</v>
      </c>
      <c r="G107" s="294"/>
      <c r="H107" s="348">
        <f t="shared" si="5"/>
        <v>5000</v>
      </c>
      <c r="I107" s="360"/>
      <c r="J107" s="36"/>
      <c r="K107" s="36"/>
      <c r="L107" s="36"/>
    </row>
    <row r="108" spans="2:12" ht="16.5" customHeight="1">
      <c r="B108" s="73"/>
      <c r="C108" s="359"/>
      <c r="D108" s="42" t="s">
        <v>109</v>
      </c>
      <c r="E108" s="30" t="s">
        <v>63</v>
      </c>
      <c r="F108" s="294">
        <v>1000</v>
      </c>
      <c r="G108" s="294"/>
      <c r="H108" s="348">
        <f t="shared" si="5"/>
        <v>1000</v>
      </c>
      <c r="I108" s="360"/>
      <c r="J108" s="36"/>
      <c r="K108" s="36"/>
      <c r="L108" s="36"/>
    </row>
    <row r="109" spans="2:12" ht="24">
      <c r="B109" s="73"/>
      <c r="C109" s="359"/>
      <c r="D109" s="50">
        <v>4400</v>
      </c>
      <c r="E109" s="86" t="s">
        <v>230</v>
      </c>
      <c r="F109" s="294">
        <v>500</v>
      </c>
      <c r="G109" s="294"/>
      <c r="H109" s="348">
        <f t="shared" si="5"/>
        <v>500</v>
      </c>
      <c r="I109" s="360"/>
      <c r="J109" s="36"/>
      <c r="K109" s="36"/>
      <c r="L109" s="36"/>
    </row>
    <row r="110" spans="2:12" ht="16.5" customHeight="1" thickBot="1">
      <c r="B110" s="73"/>
      <c r="C110" s="44"/>
      <c r="D110" s="45" t="s">
        <v>122</v>
      </c>
      <c r="E110" s="21" t="s">
        <v>123</v>
      </c>
      <c r="F110" s="294">
        <v>50500</v>
      </c>
      <c r="G110" s="331"/>
      <c r="H110" s="349">
        <f>F110+G110</f>
        <v>50500</v>
      </c>
      <c r="I110" s="360"/>
      <c r="J110" s="36"/>
      <c r="K110" s="36"/>
      <c r="L110" s="36"/>
    </row>
    <row r="111" spans="2:12" ht="64.5" thickBot="1">
      <c r="B111" s="132">
        <v>756</v>
      </c>
      <c r="C111" s="130"/>
      <c r="D111" s="130"/>
      <c r="E111" s="133" t="s">
        <v>224</v>
      </c>
      <c r="F111" s="296">
        <f>F112+F114</f>
        <v>3400</v>
      </c>
      <c r="G111" s="296">
        <f>G112+G114</f>
        <v>0</v>
      </c>
      <c r="H111" s="296">
        <f>H112+H114</f>
        <v>3400</v>
      </c>
      <c r="I111" s="315"/>
      <c r="J111" s="36"/>
      <c r="K111" s="36"/>
      <c r="L111" s="36"/>
    </row>
    <row r="112" spans="2:12" ht="51">
      <c r="B112" s="108"/>
      <c r="C112" s="113">
        <v>75615</v>
      </c>
      <c r="D112" s="111"/>
      <c r="E112" s="117" t="s">
        <v>219</v>
      </c>
      <c r="F112" s="297">
        <f>F113</f>
        <v>1400</v>
      </c>
      <c r="G112" s="297">
        <f>G113</f>
        <v>0</v>
      </c>
      <c r="H112" s="297">
        <f>H113</f>
        <v>1400</v>
      </c>
      <c r="I112" s="326"/>
      <c r="J112" s="36"/>
      <c r="K112" s="36"/>
      <c r="L112" s="36"/>
    </row>
    <row r="113" spans="2:12" ht="15" customHeight="1">
      <c r="B113" s="71"/>
      <c r="C113" s="41"/>
      <c r="D113" s="50">
        <v>4610</v>
      </c>
      <c r="E113" s="30" t="s">
        <v>228</v>
      </c>
      <c r="F113" s="292">
        <v>1400</v>
      </c>
      <c r="G113" s="330"/>
      <c r="H113" s="348">
        <f>F113+G113</f>
        <v>1400</v>
      </c>
      <c r="I113" s="95"/>
      <c r="J113" s="36"/>
      <c r="K113" s="36"/>
      <c r="L113" s="36"/>
    </row>
    <row r="114" spans="2:12" ht="51">
      <c r="B114" s="71"/>
      <c r="C114" s="114">
        <v>75616</v>
      </c>
      <c r="D114" s="115"/>
      <c r="E114" s="118" t="s">
        <v>220</v>
      </c>
      <c r="F114" s="297">
        <f>F115</f>
        <v>2000</v>
      </c>
      <c r="G114" s="297">
        <f>G115</f>
        <v>0</v>
      </c>
      <c r="H114" s="297">
        <f>H115</f>
        <v>2000</v>
      </c>
      <c r="I114" s="95"/>
      <c r="J114" s="36"/>
      <c r="K114" s="36"/>
      <c r="L114" s="36"/>
    </row>
    <row r="115" spans="2:12" ht="16.5" customHeight="1" thickBot="1">
      <c r="B115" s="74"/>
      <c r="C115" s="46"/>
      <c r="D115" s="318">
        <v>4610</v>
      </c>
      <c r="E115" s="47" t="s">
        <v>228</v>
      </c>
      <c r="F115" s="295">
        <v>2000</v>
      </c>
      <c r="G115" s="331"/>
      <c r="H115" s="348">
        <f>F115+G115</f>
        <v>2000</v>
      </c>
      <c r="I115" s="327"/>
      <c r="J115" s="36"/>
      <c r="K115" s="36"/>
      <c r="L115" s="36"/>
    </row>
    <row r="116" spans="2:12" ht="15" customHeight="1" thickBot="1">
      <c r="B116" s="142" t="s">
        <v>117</v>
      </c>
      <c r="C116" s="138"/>
      <c r="D116" s="138"/>
      <c r="E116" s="139" t="s">
        <v>118</v>
      </c>
      <c r="F116" s="296">
        <f aca="true" t="shared" si="6" ref="F116:H117">F117</f>
        <v>300000</v>
      </c>
      <c r="G116" s="296">
        <f t="shared" si="6"/>
        <v>0</v>
      </c>
      <c r="H116" s="296">
        <f t="shared" si="6"/>
        <v>300000</v>
      </c>
      <c r="I116" s="315"/>
      <c r="J116" s="36"/>
      <c r="K116" s="36"/>
      <c r="L116" s="36"/>
    </row>
    <row r="117" spans="2:12" ht="25.5">
      <c r="B117" s="70"/>
      <c r="C117" s="126" t="s">
        <v>119</v>
      </c>
      <c r="D117" s="125"/>
      <c r="E117" s="128" t="s">
        <v>184</v>
      </c>
      <c r="F117" s="297">
        <f t="shared" si="6"/>
        <v>300000</v>
      </c>
      <c r="G117" s="297">
        <f t="shared" si="6"/>
        <v>0</v>
      </c>
      <c r="H117" s="297">
        <f t="shared" si="6"/>
        <v>300000</v>
      </c>
      <c r="I117" s="326"/>
      <c r="J117" s="36"/>
      <c r="K117" s="36"/>
      <c r="L117" s="36"/>
    </row>
    <row r="118" spans="2:12" ht="24.75" thickBot="1">
      <c r="B118" s="73"/>
      <c r="C118" s="44"/>
      <c r="D118" s="44" t="s">
        <v>203</v>
      </c>
      <c r="E118" s="47" t="s">
        <v>204</v>
      </c>
      <c r="F118" s="294">
        <v>300000</v>
      </c>
      <c r="G118" s="331"/>
      <c r="H118" s="348">
        <f>F118+G118</f>
        <v>300000</v>
      </c>
      <c r="I118" s="327"/>
      <c r="J118" s="36"/>
      <c r="K118" s="36"/>
      <c r="L118" s="36"/>
    </row>
    <row r="119" spans="2:12" ht="15" customHeight="1" thickBot="1">
      <c r="B119" s="142" t="s">
        <v>120</v>
      </c>
      <c r="C119" s="138"/>
      <c r="D119" s="138"/>
      <c r="E119" s="131" t="s">
        <v>34</v>
      </c>
      <c r="F119" s="296">
        <f aca="true" t="shared" si="7" ref="F119:H120">F120</f>
        <v>27000</v>
      </c>
      <c r="G119" s="296">
        <f t="shared" si="7"/>
        <v>0</v>
      </c>
      <c r="H119" s="296">
        <f t="shared" si="7"/>
        <v>27000</v>
      </c>
      <c r="I119" s="315"/>
      <c r="J119" s="36"/>
      <c r="K119" s="36"/>
      <c r="L119" s="36"/>
    </row>
    <row r="120" spans="2:12" ht="15" customHeight="1">
      <c r="B120" s="70"/>
      <c r="C120" s="126" t="s">
        <v>121</v>
      </c>
      <c r="D120" s="125"/>
      <c r="E120" s="128" t="s">
        <v>185</v>
      </c>
      <c r="F120" s="297">
        <f t="shared" si="7"/>
        <v>27000</v>
      </c>
      <c r="G120" s="297">
        <f t="shared" si="7"/>
        <v>0</v>
      </c>
      <c r="H120" s="297">
        <f t="shared" si="7"/>
        <v>27000</v>
      </c>
      <c r="I120" s="326"/>
      <c r="J120" s="36"/>
      <c r="K120" s="36"/>
      <c r="L120" s="36"/>
    </row>
    <row r="121" spans="2:12" ht="15" customHeight="1" thickBot="1">
      <c r="B121" s="74"/>
      <c r="C121" s="159"/>
      <c r="D121" s="45" t="s">
        <v>122</v>
      </c>
      <c r="E121" s="21" t="s">
        <v>123</v>
      </c>
      <c r="F121" s="295">
        <v>27000</v>
      </c>
      <c r="G121" s="331"/>
      <c r="H121" s="348">
        <f>F121+G121</f>
        <v>27000</v>
      </c>
      <c r="I121" s="327"/>
      <c r="J121" s="36"/>
      <c r="K121" s="36"/>
      <c r="L121" s="36"/>
    </row>
    <row r="122" spans="2:12" ht="15" customHeight="1" thickBot="1">
      <c r="B122" s="142" t="s">
        <v>124</v>
      </c>
      <c r="C122" s="138"/>
      <c r="D122" s="143"/>
      <c r="E122" s="131" t="s">
        <v>37</v>
      </c>
      <c r="F122" s="296">
        <f>F123+F143+F161+F183+F201+F215+F231+F233+F238+F244</f>
        <v>13581298</v>
      </c>
      <c r="G122" s="296">
        <f>G123+G143+G161+G183+G201+G215+G231+G233+G238+G244</f>
        <v>0</v>
      </c>
      <c r="H122" s="296">
        <f>H123+H143+H161+H183+H201+H215+H231+H233+H238+H244</f>
        <v>13581298</v>
      </c>
      <c r="I122" s="315"/>
      <c r="J122" s="36"/>
      <c r="K122" s="36"/>
      <c r="L122" s="36"/>
    </row>
    <row r="123" spans="2:12" ht="15" customHeight="1">
      <c r="B123" s="70"/>
      <c r="C123" s="125" t="s">
        <v>125</v>
      </c>
      <c r="D123" s="319"/>
      <c r="E123" s="128" t="s">
        <v>38</v>
      </c>
      <c r="F123" s="297">
        <f>SUM(F124:F142)</f>
        <v>4297847</v>
      </c>
      <c r="G123" s="297">
        <f>SUM(G124:G142)</f>
        <v>0</v>
      </c>
      <c r="H123" s="297">
        <f>SUM(H124:H142)</f>
        <v>4297847</v>
      </c>
      <c r="I123" s="326"/>
      <c r="J123" s="36"/>
      <c r="K123" s="36"/>
      <c r="L123" s="36"/>
    </row>
    <row r="124" spans="2:12" ht="15" customHeight="1">
      <c r="B124" s="71"/>
      <c r="C124" s="41"/>
      <c r="D124" s="42" t="s">
        <v>59</v>
      </c>
      <c r="E124" s="30" t="s">
        <v>226</v>
      </c>
      <c r="F124" s="230">
        <v>184800</v>
      </c>
      <c r="G124" s="330"/>
      <c r="H124" s="348">
        <f aca="true" t="shared" si="8" ref="H124:H142">F124+G124</f>
        <v>184800</v>
      </c>
      <c r="I124" s="95"/>
      <c r="J124" s="36"/>
      <c r="K124" s="36"/>
      <c r="L124" s="36"/>
    </row>
    <row r="125" spans="2:12" ht="15" customHeight="1">
      <c r="B125" s="71"/>
      <c r="C125" s="41"/>
      <c r="D125" s="42" t="s">
        <v>98</v>
      </c>
      <c r="E125" s="30" t="s">
        <v>99</v>
      </c>
      <c r="F125" s="230">
        <v>2609395</v>
      </c>
      <c r="G125" s="330"/>
      <c r="H125" s="348">
        <f t="shared" si="8"/>
        <v>2609395</v>
      </c>
      <c r="I125" s="344"/>
      <c r="J125" s="36"/>
      <c r="K125" s="36"/>
      <c r="L125" s="36"/>
    </row>
    <row r="126" spans="2:12" ht="15" customHeight="1">
      <c r="B126" s="71"/>
      <c r="C126" s="41"/>
      <c r="D126" s="42" t="s">
        <v>108</v>
      </c>
      <c r="E126" s="30" t="s">
        <v>61</v>
      </c>
      <c r="F126" s="230">
        <v>233200</v>
      </c>
      <c r="G126" s="330"/>
      <c r="H126" s="348">
        <f t="shared" si="8"/>
        <v>233200</v>
      </c>
      <c r="I126" s="95"/>
      <c r="J126" s="36"/>
      <c r="K126" s="36"/>
      <c r="L126" s="36"/>
    </row>
    <row r="127" spans="2:12" ht="15" customHeight="1">
      <c r="B127" s="71"/>
      <c r="C127" s="41"/>
      <c r="D127" s="42" t="s">
        <v>100</v>
      </c>
      <c r="E127" s="30" t="s">
        <v>101</v>
      </c>
      <c r="F127" s="230">
        <v>510787</v>
      </c>
      <c r="G127" s="330"/>
      <c r="H127" s="348">
        <f t="shared" si="8"/>
        <v>510787</v>
      </c>
      <c r="I127" s="344"/>
      <c r="J127" s="36"/>
      <c r="K127" s="36"/>
      <c r="L127" s="36"/>
    </row>
    <row r="128" spans="2:12" ht="15" customHeight="1">
      <c r="B128" s="71"/>
      <c r="C128" s="41"/>
      <c r="D128" s="42" t="s">
        <v>102</v>
      </c>
      <c r="E128" s="30" t="s">
        <v>103</v>
      </c>
      <c r="F128" s="230">
        <v>72783</v>
      </c>
      <c r="G128" s="330"/>
      <c r="H128" s="348">
        <f t="shared" si="8"/>
        <v>72783</v>
      </c>
      <c r="I128" s="344"/>
      <c r="J128" s="36"/>
      <c r="K128" s="36"/>
      <c r="L128" s="36"/>
    </row>
    <row r="129" spans="2:12" ht="15" customHeight="1">
      <c r="B129" s="71"/>
      <c r="C129" s="41"/>
      <c r="D129" s="41">
        <v>4170</v>
      </c>
      <c r="E129" s="30" t="s">
        <v>62</v>
      </c>
      <c r="F129" s="230">
        <v>16000</v>
      </c>
      <c r="G129" s="330"/>
      <c r="H129" s="348">
        <f t="shared" si="8"/>
        <v>16000</v>
      </c>
      <c r="I129" s="95"/>
      <c r="J129" s="36"/>
      <c r="K129" s="36"/>
      <c r="L129" s="36"/>
    </row>
    <row r="130" spans="2:12" ht="15" customHeight="1">
      <c r="B130" s="71"/>
      <c r="C130" s="41"/>
      <c r="D130" s="42" t="s">
        <v>85</v>
      </c>
      <c r="E130" s="30" t="s">
        <v>58</v>
      </c>
      <c r="F130" s="230">
        <v>126599</v>
      </c>
      <c r="G130" s="330"/>
      <c r="H130" s="348">
        <f t="shared" si="8"/>
        <v>126599</v>
      </c>
      <c r="I130" s="344"/>
      <c r="J130" s="36"/>
      <c r="K130" s="36"/>
      <c r="L130" s="36"/>
    </row>
    <row r="131" spans="2:12" ht="15" customHeight="1">
      <c r="B131" s="71"/>
      <c r="C131" s="41"/>
      <c r="D131" s="50">
        <v>4220</v>
      </c>
      <c r="E131" s="30" t="s">
        <v>138</v>
      </c>
      <c r="F131" s="230">
        <v>2000</v>
      </c>
      <c r="G131" s="330"/>
      <c r="H131" s="348">
        <f t="shared" si="8"/>
        <v>2000</v>
      </c>
      <c r="I131" s="95"/>
      <c r="J131" s="36"/>
      <c r="K131" s="36"/>
      <c r="L131" s="36"/>
    </row>
    <row r="132" spans="2:12" ht="15" customHeight="1">
      <c r="B132" s="71"/>
      <c r="C132" s="41"/>
      <c r="D132" s="42" t="s">
        <v>126</v>
      </c>
      <c r="E132" s="30" t="s">
        <v>127</v>
      </c>
      <c r="F132" s="230">
        <v>12000</v>
      </c>
      <c r="G132" s="330"/>
      <c r="H132" s="348">
        <f t="shared" si="8"/>
        <v>12000</v>
      </c>
      <c r="I132" s="95"/>
      <c r="J132" s="36"/>
      <c r="K132" s="36"/>
      <c r="L132" s="36"/>
    </row>
    <row r="133" spans="2:12" ht="15" customHeight="1">
      <c r="B133" s="71"/>
      <c r="C133" s="41"/>
      <c r="D133" s="42" t="s">
        <v>109</v>
      </c>
      <c r="E133" s="30" t="s">
        <v>63</v>
      </c>
      <c r="F133" s="230">
        <v>112400</v>
      </c>
      <c r="G133" s="330"/>
      <c r="H133" s="348">
        <f t="shared" si="8"/>
        <v>112400</v>
      </c>
      <c r="I133" s="344"/>
      <c r="J133" s="36"/>
      <c r="K133" s="36"/>
      <c r="L133" s="36"/>
    </row>
    <row r="134" spans="2:12" ht="15" customHeight="1">
      <c r="B134" s="71"/>
      <c r="C134" s="41"/>
      <c r="D134" s="42" t="s">
        <v>110</v>
      </c>
      <c r="E134" s="30" t="s">
        <v>64</v>
      </c>
      <c r="F134" s="230">
        <v>173683</v>
      </c>
      <c r="G134" s="330"/>
      <c r="H134" s="348">
        <f t="shared" si="8"/>
        <v>173683</v>
      </c>
      <c r="I134" s="344"/>
      <c r="J134" s="36"/>
      <c r="K134" s="36"/>
      <c r="L134" s="36"/>
    </row>
    <row r="135" spans="2:12" ht="15" customHeight="1">
      <c r="B135" s="71"/>
      <c r="C135" s="41"/>
      <c r="D135" s="41" t="s">
        <v>140</v>
      </c>
      <c r="E135" s="30" t="s">
        <v>65</v>
      </c>
      <c r="F135" s="230">
        <v>3600</v>
      </c>
      <c r="G135" s="330"/>
      <c r="H135" s="348">
        <f t="shared" si="8"/>
        <v>3600</v>
      </c>
      <c r="I135" s="95"/>
      <c r="J135" s="36"/>
      <c r="K135" s="36"/>
      <c r="L135" s="36"/>
    </row>
    <row r="136" spans="2:12" ht="16.5" customHeight="1">
      <c r="B136" s="71"/>
      <c r="C136" s="41"/>
      <c r="D136" s="42" t="s">
        <v>56</v>
      </c>
      <c r="E136" s="30" t="s">
        <v>57</v>
      </c>
      <c r="F136" s="230">
        <v>52477</v>
      </c>
      <c r="G136" s="330"/>
      <c r="H136" s="348">
        <f t="shared" si="8"/>
        <v>52477</v>
      </c>
      <c r="I136" s="344"/>
      <c r="J136" s="36"/>
      <c r="K136" s="36"/>
      <c r="L136" s="36"/>
    </row>
    <row r="137" spans="2:12" ht="15" customHeight="1">
      <c r="B137" s="71"/>
      <c r="C137" s="41"/>
      <c r="D137" s="50">
        <v>4360</v>
      </c>
      <c r="E137" s="30" t="s">
        <v>316</v>
      </c>
      <c r="F137" s="230">
        <v>12700</v>
      </c>
      <c r="G137" s="330"/>
      <c r="H137" s="348">
        <f t="shared" si="8"/>
        <v>12700</v>
      </c>
      <c r="I137" s="344"/>
      <c r="J137" s="36"/>
      <c r="K137" s="36"/>
      <c r="L137" s="36"/>
    </row>
    <row r="138" spans="2:12" ht="15" customHeight="1">
      <c r="B138" s="71"/>
      <c r="C138" s="41"/>
      <c r="D138" s="42" t="s">
        <v>105</v>
      </c>
      <c r="E138" s="30" t="s">
        <v>66</v>
      </c>
      <c r="F138" s="230">
        <v>2200</v>
      </c>
      <c r="G138" s="330"/>
      <c r="H138" s="348">
        <f t="shared" si="8"/>
        <v>2200</v>
      </c>
      <c r="I138" s="95"/>
      <c r="J138" s="36"/>
      <c r="K138" s="36"/>
      <c r="L138" s="36"/>
    </row>
    <row r="139" spans="2:12" ht="15" customHeight="1">
      <c r="B139" s="71"/>
      <c r="C139" s="41"/>
      <c r="D139" s="42" t="s">
        <v>90</v>
      </c>
      <c r="E139" s="30" t="s">
        <v>67</v>
      </c>
      <c r="F139" s="230">
        <v>6000</v>
      </c>
      <c r="G139" s="330"/>
      <c r="H139" s="348">
        <f t="shared" si="8"/>
        <v>6000</v>
      </c>
      <c r="I139" s="95"/>
      <c r="J139" s="36"/>
      <c r="K139" s="36"/>
      <c r="L139" s="36"/>
    </row>
    <row r="140" spans="2:12" ht="15" customHeight="1">
      <c r="B140" s="71"/>
      <c r="C140" s="41"/>
      <c r="D140" s="42" t="s">
        <v>111</v>
      </c>
      <c r="E140" s="30" t="s">
        <v>112</v>
      </c>
      <c r="F140" s="230">
        <v>165800</v>
      </c>
      <c r="G140" s="330"/>
      <c r="H140" s="348">
        <f t="shared" si="8"/>
        <v>165800</v>
      </c>
      <c r="I140" s="95"/>
      <c r="J140" s="36"/>
      <c r="K140" s="36"/>
      <c r="L140" s="36"/>
    </row>
    <row r="141" spans="2:12" ht="15" customHeight="1">
      <c r="B141" s="71"/>
      <c r="C141" s="41"/>
      <c r="D141" s="50">
        <v>4480</v>
      </c>
      <c r="E141" s="30" t="s">
        <v>214</v>
      </c>
      <c r="F141" s="230">
        <v>423</v>
      </c>
      <c r="G141" s="330"/>
      <c r="H141" s="348">
        <f t="shared" si="8"/>
        <v>423</v>
      </c>
      <c r="I141" s="344"/>
      <c r="J141" s="36"/>
      <c r="K141" s="36"/>
      <c r="L141" s="36"/>
    </row>
    <row r="142" spans="2:12" ht="15" customHeight="1">
      <c r="B142" s="71"/>
      <c r="C142" s="41"/>
      <c r="D142" s="50">
        <v>4700</v>
      </c>
      <c r="E142" s="30" t="s">
        <v>113</v>
      </c>
      <c r="F142" s="230">
        <v>1000</v>
      </c>
      <c r="G142" s="330"/>
      <c r="H142" s="348">
        <f t="shared" si="8"/>
        <v>1000</v>
      </c>
      <c r="I142" s="95"/>
      <c r="J142" s="36"/>
      <c r="K142" s="36"/>
      <c r="L142" s="36"/>
    </row>
    <row r="143" spans="2:12" ht="24.75" customHeight="1">
      <c r="B143" s="71"/>
      <c r="C143" s="154" t="s">
        <v>128</v>
      </c>
      <c r="D143" s="153"/>
      <c r="E143" s="122" t="s">
        <v>186</v>
      </c>
      <c r="F143" s="293">
        <f>SUM(F144:F160)</f>
        <v>568581</v>
      </c>
      <c r="G143" s="293">
        <f>SUM(G144:G160)</f>
        <v>0</v>
      </c>
      <c r="H143" s="293">
        <f>SUM(H144:H160)</f>
        <v>568581</v>
      </c>
      <c r="I143" s="95"/>
      <c r="J143" s="36"/>
      <c r="K143" s="36"/>
      <c r="L143" s="36"/>
    </row>
    <row r="144" spans="2:12" ht="24.75" customHeight="1">
      <c r="B144" s="71"/>
      <c r="C144" s="154"/>
      <c r="D144" s="101">
        <v>2910</v>
      </c>
      <c r="E144" s="30" t="s">
        <v>318</v>
      </c>
      <c r="F144" s="292">
        <v>2794</v>
      </c>
      <c r="G144" s="292"/>
      <c r="H144" s="348">
        <f aca="true" t="shared" si="9" ref="H144:H160">F144+G144</f>
        <v>2794</v>
      </c>
      <c r="I144" s="344"/>
      <c r="J144" s="36"/>
      <c r="K144" s="36"/>
      <c r="L144" s="36"/>
    </row>
    <row r="145" spans="2:12" ht="15" customHeight="1">
      <c r="B145" s="71"/>
      <c r="C145" s="41"/>
      <c r="D145" s="42" t="s">
        <v>59</v>
      </c>
      <c r="E145" s="30" t="s">
        <v>226</v>
      </c>
      <c r="F145" s="230">
        <v>18400</v>
      </c>
      <c r="G145" s="330"/>
      <c r="H145" s="348">
        <f t="shared" si="9"/>
        <v>18400</v>
      </c>
      <c r="I145" s="95"/>
      <c r="J145" s="36"/>
      <c r="K145" s="36"/>
      <c r="L145" s="36"/>
    </row>
    <row r="146" spans="2:12" ht="15" customHeight="1">
      <c r="B146" s="71"/>
      <c r="C146" s="41"/>
      <c r="D146" s="42" t="s">
        <v>98</v>
      </c>
      <c r="E146" s="30" t="s">
        <v>99</v>
      </c>
      <c r="F146" s="230">
        <v>328786</v>
      </c>
      <c r="G146" s="332"/>
      <c r="H146" s="348">
        <f t="shared" si="9"/>
        <v>328786</v>
      </c>
      <c r="I146" s="344"/>
      <c r="J146" s="36"/>
      <c r="K146" s="36"/>
      <c r="L146" s="36"/>
    </row>
    <row r="147" spans="2:12" ht="15" customHeight="1">
      <c r="B147" s="71"/>
      <c r="C147" s="41"/>
      <c r="D147" s="42" t="s">
        <v>108</v>
      </c>
      <c r="E147" s="30" t="s">
        <v>61</v>
      </c>
      <c r="F147" s="230">
        <v>27800</v>
      </c>
      <c r="G147" s="330"/>
      <c r="H147" s="348">
        <f t="shared" si="9"/>
        <v>27800</v>
      </c>
      <c r="I147" s="95"/>
      <c r="J147" s="36"/>
      <c r="K147" s="36"/>
      <c r="L147" s="36"/>
    </row>
    <row r="148" spans="2:12" ht="15" customHeight="1">
      <c r="B148" s="71"/>
      <c r="C148" s="41"/>
      <c r="D148" s="42" t="s">
        <v>100</v>
      </c>
      <c r="E148" s="30" t="s">
        <v>101</v>
      </c>
      <c r="F148" s="230">
        <v>62725</v>
      </c>
      <c r="G148" s="330"/>
      <c r="H148" s="348">
        <f t="shared" si="9"/>
        <v>62725</v>
      </c>
      <c r="I148" s="344"/>
      <c r="J148" s="36"/>
      <c r="K148" s="36"/>
      <c r="L148" s="36"/>
    </row>
    <row r="149" spans="2:12" ht="15" customHeight="1">
      <c r="B149" s="71"/>
      <c r="C149" s="41"/>
      <c r="D149" s="42" t="s">
        <v>102</v>
      </c>
      <c r="E149" s="30" t="s">
        <v>103</v>
      </c>
      <c r="F149" s="230">
        <v>8876</v>
      </c>
      <c r="G149" s="330"/>
      <c r="H149" s="348">
        <f t="shared" si="9"/>
        <v>8876</v>
      </c>
      <c r="I149" s="344"/>
      <c r="J149" s="36"/>
      <c r="K149" s="36"/>
      <c r="L149" s="36"/>
    </row>
    <row r="150" spans="2:12" ht="15" customHeight="1">
      <c r="B150" s="71"/>
      <c r="C150" s="41"/>
      <c r="D150" s="41">
        <v>4170</v>
      </c>
      <c r="E150" s="30" t="s">
        <v>62</v>
      </c>
      <c r="F150" s="230">
        <v>7000</v>
      </c>
      <c r="G150" s="330"/>
      <c r="H150" s="348">
        <f t="shared" si="9"/>
        <v>7000</v>
      </c>
      <c r="I150" s="95"/>
      <c r="J150" s="36"/>
      <c r="K150" s="36"/>
      <c r="L150" s="36"/>
    </row>
    <row r="151" spans="2:12" ht="15" customHeight="1">
      <c r="B151" s="71"/>
      <c r="C151" s="41"/>
      <c r="D151" s="42" t="s">
        <v>85</v>
      </c>
      <c r="E151" s="30" t="s">
        <v>58</v>
      </c>
      <c r="F151" s="230">
        <v>7000</v>
      </c>
      <c r="G151" s="330"/>
      <c r="H151" s="348">
        <f t="shared" si="9"/>
        <v>7000</v>
      </c>
      <c r="I151" s="95"/>
      <c r="J151" s="36"/>
      <c r="K151" s="36"/>
      <c r="L151" s="36"/>
    </row>
    <row r="152" spans="2:12" ht="23.25">
      <c r="B152" s="71"/>
      <c r="C152" s="41"/>
      <c r="D152" s="42" t="s">
        <v>85</v>
      </c>
      <c r="E152" s="30" t="s">
        <v>300</v>
      </c>
      <c r="F152" s="230">
        <v>2500</v>
      </c>
      <c r="G152" s="330"/>
      <c r="H152" s="348">
        <f t="shared" si="9"/>
        <v>2500</v>
      </c>
      <c r="I152" s="95"/>
      <c r="J152" s="36"/>
      <c r="K152" s="36"/>
      <c r="L152" s="36"/>
    </row>
    <row r="153" spans="2:12" ht="15" customHeight="1">
      <c r="B153" s="71"/>
      <c r="C153" s="41"/>
      <c r="D153" s="42" t="s">
        <v>126</v>
      </c>
      <c r="E153" s="30" t="s">
        <v>127</v>
      </c>
      <c r="F153" s="230">
        <v>1800</v>
      </c>
      <c r="G153" s="330"/>
      <c r="H153" s="348">
        <f t="shared" si="9"/>
        <v>1800</v>
      </c>
      <c r="I153" s="95"/>
      <c r="J153" s="36"/>
      <c r="K153" s="36"/>
      <c r="L153" s="36"/>
    </row>
    <row r="154" spans="2:12" ht="15" customHeight="1">
      <c r="B154" s="71"/>
      <c r="C154" s="41"/>
      <c r="D154" s="42" t="s">
        <v>109</v>
      </c>
      <c r="E154" s="30" t="s">
        <v>63</v>
      </c>
      <c r="F154" s="230">
        <v>24000</v>
      </c>
      <c r="G154" s="330"/>
      <c r="H154" s="348">
        <f t="shared" si="9"/>
        <v>24000</v>
      </c>
      <c r="I154" s="95"/>
      <c r="J154" s="36"/>
      <c r="K154" s="36"/>
      <c r="L154" s="36"/>
    </row>
    <row r="155" spans="2:12" ht="15" customHeight="1">
      <c r="B155" s="71"/>
      <c r="C155" s="41"/>
      <c r="D155" s="42" t="s">
        <v>110</v>
      </c>
      <c r="E155" s="30" t="s">
        <v>64</v>
      </c>
      <c r="F155" s="230">
        <v>29200</v>
      </c>
      <c r="G155" s="330"/>
      <c r="H155" s="348">
        <f t="shared" si="9"/>
        <v>29200</v>
      </c>
      <c r="I155" s="95"/>
      <c r="J155" s="36"/>
      <c r="K155" s="36"/>
      <c r="L155" s="36"/>
    </row>
    <row r="156" spans="2:12" ht="15" customHeight="1">
      <c r="B156" s="71"/>
      <c r="C156" s="41"/>
      <c r="D156" s="41" t="s">
        <v>140</v>
      </c>
      <c r="E156" s="30" t="s">
        <v>65</v>
      </c>
      <c r="F156" s="230">
        <v>600</v>
      </c>
      <c r="G156" s="330"/>
      <c r="H156" s="348">
        <f t="shared" si="9"/>
        <v>600</v>
      </c>
      <c r="I156" s="95"/>
      <c r="J156" s="36"/>
      <c r="K156" s="36"/>
      <c r="L156" s="36"/>
    </row>
    <row r="157" spans="2:12" ht="15" customHeight="1">
      <c r="B157" s="71"/>
      <c r="C157" s="41"/>
      <c r="D157" s="42" t="s">
        <v>56</v>
      </c>
      <c r="E157" s="30" t="s">
        <v>57</v>
      </c>
      <c r="F157" s="230">
        <v>21000</v>
      </c>
      <c r="G157" s="330"/>
      <c r="H157" s="348">
        <f t="shared" si="9"/>
        <v>21000</v>
      </c>
      <c r="I157" s="95"/>
      <c r="J157" s="36"/>
      <c r="K157" s="36"/>
      <c r="L157" s="36"/>
    </row>
    <row r="158" spans="2:10" ht="15" customHeight="1">
      <c r="B158" s="71"/>
      <c r="C158" s="41"/>
      <c r="D158" s="50">
        <v>4360</v>
      </c>
      <c r="E158" s="30" t="s">
        <v>316</v>
      </c>
      <c r="F158" s="230">
        <v>1500</v>
      </c>
      <c r="G158" s="330"/>
      <c r="H158" s="348">
        <f t="shared" si="9"/>
        <v>1500</v>
      </c>
      <c r="I158" s="344"/>
      <c r="J158" s="36"/>
    </row>
    <row r="159" spans="2:12" ht="15" customHeight="1">
      <c r="B159" s="71"/>
      <c r="C159" s="41"/>
      <c r="D159" s="42" t="s">
        <v>90</v>
      </c>
      <c r="E159" s="30" t="s">
        <v>67</v>
      </c>
      <c r="F159" s="230">
        <v>600</v>
      </c>
      <c r="G159" s="330"/>
      <c r="H159" s="348">
        <f t="shared" si="9"/>
        <v>600</v>
      </c>
      <c r="I159" s="95"/>
      <c r="J159" s="36"/>
      <c r="K159" s="36"/>
      <c r="L159" s="36"/>
    </row>
    <row r="160" spans="2:12" ht="15" customHeight="1">
      <c r="B160" s="71"/>
      <c r="C160" s="41"/>
      <c r="D160" s="42" t="s">
        <v>111</v>
      </c>
      <c r="E160" s="30" t="s">
        <v>112</v>
      </c>
      <c r="F160" s="230">
        <v>24000</v>
      </c>
      <c r="G160" s="330"/>
      <c r="H160" s="348">
        <f t="shared" si="9"/>
        <v>24000</v>
      </c>
      <c r="I160" s="95"/>
      <c r="J160" s="36"/>
      <c r="K160" s="36"/>
      <c r="L160" s="36"/>
    </row>
    <row r="161" spans="2:12" ht="15" customHeight="1">
      <c r="B161" s="72"/>
      <c r="C161" s="154" t="s">
        <v>129</v>
      </c>
      <c r="D161" s="153"/>
      <c r="E161" s="122" t="s">
        <v>187</v>
      </c>
      <c r="F161" s="293">
        <f>SUM(F162:F182)</f>
        <v>5133083</v>
      </c>
      <c r="G161" s="293">
        <f>SUM(G162:G182)</f>
        <v>0</v>
      </c>
      <c r="H161" s="293">
        <f>SUM(H162:H182)</f>
        <v>5133083</v>
      </c>
      <c r="I161" s="95"/>
      <c r="J161" s="36"/>
      <c r="K161" s="36"/>
      <c r="L161" s="36"/>
    </row>
    <row r="162" spans="2:12" ht="27.75" customHeight="1">
      <c r="B162" s="72"/>
      <c r="C162" s="94"/>
      <c r="D162" s="345">
        <v>2310</v>
      </c>
      <c r="E162" s="205" t="s">
        <v>308</v>
      </c>
      <c r="F162" s="230">
        <v>125000</v>
      </c>
      <c r="G162" s="330"/>
      <c r="H162" s="348">
        <f aca="true" t="shared" si="10" ref="H162:H182">F162+G162</f>
        <v>125000</v>
      </c>
      <c r="I162" s="95"/>
      <c r="J162" s="36"/>
      <c r="K162" s="36"/>
      <c r="L162" s="36"/>
    </row>
    <row r="163" spans="2:12" ht="15" customHeight="1">
      <c r="B163" s="71"/>
      <c r="C163" s="41"/>
      <c r="D163" s="42" t="s">
        <v>59</v>
      </c>
      <c r="E163" s="30" t="s">
        <v>226</v>
      </c>
      <c r="F163" s="230">
        <v>41600</v>
      </c>
      <c r="G163" s="330"/>
      <c r="H163" s="348">
        <f t="shared" si="10"/>
        <v>41600</v>
      </c>
      <c r="I163" s="95"/>
      <c r="J163" s="36"/>
      <c r="K163" s="36"/>
      <c r="L163" s="36"/>
    </row>
    <row r="164" spans="2:12" ht="15" customHeight="1">
      <c r="B164" s="71"/>
      <c r="C164" s="41"/>
      <c r="D164" s="42" t="s">
        <v>98</v>
      </c>
      <c r="E164" s="30" t="s">
        <v>99</v>
      </c>
      <c r="F164" s="230">
        <v>760348</v>
      </c>
      <c r="G164" s="332"/>
      <c r="H164" s="348">
        <f t="shared" si="10"/>
        <v>760348</v>
      </c>
      <c r="I164" s="344"/>
      <c r="J164" s="36"/>
      <c r="K164" s="36"/>
      <c r="L164" s="36"/>
    </row>
    <row r="165" spans="2:12" ht="15" customHeight="1">
      <c r="B165" s="71"/>
      <c r="C165" s="41"/>
      <c r="D165" s="42" t="s">
        <v>108</v>
      </c>
      <c r="E165" s="30" t="s">
        <v>61</v>
      </c>
      <c r="F165" s="230">
        <v>57600</v>
      </c>
      <c r="G165" s="330"/>
      <c r="H165" s="348">
        <f t="shared" si="10"/>
        <v>57600</v>
      </c>
      <c r="I165" s="95"/>
      <c r="J165" s="36"/>
      <c r="K165" s="36"/>
      <c r="L165" s="36"/>
    </row>
    <row r="166" spans="2:12" ht="15" customHeight="1">
      <c r="B166" s="71"/>
      <c r="C166" s="41"/>
      <c r="D166" s="42" t="s">
        <v>100</v>
      </c>
      <c r="E166" s="30" t="s">
        <v>101</v>
      </c>
      <c r="F166" s="230">
        <v>145731</v>
      </c>
      <c r="G166" s="330"/>
      <c r="H166" s="348">
        <f t="shared" si="10"/>
        <v>145731</v>
      </c>
      <c r="I166" s="344"/>
      <c r="J166" s="36"/>
      <c r="K166" s="36"/>
      <c r="L166" s="36"/>
    </row>
    <row r="167" spans="2:12" ht="15" customHeight="1">
      <c r="B167" s="71"/>
      <c r="C167" s="41"/>
      <c r="D167" s="42" t="s">
        <v>102</v>
      </c>
      <c r="E167" s="30" t="s">
        <v>103</v>
      </c>
      <c r="F167" s="230">
        <v>20719</v>
      </c>
      <c r="G167" s="330"/>
      <c r="H167" s="348">
        <f t="shared" si="10"/>
        <v>20719</v>
      </c>
      <c r="I167" s="344"/>
      <c r="J167" s="36"/>
      <c r="K167" s="36"/>
      <c r="L167" s="36"/>
    </row>
    <row r="168" spans="2:12" ht="15" customHeight="1">
      <c r="B168" s="71"/>
      <c r="C168" s="41"/>
      <c r="D168" s="41">
        <v>4170</v>
      </c>
      <c r="E168" s="30" t="s">
        <v>62</v>
      </c>
      <c r="F168" s="230">
        <v>8000</v>
      </c>
      <c r="G168" s="330"/>
      <c r="H168" s="348">
        <f t="shared" si="10"/>
        <v>8000</v>
      </c>
      <c r="I168" s="95"/>
      <c r="J168" s="36"/>
      <c r="K168" s="36"/>
      <c r="L168" s="36"/>
    </row>
    <row r="169" spans="2:12" ht="15" customHeight="1">
      <c r="B169" s="71"/>
      <c r="C169" s="41"/>
      <c r="D169" s="42" t="s">
        <v>85</v>
      </c>
      <c r="E169" s="30" t="s">
        <v>58</v>
      </c>
      <c r="F169" s="230">
        <v>28000</v>
      </c>
      <c r="G169" s="330"/>
      <c r="H169" s="348">
        <f t="shared" si="10"/>
        <v>28000</v>
      </c>
      <c r="I169" s="95"/>
      <c r="J169" s="36"/>
      <c r="K169" s="36"/>
      <c r="L169" s="36"/>
    </row>
    <row r="170" spans="2:12" ht="15" customHeight="1">
      <c r="B170" s="71"/>
      <c r="C170" s="41"/>
      <c r="D170" s="50">
        <v>4220</v>
      </c>
      <c r="E170" s="30" t="s">
        <v>138</v>
      </c>
      <c r="F170" s="230">
        <v>40000</v>
      </c>
      <c r="G170" s="330"/>
      <c r="H170" s="348">
        <f t="shared" si="10"/>
        <v>40000</v>
      </c>
      <c r="I170" s="95"/>
      <c r="J170" s="36"/>
      <c r="K170" s="36"/>
      <c r="L170" s="36"/>
    </row>
    <row r="171" spans="2:12" ht="15" customHeight="1">
      <c r="B171" s="71"/>
      <c r="C171" s="41"/>
      <c r="D171" s="42" t="s">
        <v>126</v>
      </c>
      <c r="E171" s="30" t="s">
        <v>127</v>
      </c>
      <c r="F171" s="230">
        <v>4060</v>
      </c>
      <c r="G171" s="330"/>
      <c r="H171" s="348">
        <f t="shared" si="10"/>
        <v>4060</v>
      </c>
      <c r="I171" s="344"/>
      <c r="J171" s="36"/>
      <c r="K171" s="36"/>
      <c r="L171" s="36"/>
    </row>
    <row r="172" spans="2:12" ht="15" customHeight="1">
      <c r="B172" s="71"/>
      <c r="C172" s="41"/>
      <c r="D172" s="42" t="s">
        <v>109</v>
      </c>
      <c r="E172" s="30" t="s">
        <v>63</v>
      </c>
      <c r="F172" s="230">
        <v>65000</v>
      </c>
      <c r="G172" s="330"/>
      <c r="H172" s="348">
        <f t="shared" si="10"/>
        <v>65000</v>
      </c>
      <c r="I172" s="95"/>
      <c r="J172" s="36"/>
      <c r="K172" s="36"/>
      <c r="L172" s="36"/>
    </row>
    <row r="173" spans="2:12" ht="15" customHeight="1">
      <c r="B173" s="71"/>
      <c r="C173" s="41"/>
      <c r="D173" s="42" t="s">
        <v>110</v>
      </c>
      <c r="E173" s="30" t="s">
        <v>64</v>
      </c>
      <c r="F173" s="230">
        <v>50000</v>
      </c>
      <c r="G173" s="330"/>
      <c r="H173" s="348">
        <f t="shared" si="10"/>
        <v>50000</v>
      </c>
      <c r="I173" s="95"/>
      <c r="J173" s="36"/>
      <c r="K173" s="36"/>
      <c r="L173" s="36"/>
    </row>
    <row r="174" spans="2:12" ht="15" customHeight="1">
      <c r="B174" s="71"/>
      <c r="C174" s="41"/>
      <c r="D174" s="41" t="s">
        <v>140</v>
      </c>
      <c r="E174" s="30" t="s">
        <v>65</v>
      </c>
      <c r="F174" s="230">
        <v>1200</v>
      </c>
      <c r="G174" s="330"/>
      <c r="H174" s="348">
        <f t="shared" si="10"/>
        <v>1200</v>
      </c>
      <c r="I174" s="95"/>
      <c r="J174" s="36"/>
      <c r="K174" s="36"/>
      <c r="L174" s="36"/>
    </row>
    <row r="175" spans="2:12" ht="15" customHeight="1">
      <c r="B175" s="71"/>
      <c r="C175" s="41"/>
      <c r="D175" s="42" t="s">
        <v>56</v>
      </c>
      <c r="E175" s="30" t="s">
        <v>57</v>
      </c>
      <c r="F175" s="230">
        <v>70000</v>
      </c>
      <c r="G175" s="330"/>
      <c r="H175" s="348">
        <f t="shared" si="10"/>
        <v>70000</v>
      </c>
      <c r="I175" s="95"/>
      <c r="J175" s="36"/>
      <c r="K175" s="36"/>
      <c r="L175" s="36"/>
    </row>
    <row r="176" spans="2:12" ht="15" customHeight="1">
      <c r="B176" s="71"/>
      <c r="C176" s="41"/>
      <c r="D176" s="50">
        <v>4360</v>
      </c>
      <c r="E176" s="30" t="s">
        <v>316</v>
      </c>
      <c r="F176" s="230">
        <v>7700</v>
      </c>
      <c r="G176" s="330"/>
      <c r="H176" s="348">
        <f t="shared" si="10"/>
        <v>7700</v>
      </c>
      <c r="I176" s="344"/>
      <c r="J176" s="36"/>
      <c r="K176" s="36"/>
      <c r="L176" s="36"/>
    </row>
    <row r="177" spans="2:12" ht="15" customHeight="1">
      <c r="B177" s="71"/>
      <c r="C177" s="41"/>
      <c r="D177" s="42" t="s">
        <v>105</v>
      </c>
      <c r="E177" s="30" t="s">
        <v>66</v>
      </c>
      <c r="F177" s="230">
        <v>2100</v>
      </c>
      <c r="G177" s="330"/>
      <c r="H177" s="348">
        <f t="shared" si="10"/>
        <v>2100</v>
      </c>
      <c r="I177" s="95"/>
      <c r="J177" s="36"/>
      <c r="K177" s="36"/>
      <c r="L177" s="36"/>
    </row>
    <row r="178" spans="2:12" ht="15" customHeight="1">
      <c r="B178" s="71"/>
      <c r="C178" s="41"/>
      <c r="D178" s="41">
        <v>4430</v>
      </c>
      <c r="E178" s="30" t="s">
        <v>67</v>
      </c>
      <c r="F178" s="230">
        <v>1600</v>
      </c>
      <c r="G178" s="330"/>
      <c r="H178" s="348">
        <f t="shared" si="10"/>
        <v>1600</v>
      </c>
      <c r="I178" s="95"/>
      <c r="J178" s="36"/>
      <c r="K178" s="36"/>
      <c r="L178" s="36"/>
    </row>
    <row r="179" spans="2:12" ht="15" customHeight="1">
      <c r="B179" s="71"/>
      <c r="C179" s="41"/>
      <c r="D179" s="42" t="s">
        <v>111</v>
      </c>
      <c r="E179" s="30" t="s">
        <v>112</v>
      </c>
      <c r="F179" s="230">
        <v>47600</v>
      </c>
      <c r="G179" s="330"/>
      <c r="H179" s="348">
        <f t="shared" si="10"/>
        <v>47600</v>
      </c>
      <c r="I179" s="95"/>
      <c r="J179" s="36"/>
      <c r="K179" s="36"/>
      <c r="L179" s="36"/>
    </row>
    <row r="180" spans="2:12" ht="15" customHeight="1">
      <c r="B180" s="71"/>
      <c r="C180" s="41"/>
      <c r="D180" s="50">
        <v>4480</v>
      </c>
      <c r="E180" s="30" t="s">
        <v>214</v>
      </c>
      <c r="F180" s="230">
        <v>100</v>
      </c>
      <c r="G180" s="330"/>
      <c r="H180" s="348">
        <f t="shared" si="10"/>
        <v>100</v>
      </c>
      <c r="I180" s="95"/>
      <c r="J180" s="36"/>
      <c r="K180" s="36"/>
      <c r="L180" s="36"/>
    </row>
    <row r="181" spans="2:12" ht="15" customHeight="1">
      <c r="B181" s="71"/>
      <c r="C181" s="41"/>
      <c r="D181" s="109" t="s">
        <v>81</v>
      </c>
      <c r="E181" s="47" t="s">
        <v>213</v>
      </c>
      <c r="F181" s="230">
        <v>3500000</v>
      </c>
      <c r="G181" s="330"/>
      <c r="H181" s="348">
        <f t="shared" si="10"/>
        <v>3500000</v>
      </c>
      <c r="I181" s="95"/>
      <c r="J181" s="36"/>
      <c r="K181" s="36"/>
      <c r="L181" s="36"/>
    </row>
    <row r="182" spans="2:12" ht="15" customHeight="1">
      <c r="B182" s="71"/>
      <c r="C182" s="41"/>
      <c r="D182" s="50">
        <v>6060</v>
      </c>
      <c r="E182" s="30" t="s">
        <v>68</v>
      </c>
      <c r="F182" s="230">
        <v>156725</v>
      </c>
      <c r="G182" s="334"/>
      <c r="H182" s="350">
        <f t="shared" si="10"/>
        <v>156725</v>
      </c>
      <c r="I182" s="344"/>
      <c r="J182" s="36"/>
      <c r="K182" s="36"/>
      <c r="L182" s="36"/>
    </row>
    <row r="183" spans="2:12" ht="17.25" customHeight="1">
      <c r="B183" s="72"/>
      <c r="C183" s="154" t="s">
        <v>130</v>
      </c>
      <c r="D183" s="153"/>
      <c r="E183" s="122" t="s">
        <v>167</v>
      </c>
      <c r="F183" s="293">
        <f>SUM(F184:F200)</f>
        <v>2099006</v>
      </c>
      <c r="G183" s="293">
        <f>SUM(G184:G200)</f>
        <v>0</v>
      </c>
      <c r="H183" s="293">
        <f>SUM(H184:H200)</f>
        <v>2099006</v>
      </c>
      <c r="I183" s="95"/>
      <c r="J183" s="36"/>
      <c r="K183" s="36"/>
      <c r="L183" s="36"/>
    </row>
    <row r="184" spans="2:12" ht="16.5" customHeight="1">
      <c r="B184" s="71"/>
      <c r="C184" s="41"/>
      <c r="D184" s="42" t="s">
        <v>59</v>
      </c>
      <c r="E184" s="30" t="s">
        <v>226</v>
      </c>
      <c r="F184" s="230">
        <v>82200</v>
      </c>
      <c r="G184" s="330"/>
      <c r="H184" s="348">
        <f aca="true" t="shared" si="11" ref="H184:H200">F184+G184</f>
        <v>82200</v>
      </c>
      <c r="I184" s="95"/>
      <c r="J184" s="36"/>
      <c r="K184" s="36"/>
      <c r="L184" s="36"/>
    </row>
    <row r="185" spans="2:12" ht="16.5" customHeight="1">
      <c r="B185" s="71"/>
      <c r="C185" s="41"/>
      <c r="D185" s="42" t="s">
        <v>98</v>
      </c>
      <c r="E185" s="30" t="s">
        <v>99</v>
      </c>
      <c r="F185" s="230">
        <v>1250519</v>
      </c>
      <c r="G185" s="330"/>
      <c r="H185" s="348">
        <f t="shared" si="11"/>
        <v>1250519</v>
      </c>
      <c r="I185" s="344"/>
      <c r="J185" s="36"/>
      <c r="K185" s="36"/>
      <c r="L185" s="36"/>
    </row>
    <row r="186" spans="2:12" ht="16.5" customHeight="1">
      <c r="B186" s="71"/>
      <c r="C186" s="41"/>
      <c r="D186" s="42" t="s">
        <v>108</v>
      </c>
      <c r="E186" s="30" t="s">
        <v>61</v>
      </c>
      <c r="F186" s="230">
        <v>113000</v>
      </c>
      <c r="G186" s="330"/>
      <c r="H186" s="348">
        <f t="shared" si="11"/>
        <v>113000</v>
      </c>
      <c r="I186" s="95"/>
      <c r="J186" s="36"/>
      <c r="K186" s="36"/>
      <c r="L186" s="36"/>
    </row>
    <row r="187" spans="2:12" ht="16.5" customHeight="1">
      <c r="B187" s="71"/>
      <c r="C187" s="41"/>
      <c r="D187" s="42" t="s">
        <v>100</v>
      </c>
      <c r="E187" s="30" t="s">
        <v>101</v>
      </c>
      <c r="F187" s="230">
        <v>245985</v>
      </c>
      <c r="G187" s="330"/>
      <c r="H187" s="348">
        <f t="shared" si="11"/>
        <v>245985</v>
      </c>
      <c r="I187" s="344"/>
      <c r="J187" s="36"/>
      <c r="K187" s="36"/>
      <c r="L187" s="36"/>
    </row>
    <row r="188" spans="2:12" ht="16.5" customHeight="1">
      <c r="B188" s="71"/>
      <c r="C188" s="41"/>
      <c r="D188" s="42" t="s">
        <v>102</v>
      </c>
      <c r="E188" s="30" t="s">
        <v>103</v>
      </c>
      <c r="F188" s="230">
        <v>34962</v>
      </c>
      <c r="G188" s="330"/>
      <c r="H188" s="348">
        <f t="shared" si="11"/>
        <v>34962</v>
      </c>
      <c r="I188" s="344"/>
      <c r="J188" s="36"/>
      <c r="K188" s="36"/>
      <c r="L188" s="36"/>
    </row>
    <row r="189" spans="2:12" ht="16.5" customHeight="1">
      <c r="B189" s="71"/>
      <c r="C189" s="41"/>
      <c r="D189" s="41">
        <v>4170</v>
      </c>
      <c r="E189" s="30" t="s">
        <v>62</v>
      </c>
      <c r="F189" s="230">
        <v>9000</v>
      </c>
      <c r="G189" s="330"/>
      <c r="H189" s="348">
        <f t="shared" si="11"/>
        <v>9000</v>
      </c>
      <c r="I189" s="344"/>
      <c r="J189" s="36"/>
      <c r="K189" s="36"/>
      <c r="L189" s="36"/>
    </row>
    <row r="190" spans="2:12" ht="16.5" customHeight="1">
      <c r="B190" s="71"/>
      <c r="C190" s="41"/>
      <c r="D190" s="42" t="s">
        <v>85</v>
      </c>
      <c r="E190" s="30" t="s">
        <v>58</v>
      </c>
      <c r="F190" s="230">
        <v>37140</v>
      </c>
      <c r="G190" s="330"/>
      <c r="H190" s="348">
        <f t="shared" si="11"/>
        <v>37140</v>
      </c>
      <c r="I190" s="344"/>
      <c r="J190" s="36"/>
      <c r="K190" s="36"/>
      <c r="L190" s="36"/>
    </row>
    <row r="191" spans="2:12" ht="16.5" customHeight="1">
      <c r="B191" s="71"/>
      <c r="C191" s="41"/>
      <c r="D191" s="42" t="s">
        <v>126</v>
      </c>
      <c r="E191" s="30" t="s">
        <v>127</v>
      </c>
      <c r="F191" s="230">
        <v>6000</v>
      </c>
      <c r="G191" s="330"/>
      <c r="H191" s="348">
        <f t="shared" si="11"/>
        <v>6000</v>
      </c>
      <c r="I191" s="95"/>
      <c r="J191" s="36"/>
      <c r="K191" s="36"/>
      <c r="L191" s="36"/>
    </row>
    <row r="192" spans="2:12" ht="16.5" customHeight="1">
      <c r="B192" s="71"/>
      <c r="C192" s="41"/>
      <c r="D192" s="42" t="s">
        <v>109</v>
      </c>
      <c r="E192" s="30" t="s">
        <v>63</v>
      </c>
      <c r="F192" s="230">
        <v>120500</v>
      </c>
      <c r="G192" s="330"/>
      <c r="H192" s="348">
        <f t="shared" si="11"/>
        <v>120500</v>
      </c>
      <c r="I192" s="344"/>
      <c r="J192" s="36"/>
      <c r="K192" s="36"/>
      <c r="L192" s="36"/>
    </row>
    <row r="193" spans="2:12" ht="16.5" customHeight="1">
      <c r="B193" s="71"/>
      <c r="C193" s="41"/>
      <c r="D193" s="42" t="s">
        <v>110</v>
      </c>
      <c r="E193" s="30" t="s">
        <v>64</v>
      </c>
      <c r="F193" s="230">
        <v>49000</v>
      </c>
      <c r="G193" s="330"/>
      <c r="H193" s="348">
        <f t="shared" si="11"/>
        <v>49000</v>
      </c>
      <c r="I193" s="344"/>
      <c r="J193" s="36"/>
      <c r="K193" s="36"/>
      <c r="L193" s="36"/>
    </row>
    <row r="194" spans="2:12" ht="16.5" customHeight="1">
      <c r="B194" s="71"/>
      <c r="C194" s="41"/>
      <c r="D194" s="41" t="s">
        <v>140</v>
      </c>
      <c r="E194" s="30" t="s">
        <v>65</v>
      </c>
      <c r="F194" s="230">
        <v>2800</v>
      </c>
      <c r="G194" s="330"/>
      <c r="H194" s="348">
        <f t="shared" si="11"/>
        <v>2800</v>
      </c>
      <c r="I194" s="95"/>
      <c r="J194" s="36"/>
      <c r="K194" s="36"/>
      <c r="L194" s="36"/>
    </row>
    <row r="195" spans="2:12" ht="16.5" customHeight="1">
      <c r="B195" s="71"/>
      <c r="C195" s="41"/>
      <c r="D195" s="42" t="s">
        <v>56</v>
      </c>
      <c r="E195" s="30" t="s">
        <v>57</v>
      </c>
      <c r="F195" s="230">
        <v>33000</v>
      </c>
      <c r="G195" s="330"/>
      <c r="H195" s="348">
        <f t="shared" si="11"/>
        <v>33000</v>
      </c>
      <c r="I195" s="95"/>
      <c r="J195" s="36"/>
      <c r="K195" s="36"/>
      <c r="L195" s="36"/>
    </row>
    <row r="196" spans="2:12" ht="16.5" customHeight="1">
      <c r="B196" s="71"/>
      <c r="C196" s="41"/>
      <c r="D196" s="50">
        <v>4360</v>
      </c>
      <c r="E196" s="30" t="s">
        <v>316</v>
      </c>
      <c r="F196" s="230">
        <v>9100</v>
      </c>
      <c r="G196" s="330"/>
      <c r="H196" s="348">
        <f t="shared" si="11"/>
        <v>9100</v>
      </c>
      <c r="I196" s="344"/>
      <c r="J196" s="36"/>
      <c r="K196" s="36"/>
      <c r="L196" s="36"/>
    </row>
    <row r="197" spans="2:12" ht="16.5" customHeight="1">
      <c r="B197" s="71"/>
      <c r="C197" s="41"/>
      <c r="D197" s="42" t="s">
        <v>105</v>
      </c>
      <c r="E197" s="30" t="s">
        <v>66</v>
      </c>
      <c r="F197" s="230">
        <v>10200</v>
      </c>
      <c r="G197" s="330"/>
      <c r="H197" s="348">
        <f t="shared" si="11"/>
        <v>10200</v>
      </c>
      <c r="I197" s="95"/>
      <c r="J197" s="36"/>
      <c r="K197" s="36"/>
      <c r="L197" s="36"/>
    </row>
    <row r="198" spans="2:12" ht="16.5" customHeight="1">
      <c r="B198" s="71"/>
      <c r="C198" s="41"/>
      <c r="D198" s="42" t="s">
        <v>90</v>
      </c>
      <c r="E198" s="30" t="s">
        <v>67</v>
      </c>
      <c r="F198" s="230">
        <v>3500</v>
      </c>
      <c r="G198" s="330"/>
      <c r="H198" s="348">
        <f t="shared" si="11"/>
        <v>3500</v>
      </c>
      <c r="I198" s="95"/>
      <c r="J198" s="36"/>
      <c r="K198" s="36"/>
      <c r="L198" s="36"/>
    </row>
    <row r="199" spans="2:12" ht="16.5" customHeight="1">
      <c r="B199" s="71"/>
      <c r="C199" s="41"/>
      <c r="D199" s="42" t="s">
        <v>111</v>
      </c>
      <c r="E199" s="30" t="s">
        <v>112</v>
      </c>
      <c r="F199" s="230">
        <v>91500</v>
      </c>
      <c r="G199" s="330"/>
      <c r="H199" s="348">
        <f t="shared" si="11"/>
        <v>91500</v>
      </c>
      <c r="I199" s="95"/>
      <c r="J199" s="36"/>
      <c r="K199" s="36"/>
      <c r="L199" s="36"/>
    </row>
    <row r="200" spans="2:12" ht="16.5" customHeight="1">
      <c r="B200" s="71"/>
      <c r="C200" s="41"/>
      <c r="D200" s="50">
        <v>4700</v>
      </c>
      <c r="E200" s="30" t="s">
        <v>113</v>
      </c>
      <c r="F200" s="230">
        <v>600</v>
      </c>
      <c r="G200" s="330"/>
      <c r="H200" s="348">
        <f t="shared" si="11"/>
        <v>600</v>
      </c>
      <c r="I200" s="95"/>
      <c r="J200" s="36"/>
      <c r="K200" s="36"/>
      <c r="L200" s="36"/>
    </row>
    <row r="201" spans="2:12" ht="18" customHeight="1">
      <c r="B201" s="72"/>
      <c r="C201" s="154" t="s">
        <v>131</v>
      </c>
      <c r="D201" s="153"/>
      <c r="E201" s="122" t="s">
        <v>188</v>
      </c>
      <c r="F201" s="293">
        <f>SUM(F202:F214)</f>
        <v>549800</v>
      </c>
      <c r="G201" s="293">
        <f>SUM(G202:G214)</f>
        <v>0</v>
      </c>
      <c r="H201" s="293">
        <f>SUM(H202:H214)</f>
        <v>549800</v>
      </c>
      <c r="I201" s="95"/>
      <c r="J201" s="36"/>
      <c r="K201" s="36"/>
      <c r="L201" s="36"/>
    </row>
    <row r="202" spans="2:12" ht="15.75" customHeight="1">
      <c r="B202" s="72"/>
      <c r="C202" s="43"/>
      <c r="D202" s="42" t="s">
        <v>59</v>
      </c>
      <c r="E202" s="30" t="s">
        <v>226</v>
      </c>
      <c r="F202" s="230">
        <v>200</v>
      </c>
      <c r="G202" s="330"/>
      <c r="H202" s="348">
        <f aca="true" t="shared" si="12" ref="H202:H214">F202+G202</f>
        <v>200</v>
      </c>
      <c r="I202" s="95"/>
      <c r="J202" s="36"/>
      <c r="K202" s="36"/>
      <c r="L202" s="36"/>
    </row>
    <row r="203" spans="2:12" ht="15.75" customHeight="1">
      <c r="B203" s="72"/>
      <c r="C203" s="43"/>
      <c r="D203" s="42" t="s">
        <v>98</v>
      </c>
      <c r="E203" s="30" t="s">
        <v>99</v>
      </c>
      <c r="F203" s="230">
        <v>109400</v>
      </c>
      <c r="G203" s="330"/>
      <c r="H203" s="348">
        <f t="shared" si="12"/>
        <v>109400</v>
      </c>
      <c r="I203" s="95"/>
      <c r="J203" s="36"/>
      <c r="K203" s="36"/>
      <c r="L203" s="36"/>
    </row>
    <row r="204" spans="2:12" ht="15.75" customHeight="1">
      <c r="B204" s="72"/>
      <c r="C204" s="43"/>
      <c r="D204" s="42" t="s">
        <v>108</v>
      </c>
      <c r="E204" s="30" t="s">
        <v>61</v>
      </c>
      <c r="F204" s="230">
        <v>8100</v>
      </c>
      <c r="G204" s="330"/>
      <c r="H204" s="348">
        <f t="shared" si="12"/>
        <v>8100</v>
      </c>
      <c r="I204" s="95"/>
      <c r="J204" s="36"/>
      <c r="K204" s="36"/>
      <c r="L204" s="36"/>
    </row>
    <row r="205" spans="2:12" ht="15.75" customHeight="1">
      <c r="B205" s="71"/>
      <c r="C205" s="41"/>
      <c r="D205" s="42" t="s">
        <v>100</v>
      </c>
      <c r="E205" s="30" t="s">
        <v>101</v>
      </c>
      <c r="F205" s="230">
        <v>19300</v>
      </c>
      <c r="G205" s="330"/>
      <c r="H205" s="348">
        <f t="shared" si="12"/>
        <v>19300</v>
      </c>
      <c r="I205" s="95"/>
      <c r="J205" s="36"/>
      <c r="K205" s="36"/>
      <c r="L205" s="36"/>
    </row>
    <row r="206" spans="2:12" ht="15.75" customHeight="1">
      <c r="B206" s="71"/>
      <c r="C206" s="41"/>
      <c r="D206" s="42" t="s">
        <v>102</v>
      </c>
      <c r="E206" s="30" t="s">
        <v>103</v>
      </c>
      <c r="F206" s="230">
        <v>2800</v>
      </c>
      <c r="G206" s="330"/>
      <c r="H206" s="348">
        <f t="shared" si="12"/>
        <v>2800</v>
      </c>
      <c r="I206" s="95"/>
      <c r="J206" s="36"/>
      <c r="K206" s="36"/>
      <c r="L206" s="36"/>
    </row>
    <row r="207" spans="2:12" ht="15.75" customHeight="1">
      <c r="B207" s="71"/>
      <c r="C207" s="41"/>
      <c r="D207" s="41">
        <v>4170</v>
      </c>
      <c r="E207" s="30" t="s">
        <v>62</v>
      </c>
      <c r="F207" s="230">
        <v>3000</v>
      </c>
      <c r="G207" s="330"/>
      <c r="H207" s="348">
        <f t="shared" si="12"/>
        <v>3000</v>
      </c>
      <c r="I207" s="95"/>
      <c r="J207" s="36"/>
      <c r="K207" s="36"/>
      <c r="L207" s="36"/>
    </row>
    <row r="208" spans="2:12" ht="15.75" customHeight="1">
      <c r="B208" s="71"/>
      <c r="C208" s="41"/>
      <c r="D208" s="41" t="s">
        <v>85</v>
      </c>
      <c r="E208" s="30" t="s">
        <v>58</v>
      </c>
      <c r="F208" s="230">
        <v>60000</v>
      </c>
      <c r="G208" s="330"/>
      <c r="H208" s="348">
        <f t="shared" si="12"/>
        <v>60000</v>
      </c>
      <c r="I208" s="95"/>
      <c r="J208" s="36"/>
      <c r="K208" s="36"/>
      <c r="L208" s="36"/>
    </row>
    <row r="209" spans="2:12" ht="15.75" customHeight="1">
      <c r="B209" s="71"/>
      <c r="C209" s="41"/>
      <c r="D209" s="42" t="s">
        <v>110</v>
      </c>
      <c r="E209" s="30" t="s">
        <v>64</v>
      </c>
      <c r="F209" s="230">
        <v>20000</v>
      </c>
      <c r="G209" s="330"/>
      <c r="H209" s="348">
        <f t="shared" si="12"/>
        <v>20000</v>
      </c>
      <c r="I209" s="95"/>
      <c r="J209" s="36"/>
      <c r="K209" s="36"/>
      <c r="L209" s="36"/>
    </row>
    <row r="210" spans="2:12" ht="15.75" customHeight="1">
      <c r="B210" s="71"/>
      <c r="C210" s="41"/>
      <c r="D210" s="41" t="s">
        <v>140</v>
      </c>
      <c r="E210" s="30" t="s">
        <v>65</v>
      </c>
      <c r="F210" s="230">
        <v>500</v>
      </c>
      <c r="G210" s="330"/>
      <c r="H210" s="348">
        <f t="shared" si="12"/>
        <v>500</v>
      </c>
      <c r="I210" s="95"/>
      <c r="J210" s="36"/>
      <c r="K210" s="36"/>
      <c r="L210" s="36"/>
    </row>
    <row r="211" spans="2:12" ht="15.75" customHeight="1">
      <c r="B211" s="71"/>
      <c r="C211" s="41"/>
      <c r="D211" s="42" t="s">
        <v>56</v>
      </c>
      <c r="E211" s="30" t="s">
        <v>57</v>
      </c>
      <c r="F211" s="230">
        <v>314000</v>
      </c>
      <c r="G211" s="330"/>
      <c r="H211" s="348">
        <f t="shared" si="12"/>
        <v>314000</v>
      </c>
      <c r="I211" s="95"/>
      <c r="J211" s="36"/>
      <c r="K211" s="36"/>
      <c r="L211" s="36"/>
    </row>
    <row r="212" spans="2:12" ht="15.75" customHeight="1">
      <c r="B212" s="71"/>
      <c r="C212" s="41"/>
      <c r="D212" s="42" t="s">
        <v>90</v>
      </c>
      <c r="E212" s="30" t="s">
        <v>67</v>
      </c>
      <c r="F212" s="230">
        <v>7000</v>
      </c>
      <c r="G212" s="330"/>
      <c r="H212" s="348">
        <f t="shared" si="12"/>
        <v>7000</v>
      </c>
      <c r="I212" s="95"/>
      <c r="J212" s="36"/>
      <c r="K212" s="36"/>
      <c r="L212" s="36"/>
    </row>
    <row r="213" spans="2:12" ht="15.75" customHeight="1">
      <c r="B213" s="71"/>
      <c r="C213" s="41"/>
      <c r="D213" s="42" t="s">
        <v>111</v>
      </c>
      <c r="E213" s="30" t="s">
        <v>112</v>
      </c>
      <c r="F213" s="230">
        <v>3300</v>
      </c>
      <c r="G213" s="330"/>
      <c r="H213" s="348">
        <f t="shared" si="12"/>
        <v>3300</v>
      </c>
      <c r="I213" s="95"/>
      <c r="J213" s="36"/>
      <c r="K213" s="36"/>
      <c r="L213" s="36"/>
    </row>
    <row r="214" spans="2:12" ht="15.75" customHeight="1">
      <c r="B214" s="71"/>
      <c r="C214" s="41"/>
      <c r="D214" s="101">
        <v>4500</v>
      </c>
      <c r="E214" s="30" t="s">
        <v>205</v>
      </c>
      <c r="F214" s="230">
        <v>2200</v>
      </c>
      <c r="G214" s="330"/>
      <c r="H214" s="348">
        <f t="shared" si="12"/>
        <v>2200</v>
      </c>
      <c r="I214" s="95"/>
      <c r="J214" s="36"/>
      <c r="K214" s="36"/>
      <c r="L214" s="36"/>
    </row>
    <row r="215" spans="2:12" ht="28.5" customHeight="1">
      <c r="B215" s="72"/>
      <c r="C215" s="154" t="s">
        <v>132</v>
      </c>
      <c r="D215" s="153"/>
      <c r="E215" s="122" t="s">
        <v>189</v>
      </c>
      <c r="F215" s="293">
        <f>SUM(F216:F230)</f>
        <v>333900</v>
      </c>
      <c r="G215" s="293">
        <f>SUM(G216:G230)</f>
        <v>0</v>
      </c>
      <c r="H215" s="293">
        <f>SUM(H216:H230)</f>
        <v>333900</v>
      </c>
      <c r="I215" s="95"/>
      <c r="J215" s="36"/>
      <c r="K215" s="36"/>
      <c r="L215" s="36"/>
    </row>
    <row r="216" spans="2:12" ht="15" customHeight="1">
      <c r="B216" s="71"/>
      <c r="C216" s="41"/>
      <c r="D216" s="42" t="s">
        <v>59</v>
      </c>
      <c r="E216" s="30" t="s">
        <v>226</v>
      </c>
      <c r="F216" s="230">
        <v>2000</v>
      </c>
      <c r="G216" s="330"/>
      <c r="H216" s="348">
        <f aca="true" t="shared" si="13" ref="H216:H230">F216+G216</f>
        <v>2000</v>
      </c>
      <c r="I216" s="95"/>
      <c r="J216" s="36"/>
      <c r="K216" s="36"/>
      <c r="L216" s="36"/>
    </row>
    <row r="217" spans="2:12" ht="15" customHeight="1">
      <c r="B217" s="71"/>
      <c r="C217" s="41"/>
      <c r="D217" s="42" t="s">
        <v>98</v>
      </c>
      <c r="E217" s="30" t="s">
        <v>99</v>
      </c>
      <c r="F217" s="230">
        <v>215000</v>
      </c>
      <c r="G217" s="330"/>
      <c r="H217" s="348">
        <f t="shared" si="13"/>
        <v>215000</v>
      </c>
      <c r="I217" s="95"/>
      <c r="J217" s="36"/>
      <c r="K217" s="36"/>
      <c r="L217" s="36"/>
    </row>
    <row r="218" spans="2:12" ht="15" customHeight="1">
      <c r="B218" s="71"/>
      <c r="C218" s="41"/>
      <c r="D218" s="42" t="s">
        <v>108</v>
      </c>
      <c r="E218" s="30" t="s">
        <v>61</v>
      </c>
      <c r="F218" s="230">
        <v>18000</v>
      </c>
      <c r="G218" s="330"/>
      <c r="H218" s="348">
        <f t="shared" si="13"/>
        <v>18000</v>
      </c>
      <c r="I218" s="95"/>
      <c r="J218" s="36"/>
      <c r="K218" s="36"/>
      <c r="L218" s="36"/>
    </row>
    <row r="219" spans="2:12" ht="15" customHeight="1">
      <c r="B219" s="71"/>
      <c r="C219" s="41"/>
      <c r="D219" s="42" t="s">
        <v>100</v>
      </c>
      <c r="E219" s="30" t="s">
        <v>101</v>
      </c>
      <c r="F219" s="230">
        <v>38200</v>
      </c>
      <c r="G219" s="330"/>
      <c r="H219" s="348">
        <f t="shared" si="13"/>
        <v>38200</v>
      </c>
      <c r="I219" s="95"/>
      <c r="J219" s="36"/>
      <c r="K219" s="36"/>
      <c r="L219" s="36"/>
    </row>
    <row r="220" spans="2:12" ht="15" customHeight="1">
      <c r="B220" s="71"/>
      <c r="C220" s="41"/>
      <c r="D220" s="42" t="s">
        <v>102</v>
      </c>
      <c r="E220" s="30" t="s">
        <v>103</v>
      </c>
      <c r="F220" s="230">
        <v>5400</v>
      </c>
      <c r="G220" s="330"/>
      <c r="H220" s="348">
        <f t="shared" si="13"/>
        <v>5400</v>
      </c>
      <c r="I220" s="95"/>
      <c r="J220" s="36"/>
      <c r="K220" s="36"/>
      <c r="L220" s="36"/>
    </row>
    <row r="221" spans="2:12" ht="15" customHeight="1">
      <c r="B221" s="71"/>
      <c r="C221" s="41"/>
      <c r="D221" s="41">
        <v>4170</v>
      </c>
      <c r="E221" s="30" t="s">
        <v>62</v>
      </c>
      <c r="F221" s="230">
        <v>3000</v>
      </c>
      <c r="G221" s="330"/>
      <c r="H221" s="348">
        <f t="shared" si="13"/>
        <v>3000</v>
      </c>
      <c r="I221" s="95"/>
      <c r="J221" s="36"/>
      <c r="K221" s="36"/>
      <c r="L221" s="36"/>
    </row>
    <row r="222" spans="2:12" ht="15" customHeight="1">
      <c r="B222" s="71"/>
      <c r="C222" s="41"/>
      <c r="D222" s="42" t="s">
        <v>85</v>
      </c>
      <c r="E222" s="30" t="s">
        <v>58</v>
      </c>
      <c r="F222" s="230">
        <v>12600</v>
      </c>
      <c r="G222" s="330"/>
      <c r="H222" s="348">
        <f t="shared" si="13"/>
        <v>12600</v>
      </c>
      <c r="I222" s="95"/>
      <c r="J222" s="36"/>
      <c r="K222" s="36"/>
      <c r="L222" s="36"/>
    </row>
    <row r="223" spans="2:12" ht="15" customHeight="1">
      <c r="B223" s="71"/>
      <c r="C223" s="41"/>
      <c r="D223" s="41" t="s">
        <v>140</v>
      </c>
      <c r="E223" s="30" t="s">
        <v>65</v>
      </c>
      <c r="F223" s="230">
        <v>400</v>
      </c>
      <c r="G223" s="330"/>
      <c r="H223" s="348">
        <f t="shared" si="13"/>
        <v>400</v>
      </c>
      <c r="I223" s="95"/>
      <c r="J223" s="36"/>
      <c r="K223" s="36"/>
      <c r="L223" s="36"/>
    </row>
    <row r="224" spans="2:12" ht="15" customHeight="1">
      <c r="B224" s="71"/>
      <c r="C224" s="41"/>
      <c r="D224" s="42" t="s">
        <v>56</v>
      </c>
      <c r="E224" s="30" t="s">
        <v>57</v>
      </c>
      <c r="F224" s="230">
        <v>11800</v>
      </c>
      <c r="G224" s="330"/>
      <c r="H224" s="348">
        <f t="shared" si="13"/>
        <v>11800</v>
      </c>
      <c r="I224" s="95"/>
      <c r="J224" s="36"/>
      <c r="K224" s="36"/>
      <c r="L224" s="36"/>
    </row>
    <row r="225" spans="2:12" ht="15" customHeight="1">
      <c r="B225" s="71"/>
      <c r="C225" s="41"/>
      <c r="D225" s="50">
        <v>4360</v>
      </c>
      <c r="E225" s="30" t="s">
        <v>316</v>
      </c>
      <c r="F225" s="230">
        <v>2700</v>
      </c>
      <c r="G225" s="330"/>
      <c r="H225" s="348">
        <f t="shared" si="13"/>
        <v>2700</v>
      </c>
      <c r="I225" s="344"/>
      <c r="J225" s="36"/>
      <c r="K225" s="36"/>
      <c r="L225" s="36"/>
    </row>
    <row r="226" spans="2:12" ht="15.75" customHeight="1">
      <c r="B226" s="71"/>
      <c r="C226" s="41"/>
      <c r="D226" s="42" t="s">
        <v>105</v>
      </c>
      <c r="E226" s="30" t="s">
        <v>66</v>
      </c>
      <c r="F226" s="230">
        <v>3800</v>
      </c>
      <c r="G226" s="330"/>
      <c r="H226" s="348">
        <f t="shared" si="13"/>
        <v>3800</v>
      </c>
      <c r="I226" s="95"/>
      <c r="J226" s="36"/>
      <c r="K226" s="36"/>
      <c r="L226" s="36"/>
    </row>
    <row r="227" spans="2:12" ht="15.75" customHeight="1">
      <c r="B227" s="71"/>
      <c r="C227" s="41"/>
      <c r="D227" s="41">
        <v>4430</v>
      </c>
      <c r="E227" s="30" t="s">
        <v>67</v>
      </c>
      <c r="F227" s="230">
        <v>500</v>
      </c>
      <c r="G227" s="330"/>
      <c r="H227" s="348">
        <f t="shared" si="13"/>
        <v>500</v>
      </c>
      <c r="I227" s="95"/>
      <c r="J227" s="36"/>
      <c r="K227" s="36"/>
      <c r="L227" s="36"/>
    </row>
    <row r="228" spans="2:12" ht="15.75" customHeight="1">
      <c r="B228" s="71"/>
      <c r="C228" s="41"/>
      <c r="D228" s="42" t="s">
        <v>111</v>
      </c>
      <c r="E228" s="30" t="s">
        <v>112</v>
      </c>
      <c r="F228" s="230">
        <v>5500</v>
      </c>
      <c r="G228" s="330"/>
      <c r="H228" s="348">
        <f t="shared" si="13"/>
        <v>5500</v>
      </c>
      <c r="I228" s="95"/>
      <c r="J228" s="36"/>
      <c r="K228" s="36"/>
      <c r="L228" s="36"/>
    </row>
    <row r="229" spans="2:12" ht="15" customHeight="1">
      <c r="B229" s="71"/>
      <c r="C229" s="41"/>
      <c r="D229" s="50">
        <v>4700</v>
      </c>
      <c r="E229" s="30" t="s">
        <v>113</v>
      </c>
      <c r="F229" s="230">
        <v>5000</v>
      </c>
      <c r="G229" s="330"/>
      <c r="H229" s="348">
        <f t="shared" si="13"/>
        <v>5000</v>
      </c>
      <c r="I229" s="95"/>
      <c r="J229" s="36"/>
      <c r="K229" s="36"/>
      <c r="L229" s="36"/>
    </row>
    <row r="230" spans="2:12" ht="15.75" customHeight="1">
      <c r="B230" s="71"/>
      <c r="C230" s="41"/>
      <c r="D230" s="50">
        <v>6060</v>
      </c>
      <c r="E230" s="30" t="s">
        <v>68</v>
      </c>
      <c r="F230" s="230">
        <v>10000</v>
      </c>
      <c r="G230" s="330"/>
      <c r="H230" s="348">
        <f t="shared" si="13"/>
        <v>10000</v>
      </c>
      <c r="I230" s="95"/>
      <c r="J230" s="36"/>
      <c r="K230" s="36"/>
      <c r="L230" s="36"/>
    </row>
    <row r="231" spans="2:12" ht="15.75" customHeight="1">
      <c r="B231" s="72"/>
      <c r="C231" s="154" t="s">
        <v>133</v>
      </c>
      <c r="D231" s="153"/>
      <c r="E231" s="122" t="s">
        <v>190</v>
      </c>
      <c r="F231" s="293">
        <f>SUM(F232:F232)</f>
        <v>46000</v>
      </c>
      <c r="G231" s="293">
        <f>SUM(G232:G232)</f>
        <v>0</v>
      </c>
      <c r="H231" s="293">
        <f>SUM(H232:H232)</f>
        <v>46000</v>
      </c>
      <c r="I231" s="95"/>
      <c r="J231" s="36"/>
      <c r="K231" s="36"/>
      <c r="L231" s="36"/>
    </row>
    <row r="232" spans="2:12" ht="15.75" customHeight="1">
      <c r="B232" s="71"/>
      <c r="C232" s="41"/>
      <c r="D232" s="50">
        <v>4700</v>
      </c>
      <c r="E232" s="30" t="s">
        <v>113</v>
      </c>
      <c r="F232" s="292">
        <v>46000</v>
      </c>
      <c r="G232" s="330"/>
      <c r="H232" s="348">
        <f>F232+G232</f>
        <v>46000</v>
      </c>
      <c r="I232" s="95"/>
      <c r="J232" s="36"/>
      <c r="K232" s="36"/>
      <c r="L232" s="36"/>
    </row>
    <row r="233" spans="2:12" ht="63.75">
      <c r="B233" s="71"/>
      <c r="C233" s="154" t="s">
        <v>328</v>
      </c>
      <c r="D233" s="153"/>
      <c r="E233" s="122" t="s">
        <v>330</v>
      </c>
      <c r="F233" s="293">
        <f>SUM(F234:F237)</f>
        <v>21994</v>
      </c>
      <c r="G233" s="293">
        <f>SUM(G234:G237)</f>
        <v>0</v>
      </c>
      <c r="H233" s="293">
        <f>SUM(H234:H237)</f>
        <v>21994</v>
      </c>
      <c r="I233" s="95"/>
      <c r="J233" s="36"/>
      <c r="K233" s="36"/>
      <c r="L233" s="36"/>
    </row>
    <row r="234" spans="2:12" ht="15.75" customHeight="1">
      <c r="B234" s="71"/>
      <c r="C234" s="41"/>
      <c r="D234" s="42" t="s">
        <v>98</v>
      </c>
      <c r="E234" s="30" t="s">
        <v>99</v>
      </c>
      <c r="F234" s="292">
        <v>16545</v>
      </c>
      <c r="G234" s="334"/>
      <c r="H234" s="348">
        <f>F234+G234</f>
        <v>16545</v>
      </c>
      <c r="I234" s="344"/>
      <c r="J234" s="36"/>
      <c r="K234" s="36"/>
      <c r="L234" s="36"/>
    </row>
    <row r="235" spans="2:12" ht="15.75" customHeight="1">
      <c r="B235" s="71"/>
      <c r="C235" s="41"/>
      <c r="D235" s="42" t="s">
        <v>100</v>
      </c>
      <c r="E235" s="30" t="s">
        <v>101</v>
      </c>
      <c r="F235" s="292">
        <v>2844</v>
      </c>
      <c r="G235" s="334"/>
      <c r="H235" s="348">
        <f>F235+G235</f>
        <v>2844</v>
      </c>
      <c r="I235" s="344"/>
      <c r="J235" s="36"/>
      <c r="K235" s="36"/>
      <c r="L235" s="36"/>
    </row>
    <row r="236" spans="2:12" ht="15.75" customHeight="1">
      <c r="B236" s="71"/>
      <c r="C236" s="41"/>
      <c r="D236" s="42" t="s">
        <v>102</v>
      </c>
      <c r="E236" s="30" t="s">
        <v>103</v>
      </c>
      <c r="F236" s="292">
        <v>405</v>
      </c>
      <c r="G236" s="334"/>
      <c r="H236" s="348">
        <f>F236+G236</f>
        <v>405</v>
      </c>
      <c r="I236" s="344"/>
      <c r="J236" s="36"/>
      <c r="K236" s="36"/>
      <c r="L236" s="36"/>
    </row>
    <row r="237" spans="2:12" ht="15.75" customHeight="1">
      <c r="B237" s="71"/>
      <c r="C237" s="41"/>
      <c r="D237" s="42" t="s">
        <v>126</v>
      </c>
      <c r="E237" s="30" t="s">
        <v>127</v>
      </c>
      <c r="F237" s="292">
        <v>2200</v>
      </c>
      <c r="G237" s="334"/>
      <c r="H237" s="348">
        <f>F237+G237</f>
        <v>2200</v>
      </c>
      <c r="I237" s="344"/>
      <c r="J237" s="36"/>
      <c r="K237" s="36"/>
      <c r="L237" s="36"/>
    </row>
    <row r="238" spans="2:12" ht="76.5">
      <c r="B238" s="71"/>
      <c r="C238" s="154" t="s">
        <v>329</v>
      </c>
      <c r="D238" s="153"/>
      <c r="E238" s="122" t="s">
        <v>331</v>
      </c>
      <c r="F238" s="293">
        <f>SUM(F239:F243)</f>
        <v>467987</v>
      </c>
      <c r="G238" s="293">
        <f>SUM(G239:G243)</f>
        <v>0</v>
      </c>
      <c r="H238" s="293">
        <f>SUM(H239:H243)</f>
        <v>467987</v>
      </c>
      <c r="I238" s="95"/>
      <c r="J238" s="36"/>
      <c r="K238" s="36"/>
      <c r="L238" s="36"/>
    </row>
    <row r="239" spans="2:12" ht="15.75" customHeight="1">
      <c r="B239" s="71"/>
      <c r="C239" s="41"/>
      <c r="D239" s="42" t="s">
        <v>98</v>
      </c>
      <c r="E239" s="30" t="s">
        <v>99</v>
      </c>
      <c r="F239" s="292">
        <v>351046</v>
      </c>
      <c r="G239" s="334"/>
      <c r="H239" s="348">
        <f>F239+G239</f>
        <v>351046</v>
      </c>
      <c r="I239" s="344"/>
      <c r="J239" s="36"/>
      <c r="K239" s="36"/>
      <c r="L239" s="36"/>
    </row>
    <row r="240" spans="2:12" ht="15.75" customHeight="1">
      <c r="B240" s="71"/>
      <c r="C240" s="41"/>
      <c r="D240" s="42" t="s">
        <v>100</v>
      </c>
      <c r="E240" s="30" t="s">
        <v>101</v>
      </c>
      <c r="F240" s="292">
        <v>60517</v>
      </c>
      <c r="G240" s="334"/>
      <c r="H240" s="348">
        <f>F240+G240</f>
        <v>60517</v>
      </c>
      <c r="I240" s="344"/>
      <c r="J240" s="36"/>
      <c r="K240" s="36"/>
      <c r="L240" s="36"/>
    </row>
    <row r="241" spans="2:12" ht="15.75" customHeight="1">
      <c r="B241" s="71"/>
      <c r="C241" s="41"/>
      <c r="D241" s="42" t="s">
        <v>102</v>
      </c>
      <c r="E241" s="30" t="s">
        <v>103</v>
      </c>
      <c r="F241" s="292">
        <v>8625</v>
      </c>
      <c r="G241" s="334"/>
      <c r="H241" s="348">
        <f>F241+G241</f>
        <v>8625</v>
      </c>
      <c r="I241" s="344"/>
      <c r="J241" s="36"/>
      <c r="K241" s="36"/>
      <c r="L241" s="36"/>
    </row>
    <row r="242" spans="2:12" ht="15.75" customHeight="1">
      <c r="B242" s="71"/>
      <c r="C242" s="41"/>
      <c r="D242" s="42" t="s">
        <v>126</v>
      </c>
      <c r="E242" s="30" t="s">
        <v>127</v>
      </c>
      <c r="F242" s="292">
        <v>45799</v>
      </c>
      <c r="G242" s="334"/>
      <c r="H242" s="348">
        <f>F242+G242</f>
        <v>45799</v>
      </c>
      <c r="I242" s="344"/>
      <c r="J242" s="36"/>
      <c r="K242" s="36"/>
      <c r="L242" s="36"/>
    </row>
    <row r="243" spans="2:12" ht="15.75" customHeight="1">
      <c r="B243" s="71"/>
      <c r="C243" s="41"/>
      <c r="D243" s="42" t="s">
        <v>105</v>
      </c>
      <c r="E243" s="30" t="s">
        <v>66</v>
      </c>
      <c r="F243" s="292">
        <v>2000</v>
      </c>
      <c r="G243" s="334"/>
      <c r="H243" s="348">
        <f>F243+G243</f>
        <v>2000</v>
      </c>
      <c r="I243" s="344"/>
      <c r="J243" s="36"/>
      <c r="K243" s="36"/>
      <c r="L243" s="36"/>
    </row>
    <row r="244" spans="2:12" ht="15.75" customHeight="1">
      <c r="B244" s="72"/>
      <c r="C244" s="154" t="s">
        <v>134</v>
      </c>
      <c r="D244" s="153"/>
      <c r="E244" s="122" t="s">
        <v>43</v>
      </c>
      <c r="F244" s="293">
        <f>SUM(F245:F246)</f>
        <v>63100</v>
      </c>
      <c r="G244" s="293">
        <f>SUM(G245:G246)</f>
        <v>0</v>
      </c>
      <c r="H244" s="293">
        <f>SUM(H245:H246)</f>
        <v>63100</v>
      </c>
      <c r="I244" s="95"/>
      <c r="J244" s="36"/>
      <c r="K244" s="36"/>
      <c r="L244" s="36"/>
    </row>
    <row r="245" spans="2:12" ht="15.75" customHeight="1">
      <c r="B245" s="71"/>
      <c r="C245" s="41"/>
      <c r="D245" s="42" t="s">
        <v>59</v>
      </c>
      <c r="E245" s="30" t="s">
        <v>226</v>
      </c>
      <c r="F245" s="292">
        <v>4600</v>
      </c>
      <c r="G245" s="330"/>
      <c r="H245" s="348">
        <f>F245+G245</f>
        <v>4600</v>
      </c>
      <c r="I245" s="95"/>
      <c r="J245" s="36"/>
      <c r="K245" s="36"/>
      <c r="L245" s="36"/>
    </row>
    <row r="246" spans="2:12" ht="15.75" customHeight="1" thickBot="1">
      <c r="B246" s="73"/>
      <c r="C246" s="44"/>
      <c r="D246" s="45" t="s">
        <v>111</v>
      </c>
      <c r="E246" s="21" t="s">
        <v>112</v>
      </c>
      <c r="F246" s="294">
        <v>58500</v>
      </c>
      <c r="G246" s="331"/>
      <c r="H246" s="348">
        <f>F246+G246</f>
        <v>58500</v>
      </c>
      <c r="I246" s="327"/>
      <c r="J246" s="36"/>
      <c r="K246" s="36"/>
      <c r="L246" s="36"/>
    </row>
    <row r="247" spans="2:12" ht="15.75" customHeight="1" thickBot="1">
      <c r="B247" s="142" t="s">
        <v>135</v>
      </c>
      <c r="C247" s="138"/>
      <c r="D247" s="138"/>
      <c r="E247" s="139" t="s">
        <v>136</v>
      </c>
      <c r="F247" s="296">
        <f>F248+F250+F260</f>
        <v>206000</v>
      </c>
      <c r="G247" s="296">
        <f>G248+G250+G260</f>
        <v>0</v>
      </c>
      <c r="H247" s="296">
        <f>H248+H250+H260</f>
        <v>206000</v>
      </c>
      <c r="I247" s="315"/>
      <c r="J247" s="36"/>
      <c r="K247" s="36"/>
      <c r="L247" s="36"/>
    </row>
    <row r="248" spans="2:12" ht="15.75" customHeight="1">
      <c r="B248" s="79"/>
      <c r="C248" s="159" t="s">
        <v>165</v>
      </c>
      <c r="D248" s="160"/>
      <c r="E248" s="161" t="s">
        <v>191</v>
      </c>
      <c r="F248" s="303">
        <f>F249</f>
        <v>1000</v>
      </c>
      <c r="G248" s="303">
        <f>G249</f>
        <v>0</v>
      </c>
      <c r="H248" s="303">
        <f>H249</f>
        <v>1000</v>
      </c>
      <c r="I248" s="326"/>
      <c r="J248" s="36"/>
      <c r="K248" s="36"/>
      <c r="L248" s="36"/>
    </row>
    <row r="249" spans="2:12" ht="15.75" customHeight="1">
      <c r="B249" s="80"/>
      <c r="C249" s="81"/>
      <c r="D249" s="42" t="s">
        <v>85</v>
      </c>
      <c r="E249" s="30" t="s">
        <v>58</v>
      </c>
      <c r="F249" s="304">
        <v>1000</v>
      </c>
      <c r="G249" s="330"/>
      <c r="H249" s="348">
        <f>F249+G249</f>
        <v>1000</v>
      </c>
      <c r="I249" s="95"/>
      <c r="J249" s="36"/>
      <c r="K249" s="36"/>
      <c r="L249" s="36"/>
    </row>
    <row r="250" spans="2:12" ht="14.25">
      <c r="B250" s="70"/>
      <c r="C250" s="125" t="s">
        <v>137</v>
      </c>
      <c r="D250" s="126"/>
      <c r="E250" s="128" t="s">
        <v>192</v>
      </c>
      <c r="F250" s="297">
        <f>SUM(F251:F259)</f>
        <v>203000</v>
      </c>
      <c r="G250" s="297">
        <f>SUM(G251:G259)</f>
        <v>0</v>
      </c>
      <c r="H250" s="297">
        <f>SUM(H251:H259)</f>
        <v>203000</v>
      </c>
      <c r="I250" s="95"/>
      <c r="J250" s="36"/>
      <c r="K250" s="36"/>
      <c r="L250" s="36"/>
    </row>
    <row r="251" spans="2:12" ht="48">
      <c r="B251" s="70"/>
      <c r="C251" s="92"/>
      <c r="D251" s="91" t="s">
        <v>233</v>
      </c>
      <c r="E251" s="30" t="s">
        <v>234</v>
      </c>
      <c r="F251" s="305">
        <v>40000</v>
      </c>
      <c r="G251" s="330"/>
      <c r="H251" s="348">
        <f aca="true" t="shared" si="14" ref="H251:H259">F251+G251</f>
        <v>40000</v>
      </c>
      <c r="I251" s="95"/>
      <c r="J251" s="36"/>
      <c r="K251" s="36"/>
      <c r="L251" s="36"/>
    </row>
    <row r="252" spans="2:12" ht="16.5" customHeight="1">
      <c r="B252" s="72"/>
      <c r="C252" s="51"/>
      <c r="D252" s="42" t="s">
        <v>93</v>
      </c>
      <c r="E252" s="30" t="s">
        <v>94</v>
      </c>
      <c r="F252" s="298">
        <v>18100</v>
      </c>
      <c r="G252" s="330"/>
      <c r="H252" s="348">
        <f t="shared" si="14"/>
        <v>18100</v>
      </c>
      <c r="I252" s="95"/>
      <c r="J252" s="36"/>
      <c r="K252" s="36"/>
      <c r="L252" s="36"/>
    </row>
    <row r="253" spans="2:12" ht="16.5" customHeight="1">
      <c r="B253" s="71"/>
      <c r="C253" s="41"/>
      <c r="D253" s="41">
        <v>4170</v>
      </c>
      <c r="E253" s="30" t="s">
        <v>62</v>
      </c>
      <c r="F253" s="292">
        <v>6500</v>
      </c>
      <c r="G253" s="330"/>
      <c r="H253" s="348">
        <f t="shared" si="14"/>
        <v>6500</v>
      </c>
      <c r="I253" s="95"/>
      <c r="J253" s="36"/>
      <c r="K253" s="36"/>
      <c r="L253" s="36"/>
    </row>
    <row r="254" spans="2:12" ht="16.5" customHeight="1">
      <c r="B254" s="71"/>
      <c r="C254" s="41"/>
      <c r="D254" s="42" t="s">
        <v>85</v>
      </c>
      <c r="E254" s="30" t="s">
        <v>58</v>
      </c>
      <c r="F254" s="292">
        <v>34100</v>
      </c>
      <c r="G254" s="330"/>
      <c r="H254" s="348">
        <f t="shared" si="14"/>
        <v>34100</v>
      </c>
      <c r="I254" s="95"/>
      <c r="J254" s="36"/>
      <c r="K254" s="36"/>
      <c r="L254" s="36"/>
    </row>
    <row r="255" spans="2:12" ht="16.5" customHeight="1">
      <c r="B255" s="71"/>
      <c r="C255" s="41"/>
      <c r="D255" s="50">
        <v>4220</v>
      </c>
      <c r="E255" s="30" t="s">
        <v>138</v>
      </c>
      <c r="F255" s="292">
        <v>4000</v>
      </c>
      <c r="G255" s="330"/>
      <c r="H255" s="348">
        <f t="shared" si="14"/>
        <v>4000</v>
      </c>
      <c r="I255" s="95"/>
      <c r="J255" s="36"/>
      <c r="K255" s="36"/>
      <c r="L255" s="36"/>
    </row>
    <row r="256" spans="2:12" ht="16.5" customHeight="1">
      <c r="B256" s="71"/>
      <c r="C256" s="41"/>
      <c r="D256" s="42" t="s">
        <v>110</v>
      </c>
      <c r="E256" s="30" t="s">
        <v>64</v>
      </c>
      <c r="F256" s="292">
        <v>50000</v>
      </c>
      <c r="G256" s="330"/>
      <c r="H256" s="348">
        <f t="shared" si="14"/>
        <v>50000</v>
      </c>
      <c r="I256" s="344"/>
      <c r="J256" s="36"/>
      <c r="K256" s="36"/>
      <c r="L256" s="36"/>
    </row>
    <row r="257" spans="2:12" ht="16.5" customHeight="1">
      <c r="B257" s="71"/>
      <c r="C257" s="41"/>
      <c r="D257" s="42" t="s">
        <v>56</v>
      </c>
      <c r="E257" s="30" t="s">
        <v>57</v>
      </c>
      <c r="F257" s="292">
        <v>45900</v>
      </c>
      <c r="G257" s="330"/>
      <c r="H257" s="348">
        <f t="shared" si="14"/>
        <v>45900</v>
      </c>
      <c r="I257" s="95"/>
      <c r="J257" s="36"/>
      <c r="K257" s="36"/>
      <c r="L257" s="36"/>
    </row>
    <row r="258" spans="2:12" ht="16.5" customHeight="1">
      <c r="B258" s="73"/>
      <c r="C258" s="44"/>
      <c r="D258" s="50">
        <v>4610</v>
      </c>
      <c r="E258" s="30" t="s">
        <v>228</v>
      </c>
      <c r="F258" s="294">
        <v>900</v>
      </c>
      <c r="G258" s="330"/>
      <c r="H258" s="348">
        <f t="shared" si="14"/>
        <v>900</v>
      </c>
      <c r="I258" s="95"/>
      <c r="J258" s="36"/>
      <c r="K258" s="36"/>
      <c r="L258" s="36"/>
    </row>
    <row r="259" spans="2:12" ht="16.5" customHeight="1">
      <c r="B259" s="71"/>
      <c r="C259" s="41"/>
      <c r="D259" s="50">
        <v>4700</v>
      </c>
      <c r="E259" s="30" t="s">
        <v>113</v>
      </c>
      <c r="F259" s="292">
        <v>3500</v>
      </c>
      <c r="G259" s="330"/>
      <c r="H259" s="348">
        <f t="shared" si="14"/>
        <v>3500</v>
      </c>
      <c r="I259" s="95"/>
      <c r="J259" s="36"/>
      <c r="K259" s="36"/>
      <c r="L259" s="36"/>
    </row>
    <row r="260" spans="2:12" ht="17.25" customHeight="1">
      <c r="B260" s="71"/>
      <c r="C260" s="154" t="s">
        <v>208</v>
      </c>
      <c r="D260" s="153"/>
      <c r="E260" s="122" t="s">
        <v>43</v>
      </c>
      <c r="F260" s="293">
        <f>F261</f>
        <v>2000</v>
      </c>
      <c r="G260" s="293">
        <f>G261</f>
        <v>0</v>
      </c>
      <c r="H260" s="293">
        <f>H261</f>
        <v>2000</v>
      </c>
      <c r="I260" s="95"/>
      <c r="J260" s="36"/>
      <c r="K260" s="36"/>
      <c r="L260" s="36"/>
    </row>
    <row r="261" spans="2:12" ht="48.75" thickBot="1">
      <c r="B261" s="74"/>
      <c r="C261" s="46"/>
      <c r="D261" s="91" t="s">
        <v>233</v>
      </c>
      <c r="E261" s="21" t="s">
        <v>234</v>
      </c>
      <c r="F261" s="295">
        <v>2000</v>
      </c>
      <c r="G261" s="331"/>
      <c r="H261" s="348">
        <f>F261+G261</f>
        <v>2000</v>
      </c>
      <c r="I261" s="327"/>
      <c r="J261" s="36"/>
      <c r="K261" s="36"/>
      <c r="L261" s="36"/>
    </row>
    <row r="262" spans="2:12" ht="15.75" customHeight="1" thickBot="1">
      <c r="B262" s="142" t="s">
        <v>52</v>
      </c>
      <c r="C262" s="138"/>
      <c r="D262" s="138"/>
      <c r="E262" s="131" t="s">
        <v>40</v>
      </c>
      <c r="F262" s="296">
        <f>F263+F265+F271+F267+F275+F293+F295+F298+F301+F303+F321+F324</f>
        <v>3635891</v>
      </c>
      <c r="G262" s="296">
        <f>G263+G265+G271+G267+G275+G293+G295+G298+G301+G303+G321+G324</f>
        <v>0</v>
      </c>
      <c r="H262" s="296">
        <f>H263+H265+H271+H267+H275+H293+H295+H298+H301+H303+H321+H324</f>
        <v>3635891</v>
      </c>
      <c r="I262" s="315"/>
      <c r="J262" s="36"/>
      <c r="K262" s="36"/>
      <c r="L262" s="36"/>
    </row>
    <row r="263" spans="2:12" ht="15.75" customHeight="1">
      <c r="B263" s="320"/>
      <c r="C263" s="151" t="s">
        <v>244</v>
      </c>
      <c r="D263" s="321"/>
      <c r="E263" s="112" t="s">
        <v>245</v>
      </c>
      <c r="F263" s="307">
        <f>F264</f>
        <v>84000</v>
      </c>
      <c r="G263" s="307">
        <f>G264</f>
        <v>0</v>
      </c>
      <c r="H263" s="307">
        <f>H264</f>
        <v>84000</v>
      </c>
      <c r="I263" s="326"/>
      <c r="J263" s="36"/>
      <c r="K263" s="36"/>
      <c r="L263" s="36"/>
    </row>
    <row r="264" spans="2:12" ht="24">
      <c r="B264" s="165"/>
      <c r="C264" s="166"/>
      <c r="D264" s="50">
        <v>4330</v>
      </c>
      <c r="E264" s="30" t="s">
        <v>141</v>
      </c>
      <c r="F264" s="306">
        <v>84000</v>
      </c>
      <c r="G264" s="330"/>
      <c r="H264" s="348">
        <f>F264+G264</f>
        <v>84000</v>
      </c>
      <c r="I264" s="95"/>
      <c r="J264" s="36"/>
      <c r="K264" s="36"/>
      <c r="L264" s="36"/>
    </row>
    <row r="265" spans="2:12" ht="15.75" customHeight="1">
      <c r="B265" s="190"/>
      <c r="C265" s="382" t="s">
        <v>235</v>
      </c>
      <c r="D265" s="382"/>
      <c r="E265" s="116" t="s">
        <v>239</v>
      </c>
      <c r="F265" s="383">
        <f>F266</f>
        <v>6000</v>
      </c>
      <c r="G265" s="383">
        <f>G266</f>
        <v>0</v>
      </c>
      <c r="H265" s="383">
        <f>H266</f>
        <v>6000</v>
      </c>
      <c r="I265" s="95"/>
      <c r="J265" s="36"/>
      <c r="K265" s="36"/>
      <c r="L265" s="36"/>
    </row>
    <row r="266" spans="2:12" ht="24">
      <c r="B266" s="105"/>
      <c r="C266" s="106"/>
      <c r="D266" s="50">
        <v>4330</v>
      </c>
      <c r="E266" s="30" t="s">
        <v>141</v>
      </c>
      <c r="F266" s="308">
        <v>6000</v>
      </c>
      <c r="G266" s="330"/>
      <c r="H266" s="348">
        <f>F266+G266</f>
        <v>6000</v>
      </c>
      <c r="I266" s="95"/>
      <c r="J266" s="36"/>
      <c r="K266" s="36"/>
      <c r="L266" s="36"/>
    </row>
    <row r="267" spans="2:12" ht="25.5">
      <c r="B267" s="105"/>
      <c r="C267" s="125" t="s">
        <v>206</v>
      </c>
      <c r="D267" s="162"/>
      <c r="E267" s="128" t="s">
        <v>207</v>
      </c>
      <c r="F267" s="307">
        <f>SUM(F268:F270)</f>
        <v>3000</v>
      </c>
      <c r="G267" s="307">
        <f>SUM(G268:G270)</f>
        <v>0</v>
      </c>
      <c r="H267" s="307">
        <f>SUM(H268:H270)</f>
        <v>3000</v>
      </c>
      <c r="I267" s="95"/>
      <c r="J267" s="36"/>
      <c r="K267" s="36"/>
      <c r="L267" s="36"/>
    </row>
    <row r="268" spans="2:12" ht="15.75" customHeight="1">
      <c r="B268" s="105"/>
      <c r="C268" s="106"/>
      <c r="D268" s="42" t="s">
        <v>85</v>
      </c>
      <c r="E268" s="30" t="s">
        <v>58</v>
      </c>
      <c r="F268" s="308">
        <v>1000</v>
      </c>
      <c r="G268" s="330"/>
      <c r="H268" s="348">
        <f>F268+G268</f>
        <v>1000</v>
      </c>
      <c r="I268" s="95"/>
      <c r="J268" s="36"/>
      <c r="K268" s="36"/>
      <c r="L268" s="36"/>
    </row>
    <row r="269" spans="2:12" ht="15" customHeight="1">
      <c r="B269" s="190"/>
      <c r="C269" s="180"/>
      <c r="D269" s="42" t="s">
        <v>105</v>
      </c>
      <c r="E269" s="30" t="s">
        <v>66</v>
      </c>
      <c r="F269" s="306">
        <v>300</v>
      </c>
      <c r="G269" s="330"/>
      <c r="H269" s="348">
        <f>F269+G269</f>
        <v>300</v>
      </c>
      <c r="I269" s="95"/>
      <c r="J269" s="36"/>
      <c r="K269" s="36"/>
      <c r="L269" s="36"/>
    </row>
    <row r="270" spans="2:12" ht="15.75" customHeight="1">
      <c r="B270" s="190"/>
      <c r="C270" s="180"/>
      <c r="D270" s="50">
        <v>4700</v>
      </c>
      <c r="E270" s="30" t="s">
        <v>113</v>
      </c>
      <c r="F270" s="306">
        <v>1700</v>
      </c>
      <c r="G270" s="330"/>
      <c r="H270" s="348">
        <f>F270+G270</f>
        <v>1700</v>
      </c>
      <c r="I270" s="95"/>
      <c r="J270" s="36"/>
      <c r="K270" s="36"/>
      <c r="L270" s="36"/>
    </row>
    <row r="271" spans="2:12" ht="15.75" customHeight="1">
      <c r="B271" s="190"/>
      <c r="C271" s="382" t="s">
        <v>236</v>
      </c>
      <c r="D271" s="50"/>
      <c r="E271" s="122" t="s">
        <v>238</v>
      </c>
      <c r="F271" s="383">
        <f>SUM(F272:F274)</f>
        <v>32200</v>
      </c>
      <c r="G271" s="383">
        <f>SUM(G272:G274)</f>
        <v>0</v>
      </c>
      <c r="H271" s="383">
        <f>SUM(H272:H274)</f>
        <v>32200</v>
      </c>
      <c r="I271" s="95"/>
      <c r="J271" s="36"/>
      <c r="K271" s="36"/>
      <c r="L271" s="36"/>
    </row>
    <row r="272" spans="2:12" ht="15.75" customHeight="1">
      <c r="B272" s="105"/>
      <c r="C272" s="106"/>
      <c r="D272" s="42" t="s">
        <v>100</v>
      </c>
      <c r="E272" s="30" t="s">
        <v>101</v>
      </c>
      <c r="F272" s="308">
        <v>4100</v>
      </c>
      <c r="G272" s="332"/>
      <c r="H272" s="348">
        <f>F272+G272</f>
        <v>4100</v>
      </c>
      <c r="I272" s="95"/>
      <c r="J272" s="36"/>
      <c r="K272" s="36"/>
      <c r="L272" s="36"/>
    </row>
    <row r="273" spans="2:12" ht="15.75" customHeight="1">
      <c r="B273" s="105"/>
      <c r="C273" s="106"/>
      <c r="D273" s="41" t="s">
        <v>102</v>
      </c>
      <c r="E273" s="30" t="s">
        <v>103</v>
      </c>
      <c r="F273" s="308">
        <v>700</v>
      </c>
      <c r="G273" s="332"/>
      <c r="H273" s="348">
        <f>F273+G273</f>
        <v>700</v>
      </c>
      <c r="I273" s="95"/>
      <c r="J273" s="36"/>
      <c r="K273" s="36"/>
      <c r="L273" s="36"/>
    </row>
    <row r="274" spans="2:12" ht="15.75" customHeight="1">
      <c r="B274" s="105"/>
      <c r="C274" s="106"/>
      <c r="D274" s="41">
        <v>4170</v>
      </c>
      <c r="E274" s="30" t="s">
        <v>62</v>
      </c>
      <c r="F274" s="308">
        <v>27400</v>
      </c>
      <c r="G274" s="332"/>
      <c r="H274" s="348">
        <f>F274+G274</f>
        <v>27400</v>
      </c>
      <c r="I274" s="95"/>
      <c r="J274" s="36"/>
      <c r="K274" s="36"/>
      <c r="L274" s="36"/>
    </row>
    <row r="275" spans="2:12" ht="38.25">
      <c r="B275" s="70"/>
      <c r="C275" s="125" t="s">
        <v>53</v>
      </c>
      <c r="D275" s="162"/>
      <c r="E275" s="117" t="s">
        <v>222</v>
      </c>
      <c r="F275" s="297">
        <f>SUM(F276:F292)</f>
        <v>2256519</v>
      </c>
      <c r="G275" s="297">
        <f>SUM(G276:G292)</f>
        <v>0</v>
      </c>
      <c r="H275" s="297">
        <f>SUM(H276:H292)</f>
        <v>2256519</v>
      </c>
      <c r="I275" s="95"/>
      <c r="J275" s="36"/>
      <c r="K275" s="36"/>
      <c r="L275" s="36"/>
    </row>
    <row r="276" spans="2:12" ht="15.75" customHeight="1">
      <c r="B276" s="70"/>
      <c r="C276" s="125"/>
      <c r="D276" s="42" t="s">
        <v>59</v>
      </c>
      <c r="E276" s="30" t="s">
        <v>226</v>
      </c>
      <c r="F276" s="302">
        <v>450</v>
      </c>
      <c r="G276" s="332"/>
      <c r="H276" s="348">
        <f aca="true" t="shared" si="15" ref="H276:H292">F276+G276</f>
        <v>450</v>
      </c>
      <c r="I276" s="95"/>
      <c r="J276" s="36"/>
      <c r="K276" s="36"/>
      <c r="L276" s="36"/>
    </row>
    <row r="277" spans="2:12" ht="15.75" customHeight="1">
      <c r="B277" s="71"/>
      <c r="C277" s="41"/>
      <c r="D277" s="41" t="s">
        <v>139</v>
      </c>
      <c r="E277" s="30" t="s">
        <v>60</v>
      </c>
      <c r="F277" s="292">
        <v>2085269</v>
      </c>
      <c r="G277" s="332"/>
      <c r="H277" s="348">
        <f t="shared" si="15"/>
        <v>2085269</v>
      </c>
      <c r="I277" s="95"/>
      <c r="J277" s="36"/>
      <c r="K277" s="36"/>
      <c r="L277" s="36"/>
    </row>
    <row r="278" spans="2:12" ht="15.75" customHeight="1">
      <c r="B278" s="71"/>
      <c r="C278" s="41"/>
      <c r="D278" s="41" t="s">
        <v>98</v>
      </c>
      <c r="E278" s="30" t="s">
        <v>99</v>
      </c>
      <c r="F278" s="292">
        <v>64000</v>
      </c>
      <c r="G278" s="332"/>
      <c r="H278" s="348">
        <f t="shared" si="15"/>
        <v>64000</v>
      </c>
      <c r="I278" s="95"/>
      <c r="J278" s="36"/>
      <c r="K278" s="36"/>
      <c r="L278" s="36"/>
    </row>
    <row r="279" spans="2:12" ht="15.75" customHeight="1">
      <c r="B279" s="71"/>
      <c r="C279" s="41"/>
      <c r="D279" s="42" t="s">
        <v>108</v>
      </c>
      <c r="E279" s="30" t="s">
        <v>61</v>
      </c>
      <c r="F279" s="292">
        <v>3800</v>
      </c>
      <c r="G279" s="332"/>
      <c r="H279" s="348">
        <f t="shared" si="15"/>
        <v>3800</v>
      </c>
      <c r="I279" s="95"/>
      <c r="J279" s="36"/>
      <c r="K279" s="36"/>
      <c r="L279" s="36"/>
    </row>
    <row r="280" spans="2:12" ht="15.75" customHeight="1">
      <c r="B280" s="71"/>
      <c r="C280" s="41"/>
      <c r="D280" s="41" t="s">
        <v>100</v>
      </c>
      <c r="E280" s="30" t="s">
        <v>101</v>
      </c>
      <c r="F280" s="292">
        <v>82000</v>
      </c>
      <c r="G280" s="332"/>
      <c r="H280" s="348">
        <f t="shared" si="15"/>
        <v>82000</v>
      </c>
      <c r="I280" s="95"/>
      <c r="J280" s="36"/>
      <c r="K280" s="36"/>
      <c r="L280" s="36"/>
    </row>
    <row r="281" spans="2:12" ht="12.75">
      <c r="B281" s="71"/>
      <c r="C281" s="41"/>
      <c r="D281" s="41">
        <v>4170</v>
      </c>
      <c r="E281" s="30" t="s">
        <v>62</v>
      </c>
      <c r="F281" s="292">
        <v>1000</v>
      </c>
      <c r="G281" s="332"/>
      <c r="H281" s="348">
        <f t="shared" si="15"/>
        <v>1000</v>
      </c>
      <c r="I281" s="95"/>
      <c r="J281" s="36"/>
      <c r="K281" s="36"/>
      <c r="L281" s="36"/>
    </row>
    <row r="282" spans="2:12" ht="15.75" customHeight="1">
      <c r="B282" s="71"/>
      <c r="C282" s="41"/>
      <c r="D282" s="41" t="s">
        <v>85</v>
      </c>
      <c r="E282" s="30" t="s">
        <v>58</v>
      </c>
      <c r="F282" s="292">
        <v>2200</v>
      </c>
      <c r="G282" s="332"/>
      <c r="H282" s="348">
        <f t="shared" si="15"/>
        <v>2200</v>
      </c>
      <c r="I282" s="95"/>
      <c r="J282" s="36"/>
      <c r="K282" s="36"/>
      <c r="L282" s="36"/>
    </row>
    <row r="283" spans="2:12" ht="15.75" customHeight="1">
      <c r="B283" s="71"/>
      <c r="C283" s="41"/>
      <c r="D283" s="42" t="s">
        <v>109</v>
      </c>
      <c r="E283" s="30" t="s">
        <v>63</v>
      </c>
      <c r="F283" s="292">
        <v>700</v>
      </c>
      <c r="G283" s="332"/>
      <c r="H283" s="348">
        <f t="shared" si="15"/>
        <v>700</v>
      </c>
      <c r="I283" s="95"/>
      <c r="J283" s="36"/>
      <c r="K283" s="36"/>
      <c r="L283" s="36"/>
    </row>
    <row r="284" spans="2:12" ht="15.75" customHeight="1">
      <c r="B284" s="71"/>
      <c r="C284" s="41"/>
      <c r="D284" s="42" t="s">
        <v>110</v>
      </c>
      <c r="E284" s="30" t="s">
        <v>64</v>
      </c>
      <c r="F284" s="292">
        <v>1000</v>
      </c>
      <c r="G284" s="332"/>
      <c r="H284" s="348">
        <f t="shared" si="15"/>
        <v>1000</v>
      </c>
      <c r="I284" s="95"/>
      <c r="J284" s="36"/>
      <c r="K284" s="36"/>
      <c r="L284" s="36"/>
    </row>
    <row r="285" spans="2:12" ht="15.75" customHeight="1">
      <c r="B285" s="71"/>
      <c r="C285" s="41"/>
      <c r="D285" s="41" t="s">
        <v>140</v>
      </c>
      <c r="E285" s="30" t="s">
        <v>65</v>
      </c>
      <c r="F285" s="292">
        <v>200</v>
      </c>
      <c r="G285" s="330"/>
      <c r="H285" s="348">
        <f t="shared" si="15"/>
        <v>200</v>
      </c>
      <c r="I285" s="95"/>
      <c r="J285" s="36"/>
      <c r="K285" s="36"/>
      <c r="L285" s="36"/>
    </row>
    <row r="286" spans="2:12" ht="16.5" customHeight="1">
      <c r="B286" s="71"/>
      <c r="C286" s="41"/>
      <c r="D286" s="41" t="s">
        <v>56</v>
      </c>
      <c r="E286" s="30" t="s">
        <v>57</v>
      </c>
      <c r="F286" s="292">
        <v>10000</v>
      </c>
      <c r="G286" s="330"/>
      <c r="H286" s="348">
        <f t="shared" si="15"/>
        <v>10000</v>
      </c>
      <c r="I286" s="95"/>
      <c r="J286" s="36"/>
      <c r="K286" s="36"/>
      <c r="L286" s="36"/>
    </row>
    <row r="287" spans="2:12" ht="24">
      <c r="B287" s="71"/>
      <c r="C287" s="41"/>
      <c r="D287" s="50">
        <v>4400</v>
      </c>
      <c r="E287" s="86" t="s">
        <v>230</v>
      </c>
      <c r="F287" s="292">
        <v>1600</v>
      </c>
      <c r="G287" s="330"/>
      <c r="H287" s="348">
        <f t="shared" si="15"/>
        <v>1600</v>
      </c>
      <c r="I287" s="95"/>
      <c r="J287" s="36"/>
      <c r="K287" s="36"/>
      <c r="L287" s="36"/>
    </row>
    <row r="288" spans="2:12" ht="15.75" customHeight="1">
      <c r="B288" s="71"/>
      <c r="C288" s="41"/>
      <c r="D288" s="41" t="s">
        <v>105</v>
      </c>
      <c r="E288" s="30" t="s">
        <v>66</v>
      </c>
      <c r="F288" s="292">
        <v>500</v>
      </c>
      <c r="G288" s="330"/>
      <c r="H288" s="348">
        <f t="shared" si="15"/>
        <v>500</v>
      </c>
      <c r="I288" s="95"/>
      <c r="J288" s="36"/>
      <c r="K288" s="36"/>
      <c r="L288" s="36"/>
    </row>
    <row r="289" spans="2:12" ht="16.5" customHeight="1">
      <c r="B289" s="71"/>
      <c r="C289" s="41"/>
      <c r="D289" s="41">
        <v>4430</v>
      </c>
      <c r="E289" s="30" t="s">
        <v>67</v>
      </c>
      <c r="F289" s="292">
        <v>150</v>
      </c>
      <c r="G289" s="330"/>
      <c r="H289" s="348">
        <f t="shared" si="15"/>
        <v>150</v>
      </c>
      <c r="I289" s="95"/>
      <c r="J289" s="36"/>
      <c r="K289" s="36"/>
      <c r="L289" s="36"/>
    </row>
    <row r="290" spans="2:12" ht="15" customHeight="1">
      <c r="B290" s="71"/>
      <c r="C290" s="41"/>
      <c r="D290" s="41" t="s">
        <v>111</v>
      </c>
      <c r="E290" s="30" t="s">
        <v>112</v>
      </c>
      <c r="F290" s="292">
        <v>1250</v>
      </c>
      <c r="G290" s="330"/>
      <c r="H290" s="348">
        <f t="shared" si="15"/>
        <v>1250</v>
      </c>
      <c r="I290" s="95"/>
      <c r="J290" s="36"/>
      <c r="K290" s="36"/>
      <c r="L290" s="36"/>
    </row>
    <row r="291" spans="2:12" ht="15.75" customHeight="1">
      <c r="B291" s="71"/>
      <c r="C291" s="41"/>
      <c r="D291" s="50">
        <v>4610</v>
      </c>
      <c r="E291" s="30" t="s">
        <v>228</v>
      </c>
      <c r="F291" s="292">
        <v>400</v>
      </c>
      <c r="G291" s="330"/>
      <c r="H291" s="348">
        <f t="shared" si="15"/>
        <v>400</v>
      </c>
      <c r="I291" s="95"/>
      <c r="J291" s="36"/>
      <c r="K291" s="36"/>
      <c r="L291" s="36"/>
    </row>
    <row r="292" spans="2:12" ht="15.75" customHeight="1">
      <c r="B292" s="71"/>
      <c r="C292" s="41"/>
      <c r="D292" s="50">
        <v>4700</v>
      </c>
      <c r="E292" s="30" t="s">
        <v>113</v>
      </c>
      <c r="F292" s="292">
        <v>2000</v>
      </c>
      <c r="G292" s="330"/>
      <c r="H292" s="348">
        <f t="shared" si="15"/>
        <v>2000</v>
      </c>
      <c r="I292" s="95"/>
      <c r="J292" s="36"/>
      <c r="K292" s="36"/>
      <c r="L292" s="36"/>
    </row>
    <row r="293" spans="2:12" ht="63.75">
      <c r="B293" s="72"/>
      <c r="C293" s="154" t="s">
        <v>54</v>
      </c>
      <c r="D293" s="153"/>
      <c r="E293" s="118" t="s">
        <v>223</v>
      </c>
      <c r="F293" s="293">
        <f>F294</f>
        <v>18557</v>
      </c>
      <c r="G293" s="293">
        <f>G294</f>
        <v>0</v>
      </c>
      <c r="H293" s="293">
        <f>H294</f>
        <v>18557</v>
      </c>
      <c r="I293" s="95"/>
      <c r="J293" s="36"/>
      <c r="K293" s="36"/>
      <c r="L293" s="36"/>
    </row>
    <row r="294" spans="2:12" ht="15.75" customHeight="1">
      <c r="B294" s="71"/>
      <c r="C294" s="41"/>
      <c r="D294" s="41">
        <v>4130</v>
      </c>
      <c r="E294" s="30" t="s">
        <v>174</v>
      </c>
      <c r="F294" s="292">
        <v>18557</v>
      </c>
      <c r="G294" s="330"/>
      <c r="H294" s="348">
        <f>F294+G294</f>
        <v>18557</v>
      </c>
      <c r="I294" s="95"/>
      <c r="J294" s="36"/>
      <c r="K294" s="36"/>
      <c r="L294" s="36"/>
    </row>
    <row r="295" spans="2:12" ht="25.5">
      <c r="B295" s="72"/>
      <c r="C295" s="154" t="s">
        <v>55</v>
      </c>
      <c r="D295" s="153"/>
      <c r="E295" s="118" t="s">
        <v>41</v>
      </c>
      <c r="F295" s="293">
        <f>SUM(F296:F297)</f>
        <v>247603</v>
      </c>
      <c r="G295" s="293">
        <f>SUM(G296:G297)</f>
        <v>0</v>
      </c>
      <c r="H295" s="293">
        <f>SUM(H296:H297)</f>
        <v>247603</v>
      </c>
      <c r="I295" s="95"/>
      <c r="J295" s="36"/>
      <c r="K295" s="36"/>
      <c r="L295" s="36"/>
    </row>
    <row r="296" spans="2:12" ht="15.75" customHeight="1">
      <c r="B296" s="71"/>
      <c r="C296" s="41"/>
      <c r="D296" s="42" t="s">
        <v>139</v>
      </c>
      <c r="E296" s="86" t="s">
        <v>143</v>
      </c>
      <c r="F296" s="292">
        <v>244603</v>
      </c>
      <c r="G296" s="330"/>
      <c r="H296" s="348">
        <f>F296+G296</f>
        <v>244603</v>
      </c>
      <c r="I296" s="344"/>
      <c r="J296" s="36"/>
      <c r="K296" s="36"/>
      <c r="L296" s="36"/>
    </row>
    <row r="297" spans="2:12" ht="15.75" customHeight="1">
      <c r="B297" s="71"/>
      <c r="C297" s="41"/>
      <c r="D297" s="41" t="s">
        <v>100</v>
      </c>
      <c r="E297" s="30" t="s">
        <v>101</v>
      </c>
      <c r="F297" s="292">
        <v>3000</v>
      </c>
      <c r="G297" s="330"/>
      <c r="H297" s="348">
        <f>F297+G297</f>
        <v>3000</v>
      </c>
      <c r="I297" s="95"/>
      <c r="J297" s="36"/>
      <c r="K297" s="36"/>
      <c r="L297" s="36"/>
    </row>
    <row r="298" spans="2:12" ht="15.75" customHeight="1">
      <c r="B298" s="72"/>
      <c r="C298" s="154" t="s">
        <v>142</v>
      </c>
      <c r="D298" s="153"/>
      <c r="E298" s="122" t="s">
        <v>193</v>
      </c>
      <c r="F298" s="293">
        <f>F299+F300</f>
        <v>56000</v>
      </c>
      <c r="G298" s="293">
        <f>G299+G300</f>
        <v>0</v>
      </c>
      <c r="H298" s="293">
        <f>H299+H300</f>
        <v>56000</v>
      </c>
      <c r="I298" s="95"/>
      <c r="J298" s="36"/>
      <c r="K298" s="36"/>
      <c r="L298" s="36"/>
    </row>
    <row r="299" spans="2:12" ht="15.75" customHeight="1">
      <c r="B299" s="71"/>
      <c r="C299" s="41"/>
      <c r="D299" s="42" t="s">
        <v>139</v>
      </c>
      <c r="E299" s="30" t="s">
        <v>143</v>
      </c>
      <c r="F299" s="292">
        <v>55960</v>
      </c>
      <c r="G299" s="330"/>
      <c r="H299" s="348">
        <f>F299+G299</f>
        <v>55960</v>
      </c>
      <c r="I299" s="344"/>
      <c r="J299" s="36"/>
      <c r="K299" s="36"/>
      <c r="L299" s="36"/>
    </row>
    <row r="300" spans="2:12" ht="15.75" customHeight="1">
      <c r="B300" s="71"/>
      <c r="C300" s="41"/>
      <c r="D300" s="41" t="s">
        <v>85</v>
      </c>
      <c r="E300" s="30" t="s">
        <v>58</v>
      </c>
      <c r="F300" s="292">
        <v>40</v>
      </c>
      <c r="G300" s="334"/>
      <c r="H300" s="348">
        <f>F300+G300</f>
        <v>40</v>
      </c>
      <c r="I300" s="344"/>
      <c r="J300" s="36"/>
      <c r="K300" s="36"/>
      <c r="L300" s="36"/>
    </row>
    <row r="301" spans="2:12" ht="15.75" customHeight="1">
      <c r="B301" s="71"/>
      <c r="C301" s="154" t="s">
        <v>171</v>
      </c>
      <c r="D301" s="158"/>
      <c r="E301" s="122" t="s">
        <v>172</v>
      </c>
      <c r="F301" s="293">
        <f>F302</f>
        <v>91319</v>
      </c>
      <c r="G301" s="293">
        <f>G302</f>
        <v>0</v>
      </c>
      <c r="H301" s="293">
        <f>H302</f>
        <v>91319</v>
      </c>
      <c r="I301" s="95"/>
      <c r="J301" s="36"/>
      <c r="K301" s="36"/>
      <c r="L301" s="36"/>
    </row>
    <row r="302" spans="2:12" ht="15.75" customHeight="1">
      <c r="B302" s="71"/>
      <c r="C302" s="154"/>
      <c r="D302" s="42" t="s">
        <v>139</v>
      </c>
      <c r="E302" s="86" t="s">
        <v>143</v>
      </c>
      <c r="F302" s="292">
        <v>91319</v>
      </c>
      <c r="G302" s="292"/>
      <c r="H302" s="348">
        <f>F302+G302</f>
        <v>91319</v>
      </c>
      <c r="I302" s="344"/>
      <c r="J302" s="36"/>
      <c r="K302" s="36"/>
      <c r="L302" s="36"/>
    </row>
    <row r="303" spans="2:12" ht="15.75" customHeight="1">
      <c r="B303" s="72"/>
      <c r="C303" s="154" t="s">
        <v>144</v>
      </c>
      <c r="D303" s="153"/>
      <c r="E303" s="122" t="s">
        <v>42</v>
      </c>
      <c r="F303" s="293">
        <f>SUM(F304:F320)</f>
        <v>676850</v>
      </c>
      <c r="G303" s="293">
        <f>SUM(G304:G320)</f>
        <v>0</v>
      </c>
      <c r="H303" s="293">
        <f>SUM(H304:H320)</f>
        <v>676850</v>
      </c>
      <c r="I303" s="95"/>
      <c r="J303" s="36"/>
      <c r="K303" s="36"/>
      <c r="L303" s="36"/>
    </row>
    <row r="304" spans="2:12" ht="15.75" customHeight="1">
      <c r="B304" s="72"/>
      <c r="C304" s="154"/>
      <c r="D304" s="42" t="s">
        <v>59</v>
      </c>
      <c r="E304" s="30" t="s">
        <v>226</v>
      </c>
      <c r="F304" s="292">
        <v>1800</v>
      </c>
      <c r="G304" s="330"/>
      <c r="H304" s="348">
        <f aca="true" t="shared" si="16" ref="H304:H320">F304+G304</f>
        <v>1800</v>
      </c>
      <c r="I304" s="95"/>
      <c r="J304" s="36"/>
      <c r="K304" s="36"/>
      <c r="L304" s="36"/>
    </row>
    <row r="305" spans="2:12" ht="15.75" customHeight="1">
      <c r="B305" s="71"/>
      <c r="C305" s="41"/>
      <c r="D305" s="42" t="s">
        <v>98</v>
      </c>
      <c r="E305" s="30" t="s">
        <v>99</v>
      </c>
      <c r="F305" s="292">
        <v>450000</v>
      </c>
      <c r="G305" s="330"/>
      <c r="H305" s="348">
        <f t="shared" si="16"/>
        <v>450000</v>
      </c>
      <c r="I305" s="95"/>
      <c r="J305" s="36"/>
      <c r="K305" s="36"/>
      <c r="L305" s="36"/>
    </row>
    <row r="306" spans="2:12" ht="15.75" customHeight="1">
      <c r="B306" s="71"/>
      <c r="C306" s="41"/>
      <c r="D306" s="42" t="s">
        <v>108</v>
      </c>
      <c r="E306" s="30" t="s">
        <v>61</v>
      </c>
      <c r="F306" s="292">
        <v>30600</v>
      </c>
      <c r="G306" s="330"/>
      <c r="H306" s="348">
        <f t="shared" si="16"/>
        <v>30600</v>
      </c>
      <c r="I306" s="95"/>
      <c r="J306" s="36"/>
      <c r="K306" s="36"/>
      <c r="L306" s="36"/>
    </row>
    <row r="307" spans="2:12" ht="15.75" customHeight="1">
      <c r="B307" s="71"/>
      <c r="C307" s="41"/>
      <c r="D307" s="42" t="s">
        <v>100</v>
      </c>
      <c r="E307" s="30" t="s">
        <v>101</v>
      </c>
      <c r="F307" s="292">
        <v>77000</v>
      </c>
      <c r="G307" s="330"/>
      <c r="H307" s="348">
        <f t="shared" si="16"/>
        <v>77000</v>
      </c>
      <c r="I307" s="95"/>
      <c r="J307" s="36"/>
      <c r="K307" s="36"/>
      <c r="L307" s="36"/>
    </row>
    <row r="308" spans="2:12" ht="15.75" customHeight="1">
      <c r="B308" s="71"/>
      <c r="C308" s="41"/>
      <c r="D308" s="42" t="s">
        <v>102</v>
      </c>
      <c r="E308" s="30" t="s">
        <v>103</v>
      </c>
      <c r="F308" s="292">
        <v>11000</v>
      </c>
      <c r="G308" s="330"/>
      <c r="H308" s="348">
        <f t="shared" si="16"/>
        <v>11000</v>
      </c>
      <c r="I308" s="95"/>
      <c r="J308" s="36"/>
      <c r="K308" s="36"/>
      <c r="L308" s="36"/>
    </row>
    <row r="309" spans="2:12" ht="15.75" customHeight="1">
      <c r="B309" s="71"/>
      <c r="C309" s="41"/>
      <c r="D309" s="41">
        <v>4170</v>
      </c>
      <c r="E309" s="30" t="s">
        <v>62</v>
      </c>
      <c r="F309" s="292">
        <v>3000</v>
      </c>
      <c r="G309" s="330"/>
      <c r="H309" s="348">
        <f t="shared" si="16"/>
        <v>3000</v>
      </c>
      <c r="I309" s="95"/>
      <c r="J309" s="36"/>
      <c r="K309" s="36"/>
      <c r="L309" s="36"/>
    </row>
    <row r="310" spans="2:12" ht="15.75" customHeight="1">
      <c r="B310" s="71"/>
      <c r="C310" s="41"/>
      <c r="D310" s="42" t="s">
        <v>85</v>
      </c>
      <c r="E310" s="30" t="s">
        <v>58</v>
      </c>
      <c r="F310" s="292">
        <v>25700</v>
      </c>
      <c r="G310" s="330"/>
      <c r="H310" s="348">
        <f t="shared" si="16"/>
        <v>25700</v>
      </c>
      <c r="I310" s="95"/>
      <c r="J310" s="36"/>
      <c r="K310" s="36"/>
      <c r="L310" s="36"/>
    </row>
    <row r="311" spans="2:12" ht="12.75">
      <c r="B311" s="71"/>
      <c r="C311" s="41"/>
      <c r="D311" s="42" t="s">
        <v>109</v>
      </c>
      <c r="E311" s="30" t="s">
        <v>63</v>
      </c>
      <c r="F311" s="292">
        <v>7300</v>
      </c>
      <c r="G311" s="330"/>
      <c r="H311" s="348">
        <f t="shared" si="16"/>
        <v>7300</v>
      </c>
      <c r="I311" s="95"/>
      <c r="J311" s="36"/>
      <c r="K311" s="36"/>
      <c r="L311" s="36"/>
    </row>
    <row r="312" spans="2:12" ht="15.75" customHeight="1">
      <c r="B312" s="71"/>
      <c r="C312" s="41"/>
      <c r="D312" s="42" t="s">
        <v>110</v>
      </c>
      <c r="E312" s="30" t="s">
        <v>64</v>
      </c>
      <c r="F312" s="292">
        <v>5100</v>
      </c>
      <c r="G312" s="330"/>
      <c r="H312" s="348">
        <f t="shared" si="16"/>
        <v>5100</v>
      </c>
      <c r="I312" s="95"/>
      <c r="J312" s="36"/>
      <c r="K312" s="36"/>
      <c r="L312" s="36"/>
    </row>
    <row r="313" spans="2:12" ht="15.75" customHeight="1">
      <c r="B313" s="71"/>
      <c r="C313" s="41"/>
      <c r="D313" s="41" t="s">
        <v>140</v>
      </c>
      <c r="E313" s="30" t="s">
        <v>65</v>
      </c>
      <c r="F313" s="292">
        <v>500</v>
      </c>
      <c r="G313" s="330"/>
      <c r="H313" s="348">
        <f t="shared" si="16"/>
        <v>500</v>
      </c>
      <c r="I313" s="95"/>
      <c r="J313" s="36"/>
      <c r="K313" s="36"/>
      <c r="L313" s="36"/>
    </row>
    <row r="314" spans="2:12" ht="15.75" customHeight="1">
      <c r="B314" s="71"/>
      <c r="C314" s="41"/>
      <c r="D314" s="42" t="s">
        <v>56</v>
      </c>
      <c r="E314" s="30" t="s">
        <v>57</v>
      </c>
      <c r="F314" s="292">
        <v>23300</v>
      </c>
      <c r="G314" s="330"/>
      <c r="H314" s="348">
        <f t="shared" si="16"/>
        <v>23300</v>
      </c>
      <c r="I314" s="95"/>
      <c r="J314" s="36"/>
      <c r="K314" s="36"/>
      <c r="L314" s="36"/>
    </row>
    <row r="315" spans="2:12" ht="19.5" customHeight="1">
      <c r="B315" s="71"/>
      <c r="C315" s="41"/>
      <c r="D315" s="50">
        <v>4360</v>
      </c>
      <c r="E315" s="30" t="s">
        <v>316</v>
      </c>
      <c r="F315" s="292">
        <v>8800</v>
      </c>
      <c r="G315" s="330"/>
      <c r="H315" s="348">
        <f t="shared" si="16"/>
        <v>8800</v>
      </c>
      <c r="I315" s="344"/>
      <c r="J315" s="36"/>
      <c r="K315" s="36"/>
      <c r="L315" s="36"/>
    </row>
    <row r="316" spans="2:12" ht="24">
      <c r="B316" s="71"/>
      <c r="C316" s="41"/>
      <c r="D316" s="50">
        <v>4400</v>
      </c>
      <c r="E316" s="86" t="s">
        <v>230</v>
      </c>
      <c r="F316" s="292">
        <v>13000</v>
      </c>
      <c r="G316" s="330"/>
      <c r="H316" s="348">
        <f t="shared" si="16"/>
        <v>13000</v>
      </c>
      <c r="I316" s="95"/>
      <c r="J316" s="36"/>
      <c r="K316" s="36"/>
      <c r="L316" s="36"/>
    </row>
    <row r="317" spans="2:12" ht="15.75" customHeight="1">
      <c r="B317" s="71"/>
      <c r="C317" s="41"/>
      <c r="D317" s="42" t="s">
        <v>105</v>
      </c>
      <c r="E317" s="30" t="s">
        <v>66</v>
      </c>
      <c r="F317" s="292">
        <v>1000</v>
      </c>
      <c r="G317" s="330"/>
      <c r="H317" s="348">
        <f t="shared" si="16"/>
        <v>1000</v>
      </c>
      <c r="I317" s="95"/>
      <c r="J317" s="36"/>
      <c r="K317" s="36"/>
      <c r="L317" s="36"/>
    </row>
    <row r="318" spans="2:12" ht="15.75" customHeight="1">
      <c r="B318" s="71"/>
      <c r="C318" s="41"/>
      <c r="D318" s="42" t="s">
        <v>90</v>
      </c>
      <c r="E318" s="30" t="s">
        <v>67</v>
      </c>
      <c r="F318" s="292">
        <v>2100</v>
      </c>
      <c r="G318" s="330"/>
      <c r="H318" s="348">
        <f t="shared" si="16"/>
        <v>2100</v>
      </c>
      <c r="I318" s="95"/>
      <c r="J318" s="36"/>
      <c r="K318" s="36"/>
      <c r="L318" s="36"/>
    </row>
    <row r="319" spans="2:12" ht="15.75" customHeight="1">
      <c r="B319" s="71"/>
      <c r="C319" s="41"/>
      <c r="D319" s="42" t="s">
        <v>111</v>
      </c>
      <c r="E319" s="30" t="s">
        <v>112</v>
      </c>
      <c r="F319" s="292">
        <v>11650</v>
      </c>
      <c r="G319" s="330"/>
      <c r="H319" s="348">
        <f t="shared" si="16"/>
        <v>11650</v>
      </c>
      <c r="I319" s="95"/>
      <c r="J319" s="36"/>
      <c r="K319" s="36"/>
      <c r="L319" s="36"/>
    </row>
    <row r="320" spans="2:12" ht="15.75" customHeight="1">
      <c r="B320" s="71"/>
      <c r="C320" s="41"/>
      <c r="D320" s="50">
        <v>4700</v>
      </c>
      <c r="E320" s="30" t="s">
        <v>113</v>
      </c>
      <c r="F320" s="292">
        <v>5000</v>
      </c>
      <c r="G320" s="330"/>
      <c r="H320" s="348">
        <f t="shared" si="16"/>
        <v>5000</v>
      </c>
      <c r="I320" s="95"/>
      <c r="J320" s="36"/>
      <c r="K320" s="36"/>
      <c r="L320" s="36"/>
    </row>
    <row r="321" spans="2:12" ht="25.5">
      <c r="B321" s="72"/>
      <c r="C321" s="154" t="s">
        <v>145</v>
      </c>
      <c r="D321" s="153"/>
      <c r="E321" s="122" t="s">
        <v>194</v>
      </c>
      <c r="F321" s="293">
        <f>SUM(F322:F323)</f>
        <v>35400</v>
      </c>
      <c r="G321" s="293">
        <f>SUM(G322:G323)</f>
        <v>0</v>
      </c>
      <c r="H321" s="293">
        <f>SUM(H322:H323)</f>
        <v>35400</v>
      </c>
      <c r="I321" s="95"/>
      <c r="J321" s="36"/>
      <c r="K321" s="36"/>
      <c r="L321" s="36"/>
    </row>
    <row r="322" spans="2:12" ht="16.5" customHeight="1">
      <c r="B322" s="71"/>
      <c r="C322" s="41"/>
      <c r="D322" s="42" t="s">
        <v>100</v>
      </c>
      <c r="E322" s="30" t="s">
        <v>101</v>
      </c>
      <c r="F322" s="292">
        <v>5400</v>
      </c>
      <c r="G322" s="330"/>
      <c r="H322" s="348">
        <f>F322+G322</f>
        <v>5400</v>
      </c>
      <c r="I322" s="95"/>
      <c r="J322" s="36"/>
      <c r="K322" s="36"/>
      <c r="L322" s="36"/>
    </row>
    <row r="323" spans="2:12" ht="15.75" customHeight="1">
      <c r="B323" s="71"/>
      <c r="C323" s="41"/>
      <c r="D323" s="41">
        <v>4170</v>
      </c>
      <c r="E323" s="30" t="s">
        <v>62</v>
      </c>
      <c r="F323" s="292">
        <v>30000</v>
      </c>
      <c r="G323" s="330"/>
      <c r="H323" s="348">
        <f>F323+G323</f>
        <v>30000</v>
      </c>
      <c r="I323" s="95"/>
      <c r="J323" s="36"/>
      <c r="K323" s="36"/>
      <c r="L323" s="36"/>
    </row>
    <row r="324" spans="2:12" ht="15" customHeight="1">
      <c r="B324" s="72"/>
      <c r="C324" s="154" t="s">
        <v>146</v>
      </c>
      <c r="D324" s="154"/>
      <c r="E324" s="122" t="s">
        <v>43</v>
      </c>
      <c r="F324" s="293">
        <f>SUM(F325:F329)</f>
        <v>128443</v>
      </c>
      <c r="G324" s="293">
        <f>SUM(G325:G329)</f>
        <v>0</v>
      </c>
      <c r="H324" s="293">
        <f>SUM(H325:H329)</f>
        <v>128443</v>
      </c>
      <c r="I324" s="95"/>
      <c r="J324" s="36"/>
      <c r="K324" s="36"/>
      <c r="L324" s="36"/>
    </row>
    <row r="325" spans="2:12" ht="16.5" customHeight="1">
      <c r="B325" s="71"/>
      <c r="C325" s="41"/>
      <c r="D325" s="41" t="s">
        <v>139</v>
      </c>
      <c r="E325" s="86" t="s">
        <v>306</v>
      </c>
      <c r="F325" s="292">
        <v>114502</v>
      </c>
      <c r="G325" s="332"/>
      <c r="H325" s="348">
        <f>F325+G325</f>
        <v>114502</v>
      </c>
      <c r="I325" s="344"/>
      <c r="J325" s="36"/>
      <c r="K325" s="36"/>
      <c r="L325" s="36"/>
    </row>
    <row r="326" spans="2:12" ht="18.75" customHeight="1">
      <c r="B326" s="73"/>
      <c r="C326" s="44"/>
      <c r="D326" s="42" t="s">
        <v>85</v>
      </c>
      <c r="E326" s="30" t="s">
        <v>58</v>
      </c>
      <c r="F326" s="294">
        <v>3000</v>
      </c>
      <c r="G326" s="330"/>
      <c r="H326" s="348">
        <f>F326+G326</f>
        <v>3000</v>
      </c>
      <c r="I326" s="95"/>
      <c r="J326" s="36"/>
      <c r="K326" s="36"/>
      <c r="L326" s="36"/>
    </row>
    <row r="327" spans="2:12" ht="18.75" customHeight="1">
      <c r="B327" s="73"/>
      <c r="C327" s="44"/>
      <c r="D327" s="42" t="s">
        <v>85</v>
      </c>
      <c r="E327" s="30" t="s">
        <v>354</v>
      </c>
      <c r="F327" s="294">
        <v>541</v>
      </c>
      <c r="G327" s="331"/>
      <c r="H327" s="348">
        <f>F327+G327</f>
        <v>541</v>
      </c>
      <c r="I327" s="344"/>
      <c r="J327" s="36"/>
      <c r="K327" s="36"/>
      <c r="L327" s="36"/>
    </row>
    <row r="328" spans="2:12" ht="15.75" customHeight="1">
      <c r="B328" s="71"/>
      <c r="C328" s="41"/>
      <c r="D328" s="42" t="s">
        <v>56</v>
      </c>
      <c r="E328" s="30" t="s">
        <v>57</v>
      </c>
      <c r="F328" s="292">
        <v>10000</v>
      </c>
      <c r="G328" s="330"/>
      <c r="H328" s="348">
        <f>F328+G328</f>
        <v>10000</v>
      </c>
      <c r="I328" s="95"/>
      <c r="J328" s="36"/>
      <c r="K328" s="36"/>
      <c r="L328" s="36"/>
    </row>
    <row r="329" spans="2:12" ht="15.75" customHeight="1" thickBot="1">
      <c r="B329" s="374"/>
      <c r="C329" s="375"/>
      <c r="D329" s="517">
        <v>4700</v>
      </c>
      <c r="E329" s="377" t="s">
        <v>353</v>
      </c>
      <c r="F329" s="378">
        <v>400</v>
      </c>
      <c r="G329" s="379"/>
      <c r="H329" s="380">
        <f>F329+G329</f>
        <v>400</v>
      </c>
      <c r="I329" s="344"/>
      <c r="J329" s="36"/>
      <c r="K329" s="36"/>
      <c r="L329" s="36"/>
    </row>
    <row r="330" spans="2:12" ht="26.25" thickBot="1">
      <c r="B330" s="144" t="s">
        <v>147</v>
      </c>
      <c r="C330" s="145"/>
      <c r="D330" s="145"/>
      <c r="E330" s="146" t="s">
        <v>148</v>
      </c>
      <c r="F330" s="309">
        <f>F331+F337</f>
        <v>40225</v>
      </c>
      <c r="G330" s="309">
        <f>G331+G337</f>
        <v>2470</v>
      </c>
      <c r="H330" s="309">
        <f>H331+H337</f>
        <v>42695</v>
      </c>
      <c r="I330" s="315"/>
      <c r="J330" s="36"/>
      <c r="K330" s="36"/>
      <c r="L330" s="36"/>
    </row>
    <row r="331" spans="2:12" ht="25.5">
      <c r="B331" s="204"/>
      <c r="C331" s="196">
        <v>85311</v>
      </c>
      <c r="D331" s="322"/>
      <c r="E331" s="184" t="s">
        <v>246</v>
      </c>
      <c r="F331" s="297">
        <f>SUM(F332:F336)</f>
        <v>33225</v>
      </c>
      <c r="G331" s="297">
        <f>SUM(G332:G336)</f>
        <v>2470</v>
      </c>
      <c r="H331" s="297">
        <f>SUM(H332:H336)</f>
        <v>35695</v>
      </c>
      <c r="I331" s="326"/>
      <c r="J331" s="36"/>
      <c r="K331" s="36"/>
      <c r="L331" s="36"/>
    </row>
    <row r="332" spans="2:12" ht="15.75" customHeight="1">
      <c r="B332" s="204"/>
      <c r="C332" s="196"/>
      <c r="D332" s="42" t="s">
        <v>108</v>
      </c>
      <c r="E332" s="30" t="s">
        <v>61</v>
      </c>
      <c r="F332" s="302">
        <v>17670</v>
      </c>
      <c r="G332" s="302"/>
      <c r="H332" s="348">
        <f>F332+G332</f>
        <v>17670</v>
      </c>
      <c r="I332" s="344"/>
      <c r="J332" s="36"/>
      <c r="K332" s="36"/>
      <c r="L332" s="36"/>
    </row>
    <row r="333" spans="2:12" ht="15.75" customHeight="1">
      <c r="B333" s="204"/>
      <c r="C333" s="196"/>
      <c r="D333" s="42" t="s">
        <v>100</v>
      </c>
      <c r="E333" s="30" t="s">
        <v>101</v>
      </c>
      <c r="F333" s="302">
        <v>3045</v>
      </c>
      <c r="G333" s="302"/>
      <c r="H333" s="348">
        <f>F333+G333</f>
        <v>3045</v>
      </c>
      <c r="I333" s="344"/>
      <c r="J333" s="36"/>
      <c r="K333" s="36"/>
      <c r="L333" s="36"/>
    </row>
    <row r="334" spans="2:12" ht="15.75" customHeight="1">
      <c r="B334" s="204"/>
      <c r="C334" s="196"/>
      <c r="D334" s="42" t="s">
        <v>102</v>
      </c>
      <c r="E334" s="30" t="s">
        <v>103</v>
      </c>
      <c r="F334" s="302">
        <v>435</v>
      </c>
      <c r="G334" s="302"/>
      <c r="H334" s="348">
        <f>F334+G334</f>
        <v>435</v>
      </c>
      <c r="I334" s="344"/>
      <c r="J334" s="36"/>
      <c r="K334" s="36"/>
      <c r="L334" s="36"/>
    </row>
    <row r="335" spans="2:12" ht="15.75" customHeight="1">
      <c r="B335" s="204"/>
      <c r="C335" s="196"/>
      <c r="D335" s="42" t="s">
        <v>85</v>
      </c>
      <c r="E335" s="30" t="s">
        <v>58</v>
      </c>
      <c r="F335" s="302">
        <v>800</v>
      </c>
      <c r="G335" s="302">
        <v>400</v>
      </c>
      <c r="H335" s="348">
        <f>F335+G335</f>
        <v>1200</v>
      </c>
      <c r="I335" s="344" t="s">
        <v>405</v>
      </c>
      <c r="J335" s="36"/>
      <c r="K335" s="36"/>
      <c r="L335" s="36"/>
    </row>
    <row r="336" spans="2:12" ht="16.5" customHeight="1">
      <c r="B336" s="182"/>
      <c r="C336" s="183"/>
      <c r="D336" s="42" t="s">
        <v>56</v>
      </c>
      <c r="E336" s="30" t="s">
        <v>57</v>
      </c>
      <c r="F336" s="292">
        <v>11275</v>
      </c>
      <c r="G336" s="330">
        <v>2070</v>
      </c>
      <c r="H336" s="348">
        <f>F336+G336</f>
        <v>13345</v>
      </c>
      <c r="I336" s="344" t="s">
        <v>405</v>
      </c>
      <c r="J336" s="36"/>
      <c r="K336" s="36"/>
      <c r="L336" s="36"/>
    </row>
    <row r="337" spans="2:12" ht="18" customHeight="1">
      <c r="B337" s="108"/>
      <c r="C337" s="125" t="s">
        <v>149</v>
      </c>
      <c r="D337" s="125"/>
      <c r="E337" s="128" t="s">
        <v>43</v>
      </c>
      <c r="F337" s="297">
        <f>SUM(F338:F338)</f>
        <v>7000</v>
      </c>
      <c r="G337" s="297">
        <f>SUM(G338:G338)</f>
        <v>0</v>
      </c>
      <c r="H337" s="297">
        <f>SUM(H338:H338)</f>
        <v>7000</v>
      </c>
      <c r="I337" s="95"/>
      <c r="J337" s="36"/>
      <c r="K337" s="36"/>
      <c r="L337" s="36"/>
    </row>
    <row r="338" spans="2:12" ht="51.75" customHeight="1" thickBot="1">
      <c r="B338" s="73"/>
      <c r="C338" s="44"/>
      <c r="D338" s="91" t="s">
        <v>233</v>
      </c>
      <c r="E338" s="21" t="s">
        <v>234</v>
      </c>
      <c r="F338" s="294">
        <v>7000</v>
      </c>
      <c r="G338" s="331"/>
      <c r="H338" s="348">
        <f>F338+G338</f>
        <v>7000</v>
      </c>
      <c r="I338" s="327"/>
      <c r="J338" s="36"/>
      <c r="K338" s="36"/>
      <c r="L338" s="36"/>
    </row>
    <row r="339" spans="2:12" ht="18.75" customHeight="1" thickBot="1">
      <c r="B339" s="142" t="s">
        <v>150</v>
      </c>
      <c r="C339" s="138"/>
      <c r="D339" s="138"/>
      <c r="E339" s="139" t="s">
        <v>151</v>
      </c>
      <c r="F339" s="296">
        <f>F340+F348</f>
        <v>165900</v>
      </c>
      <c r="G339" s="296">
        <f>G340+G348</f>
        <v>0</v>
      </c>
      <c r="H339" s="296">
        <f>H340+H348</f>
        <v>165900</v>
      </c>
      <c r="I339" s="315"/>
      <c r="J339" s="36"/>
      <c r="K339" s="36"/>
      <c r="L339" s="36"/>
    </row>
    <row r="340" spans="2:12" ht="15.75" customHeight="1">
      <c r="B340" s="70"/>
      <c r="C340" s="125" t="s">
        <v>152</v>
      </c>
      <c r="D340" s="126"/>
      <c r="E340" s="128" t="s">
        <v>195</v>
      </c>
      <c r="F340" s="297">
        <f>SUM(F341:F347)</f>
        <v>135900</v>
      </c>
      <c r="G340" s="297">
        <f>SUM(G341:G347)</f>
        <v>0</v>
      </c>
      <c r="H340" s="297">
        <f>SUM(H341:H347)</f>
        <v>135900</v>
      </c>
      <c r="I340" s="326"/>
      <c r="J340" s="36"/>
      <c r="K340" s="36"/>
      <c r="L340" s="36"/>
    </row>
    <row r="341" spans="2:12" ht="16.5" customHeight="1">
      <c r="B341" s="71"/>
      <c r="C341" s="41"/>
      <c r="D341" s="42" t="s">
        <v>59</v>
      </c>
      <c r="E341" s="30" t="s">
        <v>226</v>
      </c>
      <c r="F341" s="292">
        <v>7400</v>
      </c>
      <c r="G341" s="330"/>
      <c r="H341" s="348">
        <f aca="true" t="shared" si="17" ref="H341:H347">F341+G341</f>
        <v>7400</v>
      </c>
      <c r="I341" s="95"/>
      <c r="J341" s="36"/>
      <c r="K341" s="36"/>
      <c r="L341" s="36"/>
    </row>
    <row r="342" spans="2:12" ht="16.5" customHeight="1">
      <c r="B342" s="71"/>
      <c r="C342" s="41"/>
      <c r="D342" s="42" t="s">
        <v>98</v>
      </c>
      <c r="E342" s="30" t="s">
        <v>99</v>
      </c>
      <c r="F342" s="292">
        <v>92800</v>
      </c>
      <c r="G342" s="330"/>
      <c r="H342" s="348">
        <f t="shared" si="17"/>
        <v>92800</v>
      </c>
      <c r="I342" s="95"/>
      <c r="J342" s="36"/>
      <c r="K342" s="36"/>
      <c r="L342" s="36"/>
    </row>
    <row r="343" spans="2:12" ht="16.5" customHeight="1">
      <c r="B343" s="71"/>
      <c r="C343" s="41"/>
      <c r="D343" s="42" t="s">
        <v>108</v>
      </c>
      <c r="E343" s="30" t="s">
        <v>61</v>
      </c>
      <c r="F343" s="292">
        <v>7800</v>
      </c>
      <c r="G343" s="330"/>
      <c r="H343" s="348">
        <f t="shared" si="17"/>
        <v>7800</v>
      </c>
      <c r="I343" s="95"/>
      <c r="J343" s="36"/>
      <c r="K343" s="36"/>
      <c r="L343" s="36"/>
    </row>
    <row r="344" spans="2:12" ht="16.5" customHeight="1">
      <c r="B344" s="71"/>
      <c r="C344" s="41"/>
      <c r="D344" s="42" t="s">
        <v>100</v>
      </c>
      <c r="E344" s="30" t="s">
        <v>101</v>
      </c>
      <c r="F344" s="292">
        <v>18600</v>
      </c>
      <c r="G344" s="330"/>
      <c r="H344" s="348">
        <f t="shared" si="17"/>
        <v>18600</v>
      </c>
      <c r="I344" s="95"/>
      <c r="J344" s="36"/>
      <c r="K344" s="36"/>
      <c r="L344" s="36"/>
    </row>
    <row r="345" spans="2:12" ht="16.5" customHeight="1">
      <c r="B345" s="71"/>
      <c r="C345" s="41"/>
      <c r="D345" s="42" t="s">
        <v>102</v>
      </c>
      <c r="E345" s="30" t="s">
        <v>103</v>
      </c>
      <c r="F345" s="292">
        <v>2700</v>
      </c>
      <c r="G345" s="330"/>
      <c r="H345" s="348">
        <f t="shared" si="17"/>
        <v>2700</v>
      </c>
      <c r="I345" s="95"/>
      <c r="J345" s="36"/>
      <c r="K345" s="36"/>
      <c r="L345" s="36"/>
    </row>
    <row r="346" spans="2:12" ht="16.5" customHeight="1">
      <c r="B346" s="71"/>
      <c r="C346" s="41"/>
      <c r="D346" s="41" t="s">
        <v>140</v>
      </c>
      <c r="E346" s="30" t="s">
        <v>65</v>
      </c>
      <c r="F346" s="292">
        <v>800</v>
      </c>
      <c r="G346" s="330"/>
      <c r="H346" s="348">
        <f t="shared" si="17"/>
        <v>800</v>
      </c>
      <c r="I346" s="95"/>
      <c r="J346" s="36"/>
      <c r="K346" s="36"/>
      <c r="L346" s="36"/>
    </row>
    <row r="347" spans="2:12" ht="16.5" customHeight="1">
      <c r="B347" s="73"/>
      <c r="C347" s="44"/>
      <c r="D347" s="45" t="s">
        <v>111</v>
      </c>
      <c r="E347" s="21" t="s">
        <v>112</v>
      </c>
      <c r="F347" s="294">
        <v>5800</v>
      </c>
      <c r="G347" s="331"/>
      <c r="H347" s="349">
        <f t="shared" si="17"/>
        <v>5800</v>
      </c>
      <c r="I347" s="327"/>
      <c r="J347" s="36"/>
      <c r="K347" s="36"/>
      <c r="L347" s="36"/>
    </row>
    <row r="348" spans="2:12" ht="16.5" customHeight="1">
      <c r="B348" s="71"/>
      <c r="C348" s="353" t="s">
        <v>319</v>
      </c>
      <c r="D348" s="354"/>
      <c r="E348" s="122" t="s">
        <v>320</v>
      </c>
      <c r="F348" s="293">
        <f>F349</f>
        <v>30000</v>
      </c>
      <c r="G348" s="293">
        <f>G349</f>
        <v>0</v>
      </c>
      <c r="H348" s="293">
        <f>H349</f>
        <v>30000</v>
      </c>
      <c r="I348" s="95"/>
      <c r="J348" s="36"/>
      <c r="K348" s="36"/>
      <c r="L348" s="36"/>
    </row>
    <row r="349" spans="2:12" ht="16.5" customHeight="1" thickBot="1">
      <c r="B349" s="71"/>
      <c r="C349" s="41"/>
      <c r="D349" s="355" t="s">
        <v>321</v>
      </c>
      <c r="E349" s="356" t="s">
        <v>322</v>
      </c>
      <c r="F349" s="295">
        <v>30000</v>
      </c>
      <c r="G349" s="352"/>
      <c r="H349" s="348">
        <f>F349+G349</f>
        <v>30000</v>
      </c>
      <c r="I349" s="344"/>
      <c r="J349" s="36"/>
      <c r="K349" s="36"/>
      <c r="L349" s="36"/>
    </row>
    <row r="350" spans="2:12" ht="29.25" customHeight="1" thickBot="1">
      <c r="B350" s="142" t="s">
        <v>153</v>
      </c>
      <c r="C350" s="138"/>
      <c r="D350" s="138"/>
      <c r="E350" s="133" t="s">
        <v>44</v>
      </c>
      <c r="F350" s="296">
        <f>F351+F353+F362+F365+F370+F372+F377</f>
        <v>1357776</v>
      </c>
      <c r="G350" s="296">
        <f>G351+G353+G362+G365+G370+G372+G377</f>
        <v>50000</v>
      </c>
      <c r="H350" s="296">
        <f>H351+H353+H362+H365+H370+H372+H377</f>
        <v>1407776</v>
      </c>
      <c r="I350" s="315"/>
      <c r="J350" s="36"/>
      <c r="K350" s="36"/>
      <c r="L350" s="36"/>
    </row>
    <row r="351" spans="2:12" ht="19.5" customHeight="1">
      <c r="B351" s="357"/>
      <c r="C351" s="125" t="s">
        <v>323</v>
      </c>
      <c r="D351" s="126"/>
      <c r="E351" s="128" t="s">
        <v>324</v>
      </c>
      <c r="F351" s="358">
        <f>F352</f>
        <v>36000</v>
      </c>
      <c r="G351" s="358">
        <f>G352</f>
        <v>0</v>
      </c>
      <c r="H351" s="358">
        <f>H352</f>
        <v>36000</v>
      </c>
      <c r="I351" s="325"/>
      <c r="J351" s="36"/>
      <c r="K351" s="36"/>
      <c r="L351" s="36"/>
    </row>
    <row r="352" spans="2:12" ht="37.5" customHeight="1">
      <c r="B352" s="165"/>
      <c r="C352" s="166"/>
      <c r="D352" s="50">
        <v>6210</v>
      </c>
      <c r="E352" s="86" t="s">
        <v>325</v>
      </c>
      <c r="F352" s="306">
        <v>36000</v>
      </c>
      <c r="G352" s="306"/>
      <c r="H352" s="348">
        <f aca="true" t="shared" si="18" ref="H352:H361">F352+G352</f>
        <v>36000</v>
      </c>
      <c r="I352" s="344"/>
      <c r="J352" s="36"/>
      <c r="K352" s="36"/>
      <c r="L352" s="36"/>
    </row>
    <row r="353" spans="2:12" ht="17.25" customHeight="1">
      <c r="B353" s="83"/>
      <c r="C353" s="125" t="s">
        <v>166</v>
      </c>
      <c r="D353" s="126"/>
      <c r="E353" s="128" t="s">
        <v>196</v>
      </c>
      <c r="F353" s="307">
        <f>SUM(F354:F361)</f>
        <v>830776</v>
      </c>
      <c r="G353" s="307">
        <f>SUM(G354:G361)</f>
        <v>0</v>
      </c>
      <c r="H353" s="307">
        <f>SUM(H354:H361)</f>
        <v>830776</v>
      </c>
      <c r="I353" s="326"/>
      <c r="J353" s="36"/>
      <c r="K353" s="36"/>
      <c r="L353" s="36"/>
    </row>
    <row r="354" spans="2:12" ht="15" customHeight="1">
      <c r="B354" s="83"/>
      <c r="C354" s="92"/>
      <c r="D354" s="42" t="s">
        <v>98</v>
      </c>
      <c r="E354" s="30" t="s">
        <v>99</v>
      </c>
      <c r="F354" s="308">
        <v>70000</v>
      </c>
      <c r="G354" s="330"/>
      <c r="H354" s="348">
        <f t="shared" si="18"/>
        <v>70000</v>
      </c>
      <c r="I354" s="95"/>
      <c r="J354" s="36"/>
      <c r="K354" s="36"/>
      <c r="L354" s="36"/>
    </row>
    <row r="355" spans="2:12" ht="15" customHeight="1">
      <c r="B355" s="83"/>
      <c r="C355" s="92"/>
      <c r="D355" s="42" t="s">
        <v>108</v>
      </c>
      <c r="E355" s="30" t="s">
        <v>61</v>
      </c>
      <c r="F355" s="308">
        <v>6000</v>
      </c>
      <c r="G355" s="330">
        <v>1300</v>
      </c>
      <c r="H355" s="348">
        <f t="shared" si="18"/>
        <v>7300</v>
      </c>
      <c r="I355" s="344" t="s">
        <v>406</v>
      </c>
      <c r="J355" s="36"/>
      <c r="K355" s="36"/>
      <c r="L355" s="36"/>
    </row>
    <row r="356" spans="2:12" ht="15" customHeight="1">
      <c r="B356" s="80"/>
      <c r="C356" s="81"/>
      <c r="D356" s="42" t="s">
        <v>100</v>
      </c>
      <c r="E356" s="30" t="s">
        <v>101</v>
      </c>
      <c r="F356" s="304">
        <v>14000</v>
      </c>
      <c r="G356" s="330"/>
      <c r="H356" s="348">
        <f t="shared" si="18"/>
        <v>14000</v>
      </c>
      <c r="I356" s="95"/>
      <c r="J356" s="36"/>
      <c r="K356" s="36"/>
      <c r="L356" s="36"/>
    </row>
    <row r="357" spans="2:12" ht="15" customHeight="1">
      <c r="B357" s="80"/>
      <c r="C357" s="81"/>
      <c r="D357" s="42" t="s">
        <v>102</v>
      </c>
      <c r="E357" s="30" t="s">
        <v>103</v>
      </c>
      <c r="F357" s="304">
        <v>2000</v>
      </c>
      <c r="G357" s="330"/>
      <c r="H357" s="348">
        <f t="shared" si="18"/>
        <v>2000</v>
      </c>
      <c r="I357" s="95"/>
      <c r="J357" s="36"/>
      <c r="K357" s="36"/>
      <c r="L357" s="36"/>
    </row>
    <row r="358" spans="2:12" ht="15" customHeight="1">
      <c r="B358" s="80"/>
      <c r="C358" s="81"/>
      <c r="D358" s="42" t="s">
        <v>85</v>
      </c>
      <c r="E358" s="30" t="s">
        <v>58</v>
      </c>
      <c r="F358" s="304">
        <v>20000</v>
      </c>
      <c r="G358" s="330"/>
      <c r="H358" s="348">
        <f t="shared" si="18"/>
        <v>20000</v>
      </c>
      <c r="I358" s="344"/>
      <c r="J358" s="36"/>
      <c r="K358" s="36"/>
      <c r="L358" s="36"/>
    </row>
    <row r="359" spans="2:12" ht="15.75" customHeight="1">
      <c r="B359" s="80"/>
      <c r="C359" s="81"/>
      <c r="D359" s="42" t="s">
        <v>56</v>
      </c>
      <c r="E359" s="30" t="s">
        <v>57</v>
      </c>
      <c r="F359" s="304">
        <v>711576</v>
      </c>
      <c r="G359" s="330">
        <v>-1300</v>
      </c>
      <c r="H359" s="348">
        <f t="shared" si="18"/>
        <v>710276</v>
      </c>
      <c r="I359" s="344" t="s">
        <v>406</v>
      </c>
      <c r="J359" s="36"/>
      <c r="K359" s="36"/>
      <c r="L359" s="36"/>
    </row>
    <row r="360" spans="2:12" ht="15.75" customHeight="1">
      <c r="B360" s="80"/>
      <c r="C360" s="81"/>
      <c r="D360" s="42" t="s">
        <v>111</v>
      </c>
      <c r="E360" s="30" t="s">
        <v>112</v>
      </c>
      <c r="F360" s="304">
        <v>2200</v>
      </c>
      <c r="G360" s="330"/>
      <c r="H360" s="348">
        <f t="shared" si="18"/>
        <v>2200</v>
      </c>
      <c r="I360" s="95"/>
      <c r="J360" s="36"/>
      <c r="K360" s="36"/>
      <c r="L360" s="36"/>
    </row>
    <row r="361" spans="2:12" ht="15.75" customHeight="1">
      <c r="B361" s="80"/>
      <c r="C361" s="81"/>
      <c r="D361" s="50">
        <v>4700</v>
      </c>
      <c r="E361" s="30" t="s">
        <v>113</v>
      </c>
      <c r="F361" s="304">
        <v>5000</v>
      </c>
      <c r="G361" s="334"/>
      <c r="H361" s="350">
        <f t="shared" si="18"/>
        <v>5000</v>
      </c>
      <c r="I361" s="344"/>
      <c r="J361" s="36"/>
      <c r="K361" s="36"/>
      <c r="L361" s="36"/>
    </row>
    <row r="362" spans="2:12" ht="15.75" customHeight="1">
      <c r="B362" s="72"/>
      <c r="C362" s="154" t="s">
        <v>154</v>
      </c>
      <c r="D362" s="153"/>
      <c r="E362" s="122" t="s">
        <v>197</v>
      </c>
      <c r="F362" s="293">
        <f>F363+F364</f>
        <v>10000</v>
      </c>
      <c r="G362" s="293">
        <f>G363+G364</f>
        <v>40000</v>
      </c>
      <c r="H362" s="293">
        <f>H363+H364</f>
        <v>50000</v>
      </c>
      <c r="I362" s="95"/>
      <c r="J362" s="36"/>
      <c r="K362" s="36"/>
      <c r="L362" s="36"/>
    </row>
    <row r="363" spans="2:12" ht="15.75" customHeight="1">
      <c r="B363" s="72"/>
      <c r="C363" s="43"/>
      <c r="D363" s="42" t="s">
        <v>85</v>
      </c>
      <c r="E363" s="30" t="s">
        <v>58</v>
      </c>
      <c r="F363" s="298">
        <v>10000</v>
      </c>
      <c r="G363" s="330"/>
      <c r="H363" s="348">
        <f>F363+G363</f>
        <v>10000</v>
      </c>
      <c r="I363" s="95"/>
      <c r="J363" s="36"/>
      <c r="K363" s="36"/>
      <c r="L363" s="36"/>
    </row>
    <row r="364" spans="2:12" ht="41.25" customHeight="1">
      <c r="B364" s="72"/>
      <c r="C364" s="43"/>
      <c r="D364" s="50">
        <v>6210</v>
      </c>
      <c r="E364" s="86" t="s">
        <v>325</v>
      </c>
      <c r="F364" s="298">
        <v>0</v>
      </c>
      <c r="G364" s="230">
        <v>40000</v>
      </c>
      <c r="H364" s="350">
        <f>F364+G364</f>
        <v>40000</v>
      </c>
      <c r="I364" s="344" t="s">
        <v>405</v>
      </c>
      <c r="J364" s="36"/>
      <c r="K364" s="36"/>
      <c r="L364" s="36"/>
    </row>
    <row r="365" spans="2:12" ht="15.75" customHeight="1">
      <c r="B365" s="72"/>
      <c r="C365" s="154" t="s">
        <v>155</v>
      </c>
      <c r="D365" s="153"/>
      <c r="E365" s="122" t="s">
        <v>198</v>
      </c>
      <c r="F365" s="293">
        <f>SUM(F366:F369)</f>
        <v>48000</v>
      </c>
      <c r="G365" s="293">
        <f>SUM(G366:G369)</f>
        <v>0</v>
      </c>
      <c r="H365" s="293">
        <f>SUM(H366:H369)</f>
        <v>48000</v>
      </c>
      <c r="I365" s="95"/>
      <c r="J365" s="36"/>
      <c r="K365" s="36"/>
      <c r="L365" s="36"/>
    </row>
    <row r="366" spans="2:12" ht="15" customHeight="1">
      <c r="B366" s="72"/>
      <c r="C366" s="154"/>
      <c r="D366" s="41">
        <v>4170</v>
      </c>
      <c r="E366" s="30" t="s">
        <v>62</v>
      </c>
      <c r="F366" s="292">
        <v>10000</v>
      </c>
      <c r="G366" s="330"/>
      <c r="H366" s="348">
        <f>F366+G366</f>
        <v>10000</v>
      </c>
      <c r="I366" s="95"/>
      <c r="J366" s="36"/>
      <c r="K366" s="36"/>
      <c r="L366" s="36"/>
    </row>
    <row r="367" spans="2:12" ht="18" customHeight="1">
      <c r="B367" s="71"/>
      <c r="C367" s="41"/>
      <c r="D367" s="42" t="s">
        <v>85</v>
      </c>
      <c r="E367" s="30" t="s">
        <v>58</v>
      </c>
      <c r="F367" s="292">
        <v>20000</v>
      </c>
      <c r="G367" s="330"/>
      <c r="H367" s="348">
        <f>F367+G367</f>
        <v>20000</v>
      </c>
      <c r="I367" s="95"/>
      <c r="J367" s="36"/>
      <c r="K367" s="36"/>
      <c r="L367" s="36"/>
    </row>
    <row r="368" spans="2:12" ht="18" customHeight="1">
      <c r="B368" s="71"/>
      <c r="C368" s="41"/>
      <c r="D368" s="42" t="s">
        <v>56</v>
      </c>
      <c r="E368" s="30" t="s">
        <v>57</v>
      </c>
      <c r="F368" s="292">
        <v>15000</v>
      </c>
      <c r="G368" s="330"/>
      <c r="H368" s="348">
        <f>F368+G368</f>
        <v>15000</v>
      </c>
      <c r="I368" s="95"/>
      <c r="J368" s="36"/>
      <c r="K368" s="36"/>
      <c r="L368" s="36"/>
    </row>
    <row r="369" spans="2:12" ht="24.75" customHeight="1">
      <c r="B369" s="71"/>
      <c r="C369" s="41"/>
      <c r="D369" s="50">
        <v>4390</v>
      </c>
      <c r="E369" s="30" t="s">
        <v>227</v>
      </c>
      <c r="F369" s="292">
        <v>3000</v>
      </c>
      <c r="G369" s="334"/>
      <c r="H369" s="350">
        <f>F369+G369</f>
        <v>3000</v>
      </c>
      <c r="I369" s="344"/>
      <c r="J369" s="36"/>
      <c r="K369" s="36"/>
      <c r="L369" s="36"/>
    </row>
    <row r="370" spans="2:12" ht="15.75" customHeight="1">
      <c r="B370" s="71"/>
      <c r="C370" s="154" t="s">
        <v>168</v>
      </c>
      <c r="D370" s="158"/>
      <c r="E370" s="122" t="s">
        <v>199</v>
      </c>
      <c r="F370" s="293">
        <f>F371</f>
        <v>20000</v>
      </c>
      <c r="G370" s="293">
        <f>G371</f>
        <v>0</v>
      </c>
      <c r="H370" s="293">
        <f>H371</f>
        <v>20000</v>
      </c>
      <c r="I370" s="95"/>
      <c r="J370" s="36"/>
      <c r="K370" s="36"/>
      <c r="L370" s="36"/>
    </row>
    <row r="371" spans="2:12" ht="15.75" customHeight="1">
      <c r="B371" s="71"/>
      <c r="C371" s="41"/>
      <c r="D371" s="42" t="s">
        <v>56</v>
      </c>
      <c r="E371" s="30" t="s">
        <v>57</v>
      </c>
      <c r="F371" s="292">
        <v>20000</v>
      </c>
      <c r="G371" s="330"/>
      <c r="H371" s="348">
        <f>F371+G371</f>
        <v>20000</v>
      </c>
      <c r="I371" s="95"/>
      <c r="J371" s="36"/>
      <c r="K371" s="36"/>
      <c r="L371" s="36"/>
    </row>
    <row r="372" spans="2:12" ht="17.25" customHeight="1">
      <c r="B372" s="72"/>
      <c r="C372" s="154" t="s">
        <v>156</v>
      </c>
      <c r="D372" s="153"/>
      <c r="E372" s="122" t="s">
        <v>173</v>
      </c>
      <c r="F372" s="293">
        <f>SUM(F373:F376)</f>
        <v>408000</v>
      </c>
      <c r="G372" s="293">
        <f>SUM(G373:G376)</f>
        <v>10000</v>
      </c>
      <c r="H372" s="293">
        <f>SUM(H373:H376)</f>
        <v>418000</v>
      </c>
      <c r="I372" s="95"/>
      <c r="J372" s="36"/>
      <c r="K372" s="36"/>
      <c r="L372" s="36"/>
    </row>
    <row r="373" spans="2:12" ht="15.75" customHeight="1">
      <c r="B373" s="71"/>
      <c r="C373" s="41"/>
      <c r="D373" s="42" t="s">
        <v>109</v>
      </c>
      <c r="E373" s="30" t="s">
        <v>63</v>
      </c>
      <c r="F373" s="292">
        <v>200000</v>
      </c>
      <c r="G373" s="330"/>
      <c r="H373" s="348">
        <f>F373+G373</f>
        <v>200000</v>
      </c>
      <c r="I373" s="95"/>
      <c r="J373" s="36"/>
      <c r="K373" s="36"/>
      <c r="L373" s="36"/>
    </row>
    <row r="374" spans="2:12" ht="15.75" customHeight="1">
      <c r="B374" s="71"/>
      <c r="C374" s="41"/>
      <c r="D374" s="42" t="s">
        <v>110</v>
      </c>
      <c r="E374" s="30" t="s">
        <v>64</v>
      </c>
      <c r="F374" s="292">
        <v>100000</v>
      </c>
      <c r="G374" s="330">
        <v>10000</v>
      </c>
      <c r="H374" s="348">
        <f>F374+G374</f>
        <v>110000</v>
      </c>
      <c r="I374" s="344" t="s">
        <v>406</v>
      </c>
      <c r="J374" s="36"/>
      <c r="K374" s="36"/>
      <c r="L374" s="36"/>
    </row>
    <row r="375" spans="2:12" ht="15.75" customHeight="1">
      <c r="B375" s="71"/>
      <c r="C375" s="41"/>
      <c r="D375" s="42" t="s">
        <v>56</v>
      </c>
      <c r="E375" s="30" t="s">
        <v>57</v>
      </c>
      <c r="F375" s="292">
        <v>20000</v>
      </c>
      <c r="G375" s="330"/>
      <c r="H375" s="348">
        <f>F375+G375</f>
        <v>20000</v>
      </c>
      <c r="I375" s="95"/>
      <c r="J375" s="36"/>
      <c r="K375" s="36"/>
      <c r="L375" s="36"/>
    </row>
    <row r="376" spans="2:12" ht="24">
      <c r="B376" s="71"/>
      <c r="C376" s="41"/>
      <c r="D376" s="84" t="s">
        <v>81</v>
      </c>
      <c r="E376" s="85" t="s">
        <v>301</v>
      </c>
      <c r="F376" s="292">
        <v>88000</v>
      </c>
      <c r="G376" s="332"/>
      <c r="H376" s="348">
        <f>F376+G376</f>
        <v>88000</v>
      </c>
      <c r="I376" s="344"/>
      <c r="J376" s="36"/>
      <c r="K376" s="36"/>
      <c r="L376" s="36"/>
    </row>
    <row r="377" spans="2:12" ht="16.5" customHeight="1">
      <c r="B377" s="71"/>
      <c r="C377" s="154" t="s">
        <v>169</v>
      </c>
      <c r="D377" s="163"/>
      <c r="E377" s="128" t="s">
        <v>43</v>
      </c>
      <c r="F377" s="293">
        <f>F378</f>
        <v>5000</v>
      </c>
      <c r="G377" s="293">
        <f>G378</f>
        <v>0</v>
      </c>
      <c r="H377" s="293">
        <f>H378</f>
        <v>5000</v>
      </c>
      <c r="I377" s="95"/>
      <c r="J377" s="36"/>
      <c r="K377" s="36"/>
      <c r="L377" s="36"/>
    </row>
    <row r="378" spans="2:12" ht="15.75" customHeight="1" thickBot="1">
      <c r="B378" s="73"/>
      <c r="C378" s="44"/>
      <c r="D378" s="45" t="s">
        <v>85</v>
      </c>
      <c r="E378" s="21" t="s">
        <v>58</v>
      </c>
      <c r="F378" s="294">
        <v>5000</v>
      </c>
      <c r="G378" s="331"/>
      <c r="H378" s="348">
        <f>F378+G378</f>
        <v>5000</v>
      </c>
      <c r="I378" s="327"/>
      <c r="J378" s="36"/>
      <c r="K378" s="36"/>
      <c r="L378" s="36"/>
    </row>
    <row r="379" spans="2:12" ht="26.25" thickBot="1">
      <c r="B379" s="142" t="s">
        <v>75</v>
      </c>
      <c r="C379" s="138"/>
      <c r="D379" s="143"/>
      <c r="E379" s="139" t="s">
        <v>76</v>
      </c>
      <c r="F379" s="296">
        <f>F380+F382+F384+F386+F389</f>
        <v>1270021</v>
      </c>
      <c r="G379" s="296">
        <f>G380+G382+G384+G386+G389</f>
        <v>0</v>
      </c>
      <c r="H379" s="296">
        <f>H380+H382+H384+H386+H389</f>
        <v>1270021</v>
      </c>
      <c r="I379" s="315"/>
      <c r="J379" s="36"/>
      <c r="K379" s="36"/>
      <c r="L379" s="36"/>
    </row>
    <row r="380" spans="2:12" ht="15.75" customHeight="1">
      <c r="B380" s="70"/>
      <c r="C380" s="125" t="s">
        <v>157</v>
      </c>
      <c r="D380" s="126"/>
      <c r="E380" s="128" t="s">
        <v>200</v>
      </c>
      <c r="F380" s="297">
        <f>F381</f>
        <v>30000</v>
      </c>
      <c r="G380" s="297">
        <f>G381</f>
        <v>0</v>
      </c>
      <c r="H380" s="297">
        <f>H381</f>
        <v>30000</v>
      </c>
      <c r="I380" s="326"/>
      <c r="J380" s="36"/>
      <c r="K380" s="36"/>
      <c r="L380" s="36"/>
    </row>
    <row r="381" spans="2:12" ht="48">
      <c r="B381" s="71"/>
      <c r="C381" s="41"/>
      <c r="D381" s="91" t="s">
        <v>233</v>
      </c>
      <c r="E381" s="30" t="s">
        <v>234</v>
      </c>
      <c r="F381" s="292">
        <v>30000</v>
      </c>
      <c r="G381" s="330"/>
      <c r="H381" s="348">
        <f>F381+G381</f>
        <v>30000</v>
      </c>
      <c r="I381" s="95"/>
      <c r="J381" s="36"/>
      <c r="K381" s="36"/>
      <c r="L381" s="36"/>
    </row>
    <row r="382" spans="2:12" ht="15.75" customHeight="1">
      <c r="B382" s="71"/>
      <c r="C382" s="154" t="s">
        <v>302</v>
      </c>
      <c r="D382" s="91"/>
      <c r="E382" s="122" t="s">
        <v>309</v>
      </c>
      <c r="F382" s="293">
        <f>F383</f>
        <v>130000</v>
      </c>
      <c r="G382" s="293">
        <f>G383</f>
        <v>0</v>
      </c>
      <c r="H382" s="293">
        <f>H383</f>
        <v>130000</v>
      </c>
      <c r="I382" s="95"/>
      <c r="J382" s="36"/>
      <c r="K382" s="36"/>
      <c r="L382" s="36"/>
    </row>
    <row r="383" spans="2:12" ht="24">
      <c r="B383" s="71"/>
      <c r="C383" s="41"/>
      <c r="D383" s="87">
        <v>2480</v>
      </c>
      <c r="E383" s="30" t="s">
        <v>158</v>
      </c>
      <c r="F383" s="292">
        <v>130000</v>
      </c>
      <c r="G383" s="330"/>
      <c r="H383" s="348">
        <f>F383+G383</f>
        <v>130000</v>
      </c>
      <c r="I383" s="95"/>
      <c r="J383" s="36"/>
      <c r="K383" s="36"/>
      <c r="L383" s="36"/>
    </row>
    <row r="384" spans="2:12" ht="14.25">
      <c r="B384" s="72"/>
      <c r="C384" s="154" t="s">
        <v>77</v>
      </c>
      <c r="D384" s="164"/>
      <c r="E384" s="122" t="s">
        <v>78</v>
      </c>
      <c r="F384" s="293">
        <f>F385</f>
        <v>720000</v>
      </c>
      <c r="G384" s="293">
        <f>G385</f>
        <v>0</v>
      </c>
      <c r="H384" s="293">
        <f>H385</f>
        <v>720000</v>
      </c>
      <c r="I384" s="95"/>
      <c r="J384" s="36"/>
      <c r="K384" s="36"/>
      <c r="L384" s="36"/>
    </row>
    <row r="385" spans="2:12" ht="24">
      <c r="B385" s="71"/>
      <c r="C385" s="41"/>
      <c r="D385" s="87">
        <v>2480</v>
      </c>
      <c r="E385" s="30" t="s">
        <v>158</v>
      </c>
      <c r="F385" s="292">
        <v>720000</v>
      </c>
      <c r="G385" s="330"/>
      <c r="H385" s="348">
        <f>F385+G385</f>
        <v>720000</v>
      </c>
      <c r="I385" s="95"/>
      <c r="J385" s="36"/>
      <c r="K385" s="36"/>
      <c r="L385" s="36"/>
    </row>
    <row r="386" spans="2:12" ht="16.5" customHeight="1">
      <c r="B386" s="72"/>
      <c r="C386" s="154" t="s">
        <v>159</v>
      </c>
      <c r="D386" s="154"/>
      <c r="E386" s="122" t="s">
        <v>231</v>
      </c>
      <c r="F386" s="293">
        <f>F387+F388</f>
        <v>5488</v>
      </c>
      <c r="G386" s="293">
        <f>G387+G388</f>
        <v>0</v>
      </c>
      <c r="H386" s="293">
        <f>H387+H388</f>
        <v>5488</v>
      </c>
      <c r="I386" s="95"/>
      <c r="J386" s="36"/>
      <c r="K386" s="36"/>
      <c r="L386" s="36"/>
    </row>
    <row r="387" spans="2:12" ht="17.25" customHeight="1">
      <c r="B387" s="72"/>
      <c r="C387" s="43"/>
      <c r="D387" s="42" t="s">
        <v>109</v>
      </c>
      <c r="E387" s="30" t="s">
        <v>63</v>
      </c>
      <c r="F387" s="298">
        <v>1500</v>
      </c>
      <c r="G387" s="330"/>
      <c r="H387" s="348">
        <f>F387+G387</f>
        <v>1500</v>
      </c>
      <c r="I387" s="95"/>
      <c r="J387" s="36"/>
      <c r="K387" s="36"/>
      <c r="L387" s="36"/>
    </row>
    <row r="388" spans="2:12" ht="15" customHeight="1">
      <c r="B388" s="72"/>
      <c r="C388" s="43"/>
      <c r="D388" s="101">
        <v>4480</v>
      </c>
      <c r="E388" s="30" t="s">
        <v>214</v>
      </c>
      <c r="F388" s="298">
        <v>3988</v>
      </c>
      <c r="G388" s="330"/>
      <c r="H388" s="348">
        <f>F388+G388</f>
        <v>3988</v>
      </c>
      <c r="I388" s="344"/>
      <c r="J388" s="36"/>
      <c r="K388" s="36"/>
      <c r="L388" s="36"/>
    </row>
    <row r="389" spans="2:12" ht="17.25" customHeight="1">
      <c r="B389" s="72"/>
      <c r="C389" s="154" t="s">
        <v>160</v>
      </c>
      <c r="D389" s="153"/>
      <c r="E389" s="122" t="s">
        <v>43</v>
      </c>
      <c r="F389" s="293">
        <f>SUM(F390:F398)</f>
        <v>384533</v>
      </c>
      <c r="G389" s="293">
        <f>SUM(G390:G398)</f>
        <v>0</v>
      </c>
      <c r="H389" s="293">
        <f>SUM(H390:H398)</f>
        <v>384533</v>
      </c>
      <c r="I389" s="95"/>
      <c r="J389" s="36"/>
      <c r="K389" s="36"/>
      <c r="L389" s="36"/>
    </row>
    <row r="390" spans="2:12" ht="48">
      <c r="B390" s="72"/>
      <c r="C390" s="154"/>
      <c r="D390" s="87" t="s">
        <v>233</v>
      </c>
      <c r="E390" s="30" t="s">
        <v>234</v>
      </c>
      <c r="F390" s="292">
        <v>1000</v>
      </c>
      <c r="G390" s="330"/>
      <c r="H390" s="348">
        <f aca="true" t="shared" si="19" ref="H390:H398">F390+G390</f>
        <v>1000</v>
      </c>
      <c r="I390" s="95"/>
      <c r="J390" s="36"/>
      <c r="K390" s="36"/>
      <c r="L390" s="36"/>
    </row>
    <row r="391" spans="2:12" ht="15.75" customHeight="1">
      <c r="B391" s="72"/>
      <c r="C391" s="154"/>
      <c r="D391" s="41">
        <v>4170</v>
      </c>
      <c r="E391" s="30" t="s">
        <v>62</v>
      </c>
      <c r="F391" s="292">
        <v>3500</v>
      </c>
      <c r="G391" s="330"/>
      <c r="H391" s="348">
        <f t="shared" si="19"/>
        <v>3500</v>
      </c>
      <c r="I391" s="95"/>
      <c r="J391" s="36"/>
      <c r="K391" s="36"/>
      <c r="L391" s="36"/>
    </row>
    <row r="392" spans="2:12" ht="23.25">
      <c r="B392" s="71"/>
      <c r="C392" s="41"/>
      <c r="D392" s="42" t="s">
        <v>85</v>
      </c>
      <c r="E392" s="30" t="s">
        <v>303</v>
      </c>
      <c r="F392" s="292">
        <v>73172</v>
      </c>
      <c r="G392" s="330"/>
      <c r="H392" s="348">
        <f t="shared" si="19"/>
        <v>73172</v>
      </c>
      <c r="I392" s="95"/>
      <c r="J392" s="36"/>
      <c r="K392" s="36"/>
      <c r="L392" s="36"/>
    </row>
    <row r="393" spans="2:12" ht="15.75" customHeight="1">
      <c r="B393" s="71"/>
      <c r="C393" s="41"/>
      <c r="D393" s="42" t="s">
        <v>109</v>
      </c>
      <c r="E393" s="30" t="s">
        <v>63</v>
      </c>
      <c r="F393" s="292">
        <v>90000</v>
      </c>
      <c r="G393" s="330"/>
      <c r="H393" s="348">
        <f t="shared" si="19"/>
        <v>90000</v>
      </c>
      <c r="I393" s="95"/>
      <c r="J393" s="36"/>
      <c r="K393" s="36"/>
      <c r="L393" s="36"/>
    </row>
    <row r="394" spans="2:12" ht="23.25">
      <c r="B394" s="71"/>
      <c r="C394" s="41"/>
      <c r="D394" s="42" t="s">
        <v>110</v>
      </c>
      <c r="E394" s="30" t="s">
        <v>304</v>
      </c>
      <c r="F394" s="292">
        <v>127200</v>
      </c>
      <c r="G394" s="330"/>
      <c r="H394" s="348">
        <f t="shared" si="19"/>
        <v>127200</v>
      </c>
      <c r="I394" s="95"/>
      <c r="J394" s="36"/>
      <c r="K394" s="36"/>
      <c r="L394" s="36"/>
    </row>
    <row r="395" spans="2:12" ht="23.25">
      <c r="B395" s="71"/>
      <c r="C395" s="41"/>
      <c r="D395" s="42" t="s">
        <v>56</v>
      </c>
      <c r="E395" s="30" t="s">
        <v>305</v>
      </c>
      <c r="F395" s="292">
        <v>70485</v>
      </c>
      <c r="G395" s="330"/>
      <c r="H395" s="348">
        <f t="shared" si="19"/>
        <v>70485</v>
      </c>
      <c r="I395" s="95"/>
      <c r="J395" s="36"/>
      <c r="K395" s="36"/>
      <c r="L395" s="36"/>
    </row>
    <row r="396" spans="2:12" ht="16.5" customHeight="1">
      <c r="B396" s="71"/>
      <c r="C396" s="41"/>
      <c r="D396" s="50">
        <v>4360</v>
      </c>
      <c r="E396" s="30" t="s">
        <v>316</v>
      </c>
      <c r="F396" s="292">
        <v>600</v>
      </c>
      <c r="G396" s="330"/>
      <c r="H396" s="348">
        <f t="shared" si="19"/>
        <v>600</v>
      </c>
      <c r="I396" s="344"/>
      <c r="J396" s="36"/>
      <c r="K396" s="36"/>
      <c r="L396" s="36"/>
    </row>
    <row r="397" spans="2:12" ht="24">
      <c r="B397" s="71"/>
      <c r="C397" s="41"/>
      <c r="D397" s="50">
        <v>4400</v>
      </c>
      <c r="E397" s="86" t="s">
        <v>230</v>
      </c>
      <c r="F397" s="292">
        <v>7600</v>
      </c>
      <c r="G397" s="330"/>
      <c r="H397" s="348">
        <f t="shared" si="19"/>
        <v>7600</v>
      </c>
      <c r="I397" s="95"/>
      <c r="J397" s="36"/>
      <c r="K397" s="36"/>
      <c r="L397" s="36"/>
    </row>
    <row r="398" spans="2:12" ht="17.25" customHeight="1" thickBot="1">
      <c r="B398" s="374"/>
      <c r="C398" s="375"/>
      <c r="D398" s="376">
        <v>4480</v>
      </c>
      <c r="E398" s="377" t="s">
        <v>214</v>
      </c>
      <c r="F398" s="378">
        <v>10976</v>
      </c>
      <c r="G398" s="379"/>
      <c r="H398" s="380">
        <f t="shared" si="19"/>
        <v>10976</v>
      </c>
      <c r="I398" s="381"/>
      <c r="J398" s="36"/>
      <c r="K398" s="36"/>
      <c r="L398" s="36"/>
    </row>
    <row r="399" spans="2:12" ht="15.75" customHeight="1" thickBot="1">
      <c r="B399" s="142" t="s">
        <v>79</v>
      </c>
      <c r="C399" s="138"/>
      <c r="D399" s="138"/>
      <c r="E399" s="139" t="s">
        <v>210</v>
      </c>
      <c r="F399" s="296">
        <f>F400+F416</f>
        <v>767200</v>
      </c>
      <c r="G399" s="296">
        <f>G400+G416</f>
        <v>0</v>
      </c>
      <c r="H399" s="296">
        <f>H400+H416</f>
        <v>767200</v>
      </c>
      <c r="I399" s="315"/>
      <c r="J399" s="36"/>
      <c r="K399" s="36"/>
      <c r="L399" s="36"/>
    </row>
    <row r="400" spans="2:12" ht="15.75" customHeight="1">
      <c r="B400" s="108"/>
      <c r="C400" s="125" t="s">
        <v>241</v>
      </c>
      <c r="D400" s="173"/>
      <c r="E400" s="174" t="s">
        <v>242</v>
      </c>
      <c r="F400" s="297">
        <f>SUM(F401:F415)</f>
        <v>647200</v>
      </c>
      <c r="G400" s="297">
        <f>SUM(G401:G415)</f>
        <v>0</v>
      </c>
      <c r="H400" s="297">
        <f>SUM(H401:H415)</f>
        <v>647200</v>
      </c>
      <c r="I400" s="326"/>
      <c r="J400" s="36"/>
      <c r="K400" s="36"/>
      <c r="L400" s="36"/>
    </row>
    <row r="401" spans="2:12" ht="15.75" customHeight="1">
      <c r="B401" s="71"/>
      <c r="C401" s="180"/>
      <c r="D401" s="42" t="s">
        <v>98</v>
      </c>
      <c r="E401" s="30" t="s">
        <v>99</v>
      </c>
      <c r="F401" s="292">
        <v>319800</v>
      </c>
      <c r="G401" s="330"/>
      <c r="H401" s="348">
        <f aca="true" t="shared" si="20" ref="H401:H415">F401+G401</f>
        <v>319800</v>
      </c>
      <c r="I401" s="95"/>
      <c r="J401" s="36"/>
      <c r="K401" s="36"/>
      <c r="L401" s="36"/>
    </row>
    <row r="402" spans="2:12" ht="15.75" customHeight="1">
      <c r="B402" s="71"/>
      <c r="C402" s="180"/>
      <c r="D402" s="42" t="s">
        <v>108</v>
      </c>
      <c r="E402" s="30" t="s">
        <v>61</v>
      </c>
      <c r="F402" s="292">
        <v>22200</v>
      </c>
      <c r="G402" s="330"/>
      <c r="H402" s="348">
        <f t="shared" si="20"/>
        <v>22200</v>
      </c>
      <c r="I402" s="95"/>
      <c r="J402" s="36"/>
      <c r="K402" s="36"/>
      <c r="L402" s="36"/>
    </row>
    <row r="403" spans="2:12" ht="15.75" customHeight="1">
      <c r="B403" s="71"/>
      <c r="C403" s="180"/>
      <c r="D403" s="42" t="s">
        <v>100</v>
      </c>
      <c r="E403" s="30" t="s">
        <v>101</v>
      </c>
      <c r="F403" s="292">
        <v>62250</v>
      </c>
      <c r="G403" s="330"/>
      <c r="H403" s="348">
        <f t="shared" si="20"/>
        <v>62250</v>
      </c>
      <c r="I403" s="95"/>
      <c r="J403" s="36"/>
      <c r="K403" s="36"/>
      <c r="L403" s="36"/>
    </row>
    <row r="404" spans="2:12" ht="15.75" customHeight="1">
      <c r="B404" s="71"/>
      <c r="C404" s="180"/>
      <c r="D404" s="42" t="s">
        <v>102</v>
      </c>
      <c r="E404" s="30" t="s">
        <v>103</v>
      </c>
      <c r="F404" s="292">
        <v>8400</v>
      </c>
      <c r="G404" s="330"/>
      <c r="H404" s="348">
        <f t="shared" si="20"/>
        <v>8400</v>
      </c>
      <c r="I404" s="95"/>
      <c r="J404" s="36"/>
      <c r="K404" s="36"/>
      <c r="L404" s="36"/>
    </row>
    <row r="405" spans="2:12" ht="15.75" customHeight="1">
      <c r="B405" s="71"/>
      <c r="C405" s="180"/>
      <c r="D405" s="42" t="s">
        <v>85</v>
      </c>
      <c r="E405" s="30" t="s">
        <v>58</v>
      </c>
      <c r="F405" s="292">
        <v>48500</v>
      </c>
      <c r="G405" s="330"/>
      <c r="H405" s="348">
        <f t="shared" si="20"/>
        <v>48500</v>
      </c>
      <c r="I405" s="344"/>
      <c r="J405" s="36"/>
      <c r="K405" s="36"/>
      <c r="L405" s="36"/>
    </row>
    <row r="406" spans="2:12" ht="15.75" customHeight="1">
      <c r="B406" s="71"/>
      <c r="C406" s="180"/>
      <c r="D406" s="42" t="s">
        <v>109</v>
      </c>
      <c r="E406" s="30" t="s">
        <v>63</v>
      </c>
      <c r="F406" s="292">
        <v>93000</v>
      </c>
      <c r="G406" s="330"/>
      <c r="H406" s="348">
        <f t="shared" si="20"/>
        <v>93000</v>
      </c>
      <c r="I406" s="95"/>
      <c r="J406" s="36"/>
      <c r="K406" s="36"/>
      <c r="L406" s="36"/>
    </row>
    <row r="407" spans="2:12" ht="15.75" customHeight="1">
      <c r="B407" s="71"/>
      <c r="C407" s="180"/>
      <c r="D407" s="42" t="s">
        <v>110</v>
      </c>
      <c r="E407" s="30" t="s">
        <v>64</v>
      </c>
      <c r="F407" s="292">
        <v>9000</v>
      </c>
      <c r="G407" s="330"/>
      <c r="H407" s="348">
        <f t="shared" si="20"/>
        <v>9000</v>
      </c>
      <c r="I407" s="344"/>
      <c r="J407" s="36"/>
      <c r="K407" s="36"/>
      <c r="L407" s="36"/>
    </row>
    <row r="408" spans="2:12" ht="15.75" customHeight="1">
      <c r="B408" s="71"/>
      <c r="C408" s="180"/>
      <c r="D408" s="41" t="s">
        <v>140</v>
      </c>
      <c r="E408" s="30" t="s">
        <v>65</v>
      </c>
      <c r="F408" s="292">
        <v>250</v>
      </c>
      <c r="G408" s="330"/>
      <c r="H408" s="348">
        <f t="shared" si="20"/>
        <v>250</v>
      </c>
      <c r="I408" s="95"/>
      <c r="J408" s="36"/>
      <c r="K408" s="36"/>
      <c r="L408" s="36"/>
    </row>
    <row r="409" spans="2:12" s="53" customFormat="1" ht="15.75" customHeight="1">
      <c r="B409" s="71"/>
      <c r="C409" s="180"/>
      <c r="D409" s="42" t="s">
        <v>56</v>
      </c>
      <c r="E409" s="30" t="s">
        <v>57</v>
      </c>
      <c r="F409" s="292">
        <v>49600</v>
      </c>
      <c r="G409" s="330"/>
      <c r="H409" s="348">
        <f t="shared" si="20"/>
        <v>49600</v>
      </c>
      <c r="I409" s="344"/>
      <c r="J409" s="52"/>
      <c r="K409" s="52"/>
      <c r="L409" s="52"/>
    </row>
    <row r="410" spans="2:12" ht="15.75" customHeight="1">
      <c r="B410" s="71"/>
      <c r="C410" s="106"/>
      <c r="D410" s="50">
        <v>4360</v>
      </c>
      <c r="E410" s="30" t="s">
        <v>316</v>
      </c>
      <c r="F410" s="292">
        <v>7500</v>
      </c>
      <c r="G410" s="330"/>
      <c r="H410" s="348">
        <f t="shared" si="20"/>
        <v>7500</v>
      </c>
      <c r="I410" s="344"/>
      <c r="J410" s="36"/>
      <c r="K410" s="36"/>
      <c r="L410" s="36"/>
    </row>
    <row r="411" spans="2:12" ht="15.75" customHeight="1">
      <c r="B411" s="71"/>
      <c r="C411" s="106"/>
      <c r="D411" s="42" t="s">
        <v>105</v>
      </c>
      <c r="E411" s="30" t="s">
        <v>66</v>
      </c>
      <c r="F411" s="292">
        <v>5769</v>
      </c>
      <c r="G411" s="330"/>
      <c r="H411" s="348">
        <f t="shared" si="20"/>
        <v>5769</v>
      </c>
      <c r="I411" s="344"/>
      <c r="J411" s="36"/>
      <c r="K411" s="36"/>
      <c r="L411" s="36"/>
    </row>
    <row r="412" spans="2:12" ht="15.75" customHeight="1">
      <c r="B412" s="71"/>
      <c r="C412" s="106"/>
      <c r="D412" s="50">
        <v>4420</v>
      </c>
      <c r="E412" s="30" t="s">
        <v>106</v>
      </c>
      <c r="F412" s="292">
        <v>1000</v>
      </c>
      <c r="G412" s="330"/>
      <c r="H412" s="348">
        <f t="shared" si="20"/>
        <v>1000</v>
      </c>
      <c r="I412" s="95"/>
      <c r="J412" s="36"/>
      <c r="K412" s="36"/>
      <c r="L412" s="36"/>
    </row>
    <row r="413" spans="2:12" ht="15.75" customHeight="1">
      <c r="B413" s="71"/>
      <c r="C413" s="180"/>
      <c r="D413" s="42" t="s">
        <v>90</v>
      </c>
      <c r="E413" s="30" t="s">
        <v>67</v>
      </c>
      <c r="F413" s="292">
        <v>8000</v>
      </c>
      <c r="G413" s="330"/>
      <c r="H413" s="348">
        <f t="shared" si="20"/>
        <v>8000</v>
      </c>
      <c r="I413" s="95"/>
      <c r="J413" s="36"/>
      <c r="K413" s="36"/>
      <c r="L413" s="36"/>
    </row>
    <row r="414" spans="2:12" ht="15.75" customHeight="1">
      <c r="B414" s="71"/>
      <c r="C414" s="180"/>
      <c r="D414" s="42" t="s">
        <v>111</v>
      </c>
      <c r="E414" s="30" t="s">
        <v>112</v>
      </c>
      <c r="F414" s="292">
        <v>7931</v>
      </c>
      <c r="G414" s="330"/>
      <c r="H414" s="348">
        <f t="shared" si="20"/>
        <v>7931</v>
      </c>
      <c r="I414" s="95"/>
      <c r="J414" s="36"/>
      <c r="K414" s="36"/>
      <c r="L414" s="36"/>
    </row>
    <row r="415" spans="2:12" ht="15.75" customHeight="1">
      <c r="B415" s="71"/>
      <c r="C415" s="180"/>
      <c r="D415" s="50">
        <v>4700</v>
      </c>
      <c r="E415" s="30" t="s">
        <v>113</v>
      </c>
      <c r="F415" s="292">
        <v>4000</v>
      </c>
      <c r="G415" s="330"/>
      <c r="H415" s="348">
        <f t="shared" si="20"/>
        <v>4000</v>
      </c>
      <c r="I415" s="344"/>
      <c r="J415" s="36"/>
      <c r="K415" s="36"/>
      <c r="L415" s="36"/>
    </row>
    <row r="416" spans="2:12" ht="17.25" customHeight="1">
      <c r="B416" s="71"/>
      <c r="C416" s="154" t="s">
        <v>161</v>
      </c>
      <c r="D416" s="164"/>
      <c r="E416" s="122" t="s">
        <v>232</v>
      </c>
      <c r="F416" s="293">
        <f>F417</f>
        <v>120000</v>
      </c>
      <c r="G416" s="293">
        <f>G417</f>
        <v>0</v>
      </c>
      <c r="H416" s="293">
        <f>H417</f>
        <v>120000</v>
      </c>
      <c r="I416" s="95"/>
      <c r="J416" s="36"/>
      <c r="K416" s="36"/>
      <c r="L416" s="36"/>
    </row>
    <row r="417" spans="2:12" ht="48">
      <c r="B417" s="71"/>
      <c r="C417" s="41"/>
      <c r="D417" s="87" t="s">
        <v>233</v>
      </c>
      <c r="E417" s="30" t="s">
        <v>234</v>
      </c>
      <c r="F417" s="292">
        <v>120000</v>
      </c>
      <c r="G417" s="330"/>
      <c r="H417" s="348">
        <f>F417+G417</f>
        <v>120000</v>
      </c>
      <c r="I417" s="95"/>
      <c r="J417" s="36"/>
      <c r="K417" s="36"/>
      <c r="L417" s="36"/>
    </row>
    <row r="418" spans="2:12" ht="5.25" customHeight="1" thickBot="1">
      <c r="B418" s="185"/>
      <c r="C418" s="186"/>
      <c r="D418" s="186"/>
      <c r="E418" s="39"/>
      <c r="F418" s="310"/>
      <c r="G418" s="316"/>
      <c r="H418" s="316"/>
      <c r="I418" s="327"/>
      <c r="J418" s="36"/>
      <c r="K418" s="36"/>
      <c r="L418" s="36"/>
    </row>
    <row r="419" spans="2:12" ht="16.5" thickBot="1">
      <c r="B419" s="147"/>
      <c r="C419" s="148"/>
      <c r="D419" s="149"/>
      <c r="E419" s="150" t="s">
        <v>162</v>
      </c>
      <c r="F419" s="333">
        <f>F10+F21+F34+F39+F42+F84+F95+F111+F116+F119+F122+F247+F262+F330+F339+F350+F379+F399</f>
        <v>26731317</v>
      </c>
      <c r="G419" s="333">
        <f>G10+G21+G34+G39+G42+G84+G95+G111+G116+G119+G122+G247+G262+G330+G339+G350+G379+G399</f>
        <v>2470</v>
      </c>
      <c r="H419" s="333">
        <f>H10+H21+H34+H39+H42+H84+H95+H111+H116+H119+H122+H247+H262+H330+H339+H350+H379+H399</f>
        <v>26733787</v>
      </c>
      <c r="I419" s="315"/>
      <c r="J419" s="36"/>
      <c r="K419" s="36"/>
      <c r="L419" s="36"/>
    </row>
    <row r="420" spans="2:12" ht="14.25">
      <c r="B420" s="54"/>
      <c r="C420" s="54"/>
      <c r="D420" s="55"/>
      <c r="E420" s="56"/>
      <c r="F420" s="40"/>
      <c r="G420" s="36"/>
      <c r="H420" s="36"/>
      <c r="I420" s="36"/>
      <c r="J420" s="36"/>
      <c r="K420" s="36"/>
      <c r="L420" s="36"/>
    </row>
    <row r="421" spans="2:12" ht="12.7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2:12" ht="12.7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2:12" ht="12.7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2:12" ht="12.75">
      <c r="B424" s="36"/>
      <c r="C424" s="36"/>
      <c r="D424" s="36"/>
      <c r="E424" s="36"/>
      <c r="F424" s="36"/>
      <c r="G424" s="36"/>
      <c r="H424" s="368"/>
      <c r="I424" s="36"/>
      <c r="J424" s="36"/>
      <c r="K424" s="36"/>
      <c r="L424" s="36"/>
    </row>
    <row r="425" spans="2:12" ht="12.7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2:12" ht="12.7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2:12" ht="14.25">
      <c r="B427" s="36"/>
      <c r="C427" s="36"/>
      <c r="D427" s="36"/>
      <c r="E427" s="36"/>
      <c r="F427" s="40"/>
      <c r="G427" s="36"/>
      <c r="H427" s="36"/>
      <c r="I427" s="36"/>
      <c r="J427" s="36"/>
      <c r="K427" s="36"/>
      <c r="L427" s="36"/>
    </row>
    <row r="428" spans="2:12" ht="12.7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2:12" ht="12.7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2:12" ht="12.7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2:12" ht="12.7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2:12" ht="12.7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2:12" ht="12.7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2:12" ht="12.7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2:12" ht="12.7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2:10" ht="12.75">
      <c r="B436" s="36"/>
      <c r="C436" s="36"/>
      <c r="D436" s="36"/>
      <c r="E436" s="36"/>
      <c r="F436" s="36"/>
      <c r="G436" s="36"/>
      <c r="H436" s="36"/>
      <c r="I436" s="36"/>
      <c r="J436" s="36"/>
    </row>
    <row r="437" spans="2:10" ht="12.75">
      <c r="B437" s="36"/>
      <c r="C437" s="36"/>
      <c r="D437" s="36"/>
      <c r="E437" s="36"/>
      <c r="F437" s="36"/>
      <c r="G437" s="36"/>
      <c r="H437" s="36"/>
      <c r="I437" s="36"/>
      <c r="J437" s="36"/>
    </row>
    <row r="438" spans="2:10" ht="12.75">
      <c r="B438" s="36"/>
      <c r="C438" s="36"/>
      <c r="D438" s="36"/>
      <c r="E438" s="36"/>
      <c r="F438" s="36"/>
      <c r="G438" s="36"/>
      <c r="H438" s="36"/>
      <c r="I438" s="36"/>
      <c r="J438" s="36"/>
    </row>
    <row r="439" spans="2:10" ht="12.75">
      <c r="B439" s="36"/>
      <c r="C439" s="36"/>
      <c r="D439" s="36"/>
      <c r="E439" s="36"/>
      <c r="F439" s="36"/>
      <c r="G439" s="36"/>
      <c r="H439" s="36"/>
      <c r="I439" s="36"/>
      <c r="J439" s="36"/>
    </row>
    <row r="440" spans="2:10" ht="12.75">
      <c r="B440" s="36"/>
      <c r="C440" s="36"/>
      <c r="D440" s="36"/>
      <c r="E440" s="36"/>
      <c r="F440" s="36"/>
      <c r="G440" s="36"/>
      <c r="H440" s="36"/>
      <c r="I440" s="36"/>
      <c r="J440" s="36"/>
    </row>
    <row r="441" spans="2:10" ht="12.75">
      <c r="B441" s="36"/>
      <c r="C441" s="36"/>
      <c r="D441" s="36"/>
      <c r="E441" s="36"/>
      <c r="F441" s="36"/>
      <c r="G441" s="36"/>
      <c r="H441" s="36"/>
      <c r="I441" s="36"/>
      <c r="J441" s="36"/>
    </row>
    <row r="442" spans="2:10" ht="12.75">
      <c r="B442" s="36"/>
      <c r="C442" s="36"/>
      <c r="D442" s="36"/>
      <c r="E442" s="36"/>
      <c r="F442" s="36"/>
      <c r="G442" s="36"/>
      <c r="H442" s="36"/>
      <c r="I442" s="36"/>
      <c r="J442" s="36"/>
    </row>
    <row r="443" spans="2:10" ht="12.75">
      <c r="B443" s="36"/>
      <c r="C443" s="36"/>
      <c r="D443" s="36"/>
      <c r="E443" s="36"/>
      <c r="F443" s="36"/>
      <c r="G443" s="36"/>
      <c r="H443" s="36"/>
      <c r="I443" s="36"/>
      <c r="J443" s="36"/>
    </row>
    <row r="444" spans="2:10" ht="12.75">
      <c r="B444" s="36"/>
      <c r="C444" s="36"/>
      <c r="D444" s="36"/>
      <c r="E444" s="36"/>
      <c r="F444" s="36"/>
      <c r="G444" s="36"/>
      <c r="H444" s="36"/>
      <c r="I444" s="36"/>
      <c r="J444" s="36"/>
    </row>
    <row r="445" spans="2:10" ht="12.75">
      <c r="B445" s="36"/>
      <c r="C445" s="36"/>
      <c r="D445" s="36"/>
      <c r="E445" s="36"/>
      <c r="F445" s="36"/>
      <c r="G445" s="36"/>
      <c r="H445" s="36"/>
      <c r="I445" s="36"/>
      <c r="J445" s="36"/>
    </row>
    <row r="446" spans="2:10" ht="12.75">
      <c r="B446" s="36"/>
      <c r="C446" s="36"/>
      <c r="D446" s="36"/>
      <c r="E446" s="36"/>
      <c r="F446" s="36"/>
      <c r="G446" s="36"/>
      <c r="H446" s="36"/>
      <c r="I446" s="36"/>
      <c r="J446" s="36"/>
    </row>
    <row r="447" spans="2:10" ht="12.75">
      <c r="B447" s="36"/>
      <c r="C447" s="36"/>
      <c r="D447" s="36"/>
      <c r="E447" s="36"/>
      <c r="F447" s="36"/>
      <c r="G447" s="36"/>
      <c r="H447" s="36"/>
      <c r="I447" s="36"/>
      <c r="J447" s="36"/>
    </row>
    <row r="448" spans="2:10" ht="12.75">
      <c r="B448" s="36"/>
      <c r="C448" s="36"/>
      <c r="D448" s="36"/>
      <c r="E448" s="36"/>
      <c r="F448" s="36"/>
      <c r="G448" s="36"/>
      <c r="H448" s="36"/>
      <c r="I448" s="36"/>
      <c r="J448" s="36"/>
    </row>
    <row r="449" spans="2:10" ht="12.75">
      <c r="B449" s="36"/>
      <c r="C449" s="36"/>
      <c r="D449" s="36"/>
      <c r="E449" s="36"/>
      <c r="F449" s="36"/>
      <c r="G449" s="36"/>
      <c r="H449" s="36"/>
      <c r="I449" s="36"/>
      <c r="J449" s="36"/>
    </row>
    <row r="450" spans="2:10" ht="12.75">
      <c r="B450" s="36"/>
      <c r="C450" s="36"/>
      <c r="D450" s="36"/>
      <c r="E450" s="36"/>
      <c r="F450" s="36"/>
      <c r="G450" s="36"/>
      <c r="H450" s="36"/>
      <c r="I450" s="36"/>
      <c r="J450" s="36"/>
    </row>
    <row r="451" spans="2:10" ht="12.75">
      <c r="B451" s="36"/>
      <c r="C451" s="36"/>
      <c r="D451" s="36"/>
      <c r="E451" s="36"/>
      <c r="F451" s="36"/>
      <c r="G451" s="36"/>
      <c r="H451" s="36"/>
      <c r="I451" s="36"/>
      <c r="J451" s="36"/>
    </row>
    <row r="452" spans="2:10" ht="12.75">
      <c r="B452" s="36"/>
      <c r="C452" s="36"/>
      <c r="D452" s="36"/>
      <c r="E452" s="36"/>
      <c r="F452" s="36"/>
      <c r="G452" s="36"/>
      <c r="H452" s="36"/>
      <c r="I452" s="36"/>
      <c r="J452" s="36"/>
    </row>
    <row r="453" spans="2:10" ht="12.75">
      <c r="B453" s="36"/>
      <c r="C453" s="36"/>
      <c r="D453" s="36"/>
      <c r="E453" s="36"/>
      <c r="F453" s="36"/>
      <c r="G453" s="36"/>
      <c r="H453" s="36"/>
      <c r="I453" s="36"/>
      <c r="J453" s="36"/>
    </row>
    <row r="454" spans="2:10" ht="12.75">
      <c r="B454" s="36"/>
      <c r="C454" s="36"/>
      <c r="D454" s="36"/>
      <c r="E454" s="36"/>
      <c r="F454" s="36"/>
      <c r="G454" s="36"/>
      <c r="H454" s="36"/>
      <c r="I454" s="36"/>
      <c r="J454" s="36"/>
    </row>
    <row r="455" spans="2:10" ht="12.75">
      <c r="B455" s="36"/>
      <c r="C455" s="36"/>
      <c r="D455" s="36"/>
      <c r="E455" s="36"/>
      <c r="F455" s="36"/>
      <c r="G455" s="36"/>
      <c r="H455" s="36"/>
      <c r="I455" s="36"/>
      <c r="J455" s="36"/>
    </row>
    <row r="456" spans="2:10" ht="12.75">
      <c r="B456" s="36"/>
      <c r="C456" s="36"/>
      <c r="D456" s="36"/>
      <c r="E456" s="36"/>
      <c r="F456" s="36"/>
      <c r="G456" s="36"/>
      <c r="H456" s="36"/>
      <c r="I456" s="36"/>
      <c r="J456" s="36"/>
    </row>
    <row r="457" spans="2:10" ht="12.75">
      <c r="B457" s="36"/>
      <c r="C457" s="36"/>
      <c r="D457" s="36"/>
      <c r="E457" s="36"/>
      <c r="F457" s="36"/>
      <c r="G457" s="36"/>
      <c r="H457" s="36"/>
      <c r="I457" s="36"/>
      <c r="J457" s="36"/>
    </row>
    <row r="458" spans="2:10" ht="12.75">
      <c r="B458" s="36"/>
      <c r="C458" s="36"/>
      <c r="D458" s="36"/>
      <c r="E458" s="36"/>
      <c r="F458" s="36"/>
      <c r="G458" s="36"/>
      <c r="H458" s="36"/>
      <c r="I458" s="36"/>
      <c r="J458" s="36"/>
    </row>
    <row r="459" spans="2:10" ht="12.75">
      <c r="B459" s="36"/>
      <c r="C459" s="36"/>
      <c r="D459" s="36"/>
      <c r="E459" s="36"/>
      <c r="F459" s="36"/>
      <c r="G459" s="36"/>
      <c r="H459" s="36"/>
      <c r="I459" s="36"/>
      <c r="J459" s="36"/>
    </row>
    <row r="460" spans="2:10" ht="12.75">
      <c r="B460" s="36"/>
      <c r="C460" s="36"/>
      <c r="D460" s="36"/>
      <c r="E460" s="36"/>
      <c r="F460" s="36"/>
      <c r="G460" s="36"/>
      <c r="H460" s="36"/>
      <c r="I460" s="36"/>
      <c r="J460" s="36"/>
    </row>
    <row r="461" spans="2:10" ht="12.75">
      <c r="B461" s="36"/>
      <c r="C461" s="36"/>
      <c r="D461" s="36"/>
      <c r="E461" s="36"/>
      <c r="F461" s="36"/>
      <c r="G461" s="36"/>
      <c r="H461" s="36"/>
      <c r="I461" s="36"/>
      <c r="J461" s="36"/>
    </row>
    <row r="462" spans="2:10" ht="12.75">
      <c r="B462" s="36"/>
      <c r="C462" s="36"/>
      <c r="D462" s="36"/>
      <c r="E462" s="36"/>
      <c r="F462" s="36"/>
      <c r="G462" s="36"/>
      <c r="H462" s="36"/>
      <c r="I462" s="36"/>
      <c r="J462" s="36"/>
    </row>
    <row r="463" spans="2:10" ht="12.75">
      <c r="B463" s="36"/>
      <c r="C463" s="36"/>
      <c r="D463" s="36"/>
      <c r="E463" s="36"/>
      <c r="F463" s="36"/>
      <c r="G463" s="36"/>
      <c r="H463" s="36"/>
      <c r="I463" s="36"/>
      <c r="J463" s="36"/>
    </row>
    <row r="464" spans="2:10" ht="12.75">
      <c r="B464" s="36"/>
      <c r="C464" s="36"/>
      <c r="D464" s="36"/>
      <c r="E464" s="36"/>
      <c r="F464" s="36"/>
      <c r="G464" s="36"/>
      <c r="H464" s="36"/>
      <c r="I464" s="36"/>
      <c r="J464" s="36"/>
    </row>
    <row r="465" spans="2:10" ht="12.75">
      <c r="B465" s="36"/>
      <c r="C465" s="36"/>
      <c r="D465" s="36"/>
      <c r="E465" s="36"/>
      <c r="F465" s="36"/>
      <c r="G465" s="36"/>
      <c r="H465" s="36"/>
      <c r="I465" s="36"/>
      <c r="J465" s="36"/>
    </row>
    <row r="466" spans="2:10" ht="12.75">
      <c r="B466" s="36"/>
      <c r="C466" s="36"/>
      <c r="D466" s="36"/>
      <c r="E466" s="36"/>
      <c r="F466" s="36"/>
      <c r="G466" s="36"/>
      <c r="H466" s="36"/>
      <c r="I466" s="36"/>
      <c r="J466" s="36"/>
    </row>
    <row r="467" spans="2:10" ht="12.75">
      <c r="B467" s="36"/>
      <c r="C467" s="36"/>
      <c r="D467" s="36"/>
      <c r="E467" s="36"/>
      <c r="F467" s="36"/>
      <c r="G467" s="36"/>
      <c r="H467" s="36"/>
      <c r="I467" s="36"/>
      <c r="J467" s="36"/>
    </row>
    <row r="468" spans="2:10" ht="12.75">
      <c r="B468" s="36"/>
      <c r="C468" s="36"/>
      <c r="D468" s="36"/>
      <c r="E468" s="36"/>
      <c r="F468" s="36"/>
      <c r="G468" s="36"/>
      <c r="H468" s="36"/>
      <c r="I468" s="36"/>
      <c r="J468" s="36"/>
    </row>
    <row r="469" spans="2:10" ht="12.75">
      <c r="B469" s="36"/>
      <c r="C469" s="36"/>
      <c r="D469" s="36"/>
      <c r="E469" s="36"/>
      <c r="F469" s="36"/>
      <c r="G469" s="36"/>
      <c r="H469" s="36"/>
      <c r="I469" s="36"/>
      <c r="J469" s="36"/>
    </row>
    <row r="470" spans="2:10" ht="12.75">
      <c r="B470" s="36"/>
      <c r="C470" s="36"/>
      <c r="D470" s="36"/>
      <c r="E470" s="36"/>
      <c r="F470" s="36"/>
      <c r="G470" s="36"/>
      <c r="H470" s="36"/>
      <c r="I470" s="36"/>
      <c r="J470" s="36"/>
    </row>
    <row r="471" spans="2:10" ht="12.75">
      <c r="B471" s="36"/>
      <c r="C471" s="36"/>
      <c r="D471" s="36"/>
      <c r="E471" s="36"/>
      <c r="F471" s="36"/>
      <c r="G471" s="36"/>
      <c r="H471" s="36"/>
      <c r="I471" s="36"/>
      <c r="J471" s="36"/>
    </row>
  </sheetData>
  <sheetProtection/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3"/>
  <sheetViews>
    <sheetView zoomScalePageLayoutView="0" workbookViewId="0" topLeftCell="A1">
      <selection activeCell="G2" sqref="G2:G4"/>
    </sheetView>
  </sheetViews>
  <sheetFormatPr defaultColWidth="9.140625" defaultRowHeight="12.75"/>
  <cols>
    <col min="1" max="1" width="6.57421875" style="33" customWidth="1"/>
    <col min="2" max="2" width="5.28125" style="33" bestFit="1" customWidth="1"/>
    <col min="3" max="3" width="7.00390625" style="33" bestFit="1" customWidth="1"/>
    <col min="4" max="4" width="5.57421875" style="33" customWidth="1"/>
    <col min="5" max="5" width="71.140625" style="33" customWidth="1"/>
    <col min="6" max="6" width="17.28125" style="33" customWidth="1"/>
    <col min="7" max="7" width="14.7109375" style="33" customWidth="1"/>
    <col min="8" max="8" width="17.421875" style="33" customWidth="1"/>
    <col min="9" max="9" width="5.28125" style="33" customWidth="1"/>
    <col min="10" max="16384" width="9.140625" style="33" customWidth="1"/>
  </cols>
  <sheetData>
    <row r="2" spans="7:9" ht="12.75">
      <c r="G2" s="389" t="s">
        <v>326</v>
      </c>
      <c r="H2" s="390"/>
      <c r="I2" s="390"/>
    </row>
    <row r="3" spans="3:9" ht="12.75">
      <c r="C3" s="99"/>
      <c r="G3" s="521" t="s">
        <v>359</v>
      </c>
      <c r="H3" s="390"/>
      <c r="I3" s="390"/>
    </row>
    <row r="4" spans="5:9" ht="12.75">
      <c r="E4"/>
      <c r="G4" s="102" t="s">
        <v>360</v>
      </c>
      <c r="H4" s="390"/>
      <c r="I4" s="390"/>
    </row>
    <row r="5" ht="7.5" customHeight="1">
      <c r="E5" s="96"/>
    </row>
    <row r="6" spans="3:12" ht="34.5" customHeight="1">
      <c r="C6" s="666" t="s">
        <v>363</v>
      </c>
      <c r="D6" s="666"/>
      <c r="E6" s="666"/>
      <c r="F6" s="666"/>
      <c r="G6" s="666"/>
      <c r="H6" s="391"/>
      <c r="I6" s="391"/>
      <c r="J6" s="391"/>
      <c r="K6" s="391"/>
      <c r="L6" s="391"/>
    </row>
    <row r="7" spans="3:12" ht="6.75" customHeight="1"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3:12" ht="17.25" customHeight="1" thickBot="1">
      <c r="C8" s="667" t="s">
        <v>338</v>
      </c>
      <c r="D8" s="667"/>
      <c r="E8" s="667"/>
      <c r="F8" s="391"/>
      <c r="G8" s="391"/>
      <c r="H8" s="391"/>
      <c r="I8" s="391"/>
      <c r="J8" s="391"/>
      <c r="K8" s="391"/>
      <c r="L8" s="391"/>
    </row>
    <row r="9" spans="2:8" ht="26.25" customHeight="1" thickBot="1">
      <c r="B9" s="392" t="s">
        <v>0</v>
      </c>
      <c r="C9" s="393" t="s">
        <v>1</v>
      </c>
      <c r="D9" s="394" t="s">
        <v>2</v>
      </c>
      <c r="E9" s="395" t="s">
        <v>339</v>
      </c>
      <c r="F9" s="396" t="s">
        <v>288</v>
      </c>
      <c r="G9" s="38" t="s">
        <v>310</v>
      </c>
      <c r="H9" s="397" t="s">
        <v>311</v>
      </c>
    </row>
    <row r="10" spans="2:8" ht="18" customHeight="1" thickBot="1">
      <c r="B10" s="398" t="s">
        <v>47</v>
      </c>
      <c r="C10" s="399"/>
      <c r="D10" s="399"/>
      <c r="E10" s="400" t="s">
        <v>12</v>
      </c>
      <c r="F10" s="311">
        <f aca="true" t="shared" si="0" ref="F10:H11">F11</f>
        <v>68186</v>
      </c>
      <c r="G10" s="311">
        <f t="shared" si="0"/>
        <v>0</v>
      </c>
      <c r="H10" s="401">
        <f t="shared" si="0"/>
        <v>68186</v>
      </c>
    </row>
    <row r="11" spans="2:8" ht="16.5" customHeight="1">
      <c r="B11" s="402"/>
      <c r="C11" s="403" t="s">
        <v>48</v>
      </c>
      <c r="D11" s="403"/>
      <c r="E11" s="404" t="s">
        <v>340</v>
      </c>
      <c r="F11" s="405">
        <f t="shared" si="0"/>
        <v>68186</v>
      </c>
      <c r="G11" s="405">
        <f t="shared" si="0"/>
        <v>0</v>
      </c>
      <c r="H11" s="406">
        <f t="shared" si="0"/>
        <v>68186</v>
      </c>
    </row>
    <row r="12" spans="2:8" ht="25.5" customHeight="1" thickBot="1">
      <c r="B12" s="407"/>
      <c r="C12" s="408"/>
      <c r="D12" s="408" t="s">
        <v>341</v>
      </c>
      <c r="E12" s="21" t="s">
        <v>342</v>
      </c>
      <c r="F12" s="222">
        <v>68186</v>
      </c>
      <c r="G12" s="409"/>
      <c r="H12" s="410">
        <f>F12+G12</f>
        <v>68186</v>
      </c>
    </row>
    <row r="13" spans="2:8" ht="32.25" customHeight="1" thickBot="1">
      <c r="B13" s="398" t="s">
        <v>49</v>
      </c>
      <c r="C13" s="399"/>
      <c r="D13" s="399"/>
      <c r="E13" s="411" t="s">
        <v>218</v>
      </c>
      <c r="F13" s="311">
        <f>F14+F16</f>
        <v>12759</v>
      </c>
      <c r="G13" s="311">
        <f>G14+G16</f>
        <v>0</v>
      </c>
      <c r="H13" s="401">
        <f>H14+H16</f>
        <v>12759</v>
      </c>
    </row>
    <row r="14" spans="2:8" ht="16.5" customHeight="1">
      <c r="B14" s="412"/>
      <c r="C14" s="413" t="s">
        <v>50</v>
      </c>
      <c r="D14" s="413"/>
      <c r="E14" s="414" t="s">
        <v>18</v>
      </c>
      <c r="F14" s="415">
        <f>F15</f>
        <v>1458</v>
      </c>
      <c r="G14" s="415">
        <f>G15</f>
        <v>0</v>
      </c>
      <c r="H14" s="416">
        <f>H15</f>
        <v>1458</v>
      </c>
    </row>
    <row r="15" spans="2:8" ht="24.75" customHeight="1">
      <c r="B15" s="407"/>
      <c r="C15" s="408"/>
      <c r="D15" s="408" t="s">
        <v>341</v>
      </c>
      <c r="E15" s="21" t="s">
        <v>342</v>
      </c>
      <c r="F15" s="222">
        <v>1458</v>
      </c>
      <c r="G15" s="409"/>
      <c r="H15" s="410">
        <f>F15+G15</f>
        <v>1458</v>
      </c>
    </row>
    <row r="16" spans="2:8" ht="18" customHeight="1">
      <c r="B16" s="418"/>
      <c r="C16" s="423" t="s">
        <v>352</v>
      </c>
      <c r="D16" s="423"/>
      <c r="E16" s="466" t="s">
        <v>335</v>
      </c>
      <c r="F16" s="467">
        <f>F17</f>
        <v>11301</v>
      </c>
      <c r="G16" s="467">
        <f>G17</f>
        <v>0</v>
      </c>
      <c r="H16" s="468">
        <f>H17</f>
        <v>11301</v>
      </c>
    </row>
    <row r="17" spans="2:8" ht="24.75" customHeight="1" thickBot="1">
      <c r="B17" s="469"/>
      <c r="C17" s="470"/>
      <c r="D17" s="428" t="s">
        <v>341</v>
      </c>
      <c r="E17" s="377" t="s">
        <v>342</v>
      </c>
      <c r="F17" s="471">
        <v>11301</v>
      </c>
      <c r="G17" s="472"/>
      <c r="H17" s="429">
        <f>F17+G17</f>
        <v>11301</v>
      </c>
    </row>
    <row r="18" spans="2:8" ht="16.5" thickBot="1">
      <c r="B18" s="398" t="s">
        <v>52</v>
      </c>
      <c r="C18" s="399"/>
      <c r="D18" s="399"/>
      <c r="E18" s="400" t="s">
        <v>40</v>
      </c>
      <c r="F18" s="311">
        <f>F19+F21+F23+F25</f>
        <v>2258290</v>
      </c>
      <c r="G18" s="311">
        <f>G19+G21+G23+G25</f>
        <v>0</v>
      </c>
      <c r="H18" s="401">
        <f>H19+H21+H23+H25</f>
        <v>2258290</v>
      </c>
    </row>
    <row r="19" spans="2:8" ht="30" customHeight="1">
      <c r="B19" s="412"/>
      <c r="C19" s="413" t="s">
        <v>53</v>
      </c>
      <c r="D19" s="413"/>
      <c r="E19" s="417" t="s">
        <v>222</v>
      </c>
      <c r="F19" s="415">
        <f>F20</f>
        <v>2246869</v>
      </c>
      <c r="G19" s="415">
        <f>G20</f>
        <v>0</v>
      </c>
      <c r="H19" s="416">
        <f>H20</f>
        <v>2246869</v>
      </c>
    </row>
    <row r="20" spans="2:8" ht="26.25" customHeight="1">
      <c r="B20" s="418"/>
      <c r="C20" s="419"/>
      <c r="D20" s="419" t="s">
        <v>341</v>
      </c>
      <c r="E20" s="30" t="s">
        <v>342</v>
      </c>
      <c r="F20" s="420">
        <v>2246869</v>
      </c>
      <c r="G20" s="421"/>
      <c r="H20" s="410">
        <f>F20+G20</f>
        <v>2246869</v>
      </c>
    </row>
    <row r="21" spans="2:8" ht="42.75" customHeight="1">
      <c r="B21" s="422"/>
      <c r="C21" s="423" t="s">
        <v>54</v>
      </c>
      <c r="D21" s="423"/>
      <c r="E21" s="424" t="s">
        <v>223</v>
      </c>
      <c r="F21" s="425">
        <f>F22</f>
        <v>7080</v>
      </c>
      <c r="G21" s="425">
        <f>G22</f>
        <v>0</v>
      </c>
      <c r="H21" s="426">
        <f>H22</f>
        <v>7080</v>
      </c>
    </row>
    <row r="22" spans="2:8" ht="26.25" customHeight="1">
      <c r="B22" s="418"/>
      <c r="C22" s="419"/>
      <c r="D22" s="419" t="s">
        <v>341</v>
      </c>
      <c r="E22" s="30" t="s">
        <v>342</v>
      </c>
      <c r="F22" s="420">
        <v>7080</v>
      </c>
      <c r="G22" s="421"/>
      <c r="H22" s="496">
        <f>F22+G22</f>
        <v>7080</v>
      </c>
    </row>
    <row r="23" spans="2:8" ht="17.25" customHeight="1">
      <c r="B23" s="492"/>
      <c r="C23" s="413" t="s">
        <v>142</v>
      </c>
      <c r="D23" s="493"/>
      <c r="E23" s="414" t="s">
        <v>193</v>
      </c>
      <c r="F23" s="494">
        <f>F24</f>
        <v>2000</v>
      </c>
      <c r="G23" s="494">
        <f>G24</f>
        <v>0</v>
      </c>
      <c r="H23" s="495">
        <f>H24</f>
        <v>2000</v>
      </c>
    </row>
    <row r="24" spans="2:8" ht="26.25" customHeight="1">
      <c r="B24" s="407"/>
      <c r="C24" s="408"/>
      <c r="D24" s="408" t="s">
        <v>341</v>
      </c>
      <c r="E24" s="21" t="s">
        <v>342</v>
      </c>
      <c r="F24" s="512">
        <v>2000</v>
      </c>
      <c r="G24" s="513"/>
      <c r="H24" s="410">
        <f>F24+G24</f>
        <v>2000</v>
      </c>
    </row>
    <row r="25" spans="2:8" ht="18.75" customHeight="1">
      <c r="B25" s="418"/>
      <c r="C25" s="511" t="s">
        <v>146</v>
      </c>
      <c r="D25" s="511"/>
      <c r="E25" s="466" t="s">
        <v>43</v>
      </c>
      <c r="F25" s="516">
        <f>F26+F27</f>
        <v>2341</v>
      </c>
      <c r="G25" s="516">
        <f>G26+G27</f>
        <v>0</v>
      </c>
      <c r="H25" s="468">
        <f>H26+H27</f>
        <v>2341</v>
      </c>
    </row>
    <row r="26" spans="2:8" ht="23.25" customHeight="1">
      <c r="B26" s="418"/>
      <c r="C26" s="419"/>
      <c r="D26" s="408" t="s">
        <v>341</v>
      </c>
      <c r="E26" s="21" t="s">
        <v>342</v>
      </c>
      <c r="F26" s="514">
        <v>1400</v>
      </c>
      <c r="G26" s="515"/>
      <c r="H26" s="410">
        <f>F26+G26</f>
        <v>1400</v>
      </c>
    </row>
    <row r="27" spans="2:8" ht="23.25" customHeight="1" thickBot="1">
      <c r="B27" s="427"/>
      <c r="C27" s="428"/>
      <c r="D27" s="428" t="s">
        <v>341</v>
      </c>
      <c r="E27" s="377" t="s">
        <v>355</v>
      </c>
      <c r="F27" s="488">
        <v>941</v>
      </c>
      <c r="G27" s="489"/>
      <c r="H27" s="429">
        <f>F27+G27</f>
        <v>941</v>
      </c>
    </row>
    <row r="28" spans="2:8" ht="6" customHeight="1" thickBot="1">
      <c r="B28" s="430"/>
      <c r="C28" s="430"/>
      <c r="D28" s="430"/>
      <c r="E28" s="39"/>
      <c r="F28" s="431"/>
      <c r="G28" s="432"/>
      <c r="H28" s="432"/>
    </row>
    <row r="29" spans="2:8" ht="16.5" thickBot="1">
      <c r="B29" s="433"/>
      <c r="C29" s="433"/>
      <c r="D29" s="433"/>
      <c r="E29" s="434" t="s">
        <v>343</v>
      </c>
      <c r="F29" s="435">
        <f>F10+F13+F18</f>
        <v>2339235</v>
      </c>
      <c r="G29" s="435">
        <f>G10+G13+G18</f>
        <v>0</v>
      </c>
      <c r="H29" s="435">
        <f>H10+H13+H18</f>
        <v>2339235</v>
      </c>
    </row>
    <row r="30" spans="2:8" ht="15.75">
      <c r="B30" s="433"/>
      <c r="C30" s="433"/>
      <c r="D30" s="433"/>
      <c r="E30" s="436"/>
      <c r="F30" s="437"/>
      <c r="G30" s="438"/>
      <c r="H30" s="438"/>
    </row>
    <row r="31" spans="2:8" ht="11.25" customHeight="1">
      <c r="B31" s="433"/>
      <c r="C31" s="433"/>
      <c r="D31" s="433"/>
      <c r="E31" s="436"/>
      <c r="F31" s="437"/>
      <c r="G31" s="438"/>
      <c r="H31" s="438"/>
    </row>
    <row r="32" spans="2:8" ht="18.75" customHeight="1" thickBot="1">
      <c r="B32" s="430"/>
      <c r="C32" s="667" t="s">
        <v>344</v>
      </c>
      <c r="D32" s="667"/>
      <c r="E32" s="667"/>
      <c r="F32" s="431"/>
      <c r="G32" s="36"/>
      <c r="H32" s="439"/>
    </row>
    <row r="33" spans="2:8" ht="24" customHeight="1" thickBot="1">
      <c r="B33" s="392" t="s">
        <v>0</v>
      </c>
      <c r="C33" s="393" t="s">
        <v>1</v>
      </c>
      <c r="D33" s="394" t="s">
        <v>2</v>
      </c>
      <c r="E33" s="395" t="s">
        <v>339</v>
      </c>
      <c r="F33" s="396" t="s">
        <v>288</v>
      </c>
      <c r="G33" s="38" t="s">
        <v>310</v>
      </c>
      <c r="H33" s="397" t="s">
        <v>311</v>
      </c>
    </row>
    <row r="34" spans="2:8" ht="16.5" thickBot="1">
      <c r="B34" s="398" t="s">
        <v>47</v>
      </c>
      <c r="C34" s="399"/>
      <c r="D34" s="399"/>
      <c r="E34" s="400" t="s">
        <v>12</v>
      </c>
      <c r="F34" s="311">
        <f>F35</f>
        <v>68186</v>
      </c>
      <c r="G34" s="311">
        <f>G35</f>
        <v>0</v>
      </c>
      <c r="H34" s="401">
        <f>H35</f>
        <v>68186</v>
      </c>
    </row>
    <row r="35" spans="2:8" ht="14.25">
      <c r="B35" s="402"/>
      <c r="C35" s="403" t="s">
        <v>48</v>
      </c>
      <c r="D35" s="403"/>
      <c r="E35" s="404" t="s">
        <v>340</v>
      </c>
      <c r="F35" s="405">
        <f>SUM(F36:F38)</f>
        <v>68186</v>
      </c>
      <c r="G35" s="405">
        <f>SUM(G36:G38)</f>
        <v>0</v>
      </c>
      <c r="H35" s="406">
        <f>SUM(H36:H38)</f>
        <v>68186</v>
      </c>
    </row>
    <row r="36" spans="2:8" ht="14.25" customHeight="1">
      <c r="B36" s="440"/>
      <c r="C36" s="441"/>
      <c r="D36" s="441">
        <v>4010</v>
      </c>
      <c r="E36" s="30" t="s">
        <v>345</v>
      </c>
      <c r="F36" s="442">
        <v>55900</v>
      </c>
      <c r="G36" s="443"/>
      <c r="H36" s="444">
        <f>F36+G36</f>
        <v>55900</v>
      </c>
    </row>
    <row r="37" spans="2:8" ht="14.25" customHeight="1">
      <c r="B37" s="440"/>
      <c r="C37" s="441"/>
      <c r="D37" s="441">
        <v>4110</v>
      </c>
      <c r="E37" s="30" t="s">
        <v>346</v>
      </c>
      <c r="F37" s="442">
        <v>10600</v>
      </c>
      <c r="G37" s="443"/>
      <c r="H37" s="444">
        <f>F37+G37</f>
        <v>10600</v>
      </c>
    </row>
    <row r="38" spans="2:8" ht="14.25" customHeight="1" thickBot="1">
      <c r="B38" s="445"/>
      <c r="C38" s="446"/>
      <c r="D38" s="446">
        <v>4120</v>
      </c>
      <c r="E38" s="21" t="s">
        <v>347</v>
      </c>
      <c r="F38" s="447">
        <v>1686</v>
      </c>
      <c r="G38" s="316"/>
      <c r="H38" s="448">
        <f>F38+G38</f>
        <v>1686</v>
      </c>
    </row>
    <row r="39" spans="2:8" ht="29.25" customHeight="1" thickBot="1">
      <c r="B39" s="398" t="s">
        <v>49</v>
      </c>
      <c r="C39" s="399"/>
      <c r="D39" s="399"/>
      <c r="E39" s="411" t="s">
        <v>218</v>
      </c>
      <c r="F39" s="311">
        <f>F40+F42</f>
        <v>12759</v>
      </c>
      <c r="G39" s="311">
        <f>G40+G42</f>
        <v>0</v>
      </c>
      <c r="H39" s="401">
        <f>H40+H42</f>
        <v>12759</v>
      </c>
    </row>
    <row r="40" spans="2:8" ht="16.5" customHeight="1">
      <c r="B40" s="402"/>
      <c r="C40" s="403" t="s">
        <v>50</v>
      </c>
      <c r="D40" s="403"/>
      <c r="E40" s="404" t="s">
        <v>18</v>
      </c>
      <c r="F40" s="405">
        <f>SUM(F41:F41)</f>
        <v>1458</v>
      </c>
      <c r="G40" s="405">
        <f>SUM(G41:G41)</f>
        <v>0</v>
      </c>
      <c r="H40" s="406">
        <f>SUM(H41:H41)</f>
        <v>1458</v>
      </c>
    </row>
    <row r="41" spans="2:8" ht="15.75" customHeight="1">
      <c r="B41" s="445"/>
      <c r="C41" s="441"/>
      <c r="D41" s="441">
        <v>4300</v>
      </c>
      <c r="E41" s="30" t="s">
        <v>57</v>
      </c>
      <c r="F41" s="447">
        <v>1458</v>
      </c>
      <c r="G41" s="316"/>
      <c r="H41" s="448">
        <f>F41+G41</f>
        <v>1458</v>
      </c>
    </row>
    <row r="42" spans="2:8" ht="15.75" customHeight="1">
      <c r="B42" s="445"/>
      <c r="C42" s="413" t="s">
        <v>352</v>
      </c>
      <c r="D42" s="413"/>
      <c r="E42" s="466" t="s">
        <v>335</v>
      </c>
      <c r="F42" s="482">
        <f>SUM(F43:F49)</f>
        <v>11301</v>
      </c>
      <c r="G42" s="482">
        <f>SUM(G43:G49)</f>
        <v>0</v>
      </c>
      <c r="H42" s="483">
        <f>SUM(H43:H49)</f>
        <v>11301</v>
      </c>
    </row>
    <row r="43" spans="2:8" ht="15.75" customHeight="1">
      <c r="B43" s="445"/>
      <c r="C43" s="446"/>
      <c r="D43" s="42" t="s">
        <v>93</v>
      </c>
      <c r="E43" s="30" t="s">
        <v>94</v>
      </c>
      <c r="F43" s="447">
        <v>0</v>
      </c>
      <c r="G43" s="331"/>
      <c r="H43" s="448">
        <f aca="true" t="shared" si="1" ref="H43:H49">F43+G43</f>
        <v>0</v>
      </c>
    </row>
    <row r="44" spans="2:8" ht="15.75" customHeight="1">
      <c r="B44" s="445"/>
      <c r="C44" s="446"/>
      <c r="D44" s="42" t="s">
        <v>100</v>
      </c>
      <c r="E44" s="30" t="s">
        <v>101</v>
      </c>
      <c r="F44" s="447">
        <v>801</v>
      </c>
      <c r="G44" s="331"/>
      <c r="H44" s="448">
        <f t="shared" si="1"/>
        <v>801</v>
      </c>
    </row>
    <row r="45" spans="2:8" ht="15.75" customHeight="1">
      <c r="B45" s="445"/>
      <c r="C45" s="446"/>
      <c r="D45" s="42" t="s">
        <v>102</v>
      </c>
      <c r="E45" s="30" t="s">
        <v>103</v>
      </c>
      <c r="F45" s="447">
        <v>150</v>
      </c>
      <c r="G45" s="331"/>
      <c r="H45" s="448">
        <f t="shared" si="1"/>
        <v>150</v>
      </c>
    </row>
    <row r="46" spans="2:8" ht="15.75" customHeight="1">
      <c r="B46" s="445"/>
      <c r="C46" s="446"/>
      <c r="D46" s="41">
        <v>4170</v>
      </c>
      <c r="E46" s="30" t="s">
        <v>62</v>
      </c>
      <c r="F46" s="447">
        <v>6150</v>
      </c>
      <c r="G46" s="331"/>
      <c r="H46" s="448">
        <f t="shared" si="1"/>
        <v>6150</v>
      </c>
    </row>
    <row r="47" spans="2:8" ht="15.75" customHeight="1">
      <c r="B47" s="440"/>
      <c r="C47" s="441"/>
      <c r="D47" s="42" t="s">
        <v>85</v>
      </c>
      <c r="E47" s="30" t="s">
        <v>58</v>
      </c>
      <c r="F47" s="478">
        <v>2000</v>
      </c>
      <c r="G47" s="330"/>
      <c r="H47" s="448">
        <f t="shared" si="1"/>
        <v>2000</v>
      </c>
    </row>
    <row r="48" spans="2:8" ht="15.75" customHeight="1">
      <c r="B48" s="440"/>
      <c r="C48" s="441"/>
      <c r="D48" s="42" t="s">
        <v>56</v>
      </c>
      <c r="E48" s="30" t="s">
        <v>57</v>
      </c>
      <c r="F48" s="478">
        <v>1400</v>
      </c>
      <c r="G48" s="330"/>
      <c r="H48" s="448">
        <f t="shared" si="1"/>
        <v>1400</v>
      </c>
    </row>
    <row r="49" spans="2:8" ht="15.75" customHeight="1" thickBot="1">
      <c r="B49" s="479"/>
      <c r="C49" s="480"/>
      <c r="D49" s="484" t="s">
        <v>105</v>
      </c>
      <c r="E49" s="377" t="s">
        <v>66</v>
      </c>
      <c r="F49" s="481">
        <v>800</v>
      </c>
      <c r="G49" s="485"/>
      <c r="H49" s="451">
        <f t="shared" si="1"/>
        <v>800</v>
      </c>
    </row>
    <row r="50" spans="2:8" ht="16.5" thickBot="1">
      <c r="B50" s="398" t="s">
        <v>52</v>
      </c>
      <c r="C50" s="399"/>
      <c r="D50" s="399"/>
      <c r="E50" s="400" t="s">
        <v>40</v>
      </c>
      <c r="F50" s="311">
        <f>F51+F67+F69+F72</f>
        <v>2258290</v>
      </c>
      <c r="G50" s="311">
        <f>G51+G67+G69+G72</f>
        <v>0</v>
      </c>
      <c r="H50" s="401">
        <f>H51+H67+H69+H72</f>
        <v>2258290</v>
      </c>
    </row>
    <row r="51" spans="2:8" ht="30.75" customHeight="1">
      <c r="B51" s="402"/>
      <c r="C51" s="403" t="s">
        <v>53</v>
      </c>
      <c r="D51" s="403"/>
      <c r="E51" s="519" t="s">
        <v>222</v>
      </c>
      <c r="F51" s="405">
        <f>SUM(F52:F66)</f>
        <v>2246869</v>
      </c>
      <c r="G51" s="405">
        <f>SUM(G52:G66)</f>
        <v>0</v>
      </c>
      <c r="H51" s="406">
        <f>SUM(H52:H66)</f>
        <v>2246869</v>
      </c>
    </row>
    <row r="52" spans="2:8" ht="14.25" customHeight="1">
      <c r="B52" s="440"/>
      <c r="C52" s="441"/>
      <c r="D52" s="42" t="s">
        <v>59</v>
      </c>
      <c r="E52" s="30" t="s">
        <v>226</v>
      </c>
      <c r="F52" s="302">
        <v>450</v>
      </c>
      <c r="G52" s="443"/>
      <c r="H52" s="444">
        <f aca="true" t="shared" si="2" ref="H52:H66">F52+G52</f>
        <v>450</v>
      </c>
    </row>
    <row r="53" spans="2:8" ht="14.25" customHeight="1">
      <c r="B53" s="440"/>
      <c r="C53" s="441"/>
      <c r="D53" s="41" t="s">
        <v>139</v>
      </c>
      <c r="E53" s="30" t="s">
        <v>60</v>
      </c>
      <c r="F53" s="292">
        <v>2077269</v>
      </c>
      <c r="G53" s="443"/>
      <c r="H53" s="444">
        <f t="shared" si="2"/>
        <v>2077269</v>
      </c>
    </row>
    <row r="54" spans="2:8" ht="14.25" customHeight="1">
      <c r="B54" s="440"/>
      <c r="C54" s="441"/>
      <c r="D54" s="41" t="s">
        <v>98</v>
      </c>
      <c r="E54" s="30" t="s">
        <v>99</v>
      </c>
      <c r="F54" s="292">
        <v>64000</v>
      </c>
      <c r="G54" s="443"/>
      <c r="H54" s="444">
        <f t="shared" si="2"/>
        <v>64000</v>
      </c>
    </row>
    <row r="55" spans="2:8" ht="14.25" customHeight="1">
      <c r="B55" s="440"/>
      <c r="C55" s="441"/>
      <c r="D55" s="42" t="s">
        <v>108</v>
      </c>
      <c r="E55" s="30" t="s">
        <v>61</v>
      </c>
      <c r="F55" s="292">
        <v>3800</v>
      </c>
      <c r="G55" s="443"/>
      <c r="H55" s="444">
        <f t="shared" si="2"/>
        <v>3800</v>
      </c>
    </row>
    <row r="56" spans="2:8" ht="14.25" customHeight="1">
      <c r="B56" s="440"/>
      <c r="C56" s="441"/>
      <c r="D56" s="41" t="s">
        <v>100</v>
      </c>
      <c r="E56" s="30" t="s">
        <v>101</v>
      </c>
      <c r="F56" s="292">
        <v>82000</v>
      </c>
      <c r="G56" s="443"/>
      <c r="H56" s="444">
        <f t="shared" si="2"/>
        <v>82000</v>
      </c>
    </row>
    <row r="57" spans="2:8" ht="14.25" customHeight="1">
      <c r="B57" s="440"/>
      <c r="C57" s="441"/>
      <c r="D57" s="41">
        <v>4170</v>
      </c>
      <c r="E57" s="30" t="s">
        <v>62</v>
      </c>
      <c r="F57" s="292">
        <v>1000</v>
      </c>
      <c r="G57" s="443"/>
      <c r="H57" s="444">
        <f t="shared" si="2"/>
        <v>1000</v>
      </c>
    </row>
    <row r="58" spans="2:8" ht="14.25" customHeight="1">
      <c r="B58" s="440"/>
      <c r="C58" s="441"/>
      <c r="D58" s="41" t="s">
        <v>85</v>
      </c>
      <c r="E58" s="30" t="s">
        <v>58</v>
      </c>
      <c r="F58" s="292">
        <v>2200</v>
      </c>
      <c r="G58" s="443"/>
      <c r="H58" s="444">
        <f t="shared" si="2"/>
        <v>2200</v>
      </c>
    </row>
    <row r="59" spans="2:8" ht="14.25" customHeight="1">
      <c r="B59" s="440"/>
      <c r="C59" s="441"/>
      <c r="D59" s="42" t="s">
        <v>109</v>
      </c>
      <c r="E59" s="30" t="s">
        <v>63</v>
      </c>
      <c r="F59" s="292">
        <v>700</v>
      </c>
      <c r="G59" s="443"/>
      <c r="H59" s="444">
        <f t="shared" si="2"/>
        <v>700</v>
      </c>
    </row>
    <row r="60" spans="2:8" ht="14.25" customHeight="1">
      <c r="B60" s="440"/>
      <c r="C60" s="441"/>
      <c r="D60" s="42" t="s">
        <v>110</v>
      </c>
      <c r="E60" s="30" t="s">
        <v>64</v>
      </c>
      <c r="F60" s="292">
        <v>1000</v>
      </c>
      <c r="G60" s="443"/>
      <c r="H60" s="444">
        <f t="shared" si="2"/>
        <v>1000</v>
      </c>
    </row>
    <row r="61" spans="2:8" ht="14.25" customHeight="1">
      <c r="B61" s="440"/>
      <c r="C61" s="441"/>
      <c r="D61" s="41" t="s">
        <v>140</v>
      </c>
      <c r="E61" s="30" t="s">
        <v>65</v>
      </c>
      <c r="F61" s="292">
        <v>200</v>
      </c>
      <c r="G61" s="443"/>
      <c r="H61" s="444">
        <f t="shared" si="2"/>
        <v>200</v>
      </c>
    </row>
    <row r="62" spans="2:8" ht="14.25" customHeight="1">
      <c r="B62" s="440"/>
      <c r="C62" s="441"/>
      <c r="D62" s="41" t="s">
        <v>56</v>
      </c>
      <c r="E62" s="30" t="s">
        <v>57</v>
      </c>
      <c r="F62" s="292">
        <v>10000</v>
      </c>
      <c r="G62" s="443"/>
      <c r="H62" s="444">
        <f t="shared" si="2"/>
        <v>10000</v>
      </c>
    </row>
    <row r="63" spans="2:8" ht="14.25" customHeight="1">
      <c r="B63" s="440"/>
      <c r="C63" s="441"/>
      <c r="D63" s="50">
        <v>4400</v>
      </c>
      <c r="E63" s="86" t="s">
        <v>230</v>
      </c>
      <c r="F63" s="292">
        <v>1600</v>
      </c>
      <c r="G63" s="443"/>
      <c r="H63" s="444">
        <f t="shared" si="2"/>
        <v>1600</v>
      </c>
    </row>
    <row r="64" spans="2:8" ht="12.75">
      <c r="B64" s="440"/>
      <c r="C64" s="441"/>
      <c r="D64" s="41" t="s">
        <v>105</v>
      </c>
      <c r="E64" s="30" t="s">
        <v>66</v>
      </c>
      <c r="F64" s="292">
        <v>500</v>
      </c>
      <c r="G64" s="443"/>
      <c r="H64" s="444">
        <f t="shared" si="2"/>
        <v>500</v>
      </c>
    </row>
    <row r="65" spans="2:8" ht="14.25" customHeight="1">
      <c r="B65" s="440"/>
      <c r="C65" s="441"/>
      <c r="D65" s="41">
        <v>4430</v>
      </c>
      <c r="E65" s="30" t="s">
        <v>67</v>
      </c>
      <c r="F65" s="292">
        <v>150</v>
      </c>
      <c r="G65" s="443"/>
      <c r="H65" s="444">
        <f t="shared" si="2"/>
        <v>150</v>
      </c>
    </row>
    <row r="66" spans="2:8" ht="14.25" customHeight="1">
      <c r="B66" s="440"/>
      <c r="C66" s="441"/>
      <c r="D66" s="50">
        <v>4700</v>
      </c>
      <c r="E66" s="30" t="s">
        <v>113</v>
      </c>
      <c r="F66" s="292">
        <v>2000</v>
      </c>
      <c r="G66" s="443"/>
      <c r="H66" s="444">
        <f t="shared" si="2"/>
        <v>2000</v>
      </c>
    </row>
    <row r="67" spans="2:8" ht="45" customHeight="1">
      <c r="B67" s="422"/>
      <c r="C67" s="423" t="s">
        <v>54</v>
      </c>
      <c r="D67" s="423"/>
      <c r="E67" s="424" t="s">
        <v>223</v>
      </c>
      <c r="F67" s="425">
        <f>F68</f>
        <v>7080</v>
      </c>
      <c r="G67" s="425">
        <f>G68</f>
        <v>0</v>
      </c>
      <c r="H67" s="426">
        <f>H68</f>
        <v>7080</v>
      </c>
    </row>
    <row r="68" spans="2:8" ht="12.75">
      <c r="B68" s="440"/>
      <c r="C68" s="441"/>
      <c r="D68" s="441">
        <v>4130</v>
      </c>
      <c r="E68" s="30" t="s">
        <v>348</v>
      </c>
      <c r="F68" s="442">
        <v>7080</v>
      </c>
      <c r="G68" s="443"/>
      <c r="H68" s="444">
        <f>F68+G68</f>
        <v>7080</v>
      </c>
    </row>
    <row r="69" spans="2:8" ht="14.25">
      <c r="B69" s="497"/>
      <c r="C69" s="413" t="s">
        <v>142</v>
      </c>
      <c r="D69" s="493"/>
      <c r="E69" s="414" t="s">
        <v>193</v>
      </c>
      <c r="F69" s="498">
        <f>F70+F71</f>
        <v>2000</v>
      </c>
      <c r="G69" s="498">
        <f>G70+G71</f>
        <v>0</v>
      </c>
      <c r="H69" s="416">
        <f>H70+H71</f>
        <v>2000</v>
      </c>
    </row>
    <row r="70" spans="2:8" ht="12.75">
      <c r="B70" s="445"/>
      <c r="C70" s="446"/>
      <c r="D70" s="44" t="s">
        <v>139</v>
      </c>
      <c r="E70" s="21" t="s">
        <v>60</v>
      </c>
      <c r="F70" s="490">
        <v>1960</v>
      </c>
      <c r="G70" s="490"/>
      <c r="H70" s="448">
        <f>F70+G70</f>
        <v>1960</v>
      </c>
    </row>
    <row r="71" spans="2:8" ht="12.75">
      <c r="B71" s="445"/>
      <c r="C71" s="446"/>
      <c r="D71" s="44" t="s">
        <v>85</v>
      </c>
      <c r="E71" s="21" t="s">
        <v>58</v>
      </c>
      <c r="F71" s="490">
        <v>40</v>
      </c>
      <c r="G71" s="490"/>
      <c r="H71" s="448">
        <f>F71+G71</f>
        <v>40</v>
      </c>
    </row>
    <row r="72" spans="2:8" ht="14.25">
      <c r="B72" s="418"/>
      <c r="C72" s="511" t="s">
        <v>146</v>
      </c>
      <c r="D72" s="511"/>
      <c r="E72" s="466" t="s">
        <v>43</v>
      </c>
      <c r="F72" s="518">
        <f>F73+F74+F75</f>
        <v>2341</v>
      </c>
      <c r="G72" s="518">
        <f>G73+G74+G75</f>
        <v>0</v>
      </c>
      <c r="H72" s="426">
        <f>H73+H74+H75</f>
        <v>2341</v>
      </c>
    </row>
    <row r="73" spans="2:8" ht="12.75">
      <c r="B73" s="440"/>
      <c r="C73" s="441"/>
      <c r="D73" s="41" t="s">
        <v>139</v>
      </c>
      <c r="E73" s="30" t="s">
        <v>60</v>
      </c>
      <c r="F73" s="478">
        <v>1400</v>
      </c>
      <c r="G73" s="478"/>
      <c r="H73" s="448">
        <f>F73+G73</f>
        <v>1400</v>
      </c>
    </row>
    <row r="74" spans="2:8" ht="12.75">
      <c r="B74" s="440"/>
      <c r="C74" s="441"/>
      <c r="D74" s="41" t="s">
        <v>85</v>
      </c>
      <c r="E74" s="30" t="s">
        <v>58</v>
      </c>
      <c r="F74" s="478">
        <v>541</v>
      </c>
      <c r="G74" s="478"/>
      <c r="H74" s="448">
        <f>F74+G74</f>
        <v>541</v>
      </c>
    </row>
    <row r="75" spans="2:8" ht="13.5" thickBot="1">
      <c r="B75" s="449"/>
      <c r="C75" s="450"/>
      <c r="D75" s="517">
        <v>4700</v>
      </c>
      <c r="E75" s="377" t="s">
        <v>113</v>
      </c>
      <c r="F75" s="491">
        <v>400</v>
      </c>
      <c r="G75" s="491"/>
      <c r="H75" s="451">
        <f>F75+G75</f>
        <v>400</v>
      </c>
    </row>
    <row r="76" spans="2:6" ht="6" customHeight="1" thickBot="1">
      <c r="B76" s="452"/>
      <c r="C76" s="452"/>
      <c r="D76" s="452"/>
      <c r="E76" s="39"/>
      <c r="F76" s="431"/>
    </row>
    <row r="77" spans="2:8" ht="16.5" thickBot="1">
      <c r="B77" s="453"/>
      <c r="C77" s="453"/>
      <c r="D77" s="454"/>
      <c r="E77" s="455" t="s">
        <v>343</v>
      </c>
      <c r="F77" s="311">
        <f>F34+F39+F50</f>
        <v>2339235</v>
      </c>
      <c r="G77" s="311">
        <f>G34+G39+G50</f>
        <v>0</v>
      </c>
      <c r="H77" s="401">
        <f>H34+H39+H50</f>
        <v>2339235</v>
      </c>
    </row>
    <row r="78" spans="2:8" ht="15.75">
      <c r="B78" s="453"/>
      <c r="C78" s="453"/>
      <c r="D78" s="454"/>
      <c r="E78" s="456"/>
      <c r="F78" s="457"/>
      <c r="G78" s="457"/>
      <c r="H78" s="457"/>
    </row>
    <row r="79" spans="2:6" ht="15.75">
      <c r="B79" s="453"/>
      <c r="C79" s="453"/>
      <c r="D79" s="454"/>
      <c r="E79" s="436"/>
      <c r="F79" s="458"/>
    </row>
    <row r="80" spans="2:8" ht="18.75" customHeight="1" thickBot="1">
      <c r="B80" s="666" t="s">
        <v>349</v>
      </c>
      <c r="C80" s="666"/>
      <c r="D80" s="666"/>
      <c r="E80" s="666"/>
      <c r="F80" s="666"/>
      <c r="G80" s="666"/>
      <c r="H80" s="666"/>
    </row>
    <row r="81" spans="2:8" ht="15.75">
      <c r="B81" s="392" t="s">
        <v>0</v>
      </c>
      <c r="C81" s="393" t="s">
        <v>1</v>
      </c>
      <c r="D81" s="394" t="s">
        <v>2</v>
      </c>
      <c r="E81" s="395" t="s">
        <v>339</v>
      </c>
      <c r="F81" s="459" t="s">
        <v>288</v>
      </c>
      <c r="G81" s="395" t="s">
        <v>310</v>
      </c>
      <c r="H81" s="397" t="s">
        <v>311</v>
      </c>
    </row>
    <row r="82" spans="2:8" ht="16.5" customHeight="1">
      <c r="B82" s="460" t="s">
        <v>52</v>
      </c>
      <c r="C82" s="461" t="s">
        <v>53</v>
      </c>
      <c r="D82" s="462" t="s">
        <v>243</v>
      </c>
      <c r="E82" s="86" t="s">
        <v>287</v>
      </c>
      <c r="F82" s="463">
        <v>30000</v>
      </c>
      <c r="G82" s="464">
        <v>-26000</v>
      </c>
      <c r="H82" s="465">
        <f>F82+G82</f>
        <v>4000</v>
      </c>
    </row>
    <row r="83" spans="2:8" ht="16.5" customHeight="1">
      <c r="B83" s="460" t="s">
        <v>52</v>
      </c>
      <c r="C83" s="461" t="s">
        <v>53</v>
      </c>
      <c r="D83" s="462" t="s">
        <v>350</v>
      </c>
      <c r="E83" s="86" t="s">
        <v>351</v>
      </c>
      <c r="F83" s="463">
        <v>8400</v>
      </c>
      <c r="G83" s="464">
        <v>26000</v>
      </c>
      <c r="H83" s="465">
        <f>F83+G83</f>
        <v>34400</v>
      </c>
    </row>
  </sheetData>
  <sheetProtection/>
  <mergeCells count="4">
    <mergeCell ref="C6:G6"/>
    <mergeCell ref="C8:E8"/>
    <mergeCell ref="C32:E32"/>
    <mergeCell ref="B80:H80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4.28125" style="33" customWidth="1"/>
    <col min="2" max="2" width="4.7109375" style="33" bestFit="1" customWidth="1"/>
    <col min="3" max="3" width="31.421875" style="33" customWidth="1"/>
    <col min="4" max="4" width="14.00390625" style="33" customWidth="1"/>
    <col min="5" max="5" width="14.28125" style="33" customWidth="1"/>
    <col min="6" max="6" width="13.28125" style="33" customWidth="1"/>
    <col min="7" max="7" width="14.28125" style="33" customWidth="1"/>
    <col min="8" max="8" width="1.57421875" style="33" customWidth="1"/>
    <col min="9" max="16384" width="9.140625" style="33" customWidth="1"/>
  </cols>
  <sheetData>
    <row r="1" ht="12.75">
      <c r="E1" s="389" t="s">
        <v>364</v>
      </c>
    </row>
    <row r="2" spans="2:5" ht="18.75">
      <c r="B2" s="99"/>
      <c r="C2" s="624"/>
      <c r="E2" s="521" t="s">
        <v>359</v>
      </c>
    </row>
    <row r="3" ht="12.75">
      <c r="E3" s="102" t="s">
        <v>360</v>
      </c>
    </row>
    <row r="5" ht="18.75">
      <c r="C5" s="523"/>
    </row>
    <row r="6" ht="15">
      <c r="C6" s="524"/>
    </row>
    <row r="7" spans="2:5" ht="15" customHeight="1">
      <c r="B7" s="625" t="s">
        <v>408</v>
      </c>
      <c r="C7" s="625"/>
      <c r="D7" s="625"/>
      <c r="E7" s="625"/>
    </row>
    <row r="8" ht="6.75" customHeight="1">
      <c r="B8" s="626"/>
    </row>
    <row r="9" ht="12.75">
      <c r="G9" s="68" t="s">
        <v>365</v>
      </c>
    </row>
    <row r="10" spans="2:7" ht="15" customHeight="1">
      <c r="B10" s="668" t="s">
        <v>409</v>
      </c>
      <c r="C10" s="668" t="s">
        <v>46</v>
      </c>
      <c r="D10" s="669" t="s">
        <v>410</v>
      </c>
      <c r="E10" s="669" t="s">
        <v>454</v>
      </c>
      <c r="F10" s="641"/>
      <c r="G10" s="644" t="s">
        <v>451</v>
      </c>
    </row>
    <row r="11" spans="2:7" ht="15" customHeight="1">
      <c r="B11" s="668"/>
      <c r="C11" s="668"/>
      <c r="D11" s="668"/>
      <c r="E11" s="669"/>
      <c r="F11" s="642" t="s">
        <v>310</v>
      </c>
      <c r="G11" s="642" t="s">
        <v>452</v>
      </c>
    </row>
    <row r="12" spans="2:7" ht="15.75" customHeight="1">
      <c r="B12" s="668"/>
      <c r="C12" s="668"/>
      <c r="D12" s="668"/>
      <c r="E12" s="669"/>
      <c r="F12" s="643"/>
      <c r="G12" s="645" t="s">
        <v>453</v>
      </c>
    </row>
    <row r="13" spans="2:7" s="627" customFormat="1" ht="8.25" customHeight="1" thickBot="1">
      <c r="B13" s="628">
        <v>1</v>
      </c>
      <c r="C13" s="628">
        <v>2</v>
      </c>
      <c r="D13" s="628">
        <v>3</v>
      </c>
      <c r="E13" s="628">
        <v>4</v>
      </c>
      <c r="F13" s="628">
        <v>5</v>
      </c>
      <c r="G13" s="628">
        <v>6</v>
      </c>
    </row>
    <row r="14" spans="2:7" ht="18.75" customHeight="1" thickBot="1">
      <c r="B14" s="670" t="s">
        <v>411</v>
      </c>
      <c r="C14" s="671"/>
      <c r="D14" s="629"/>
      <c r="E14" s="630">
        <f>E15+E20+E21+E22</f>
        <v>4000000</v>
      </c>
      <c r="F14" s="630">
        <f>F15+F20+F21+F22</f>
        <v>0</v>
      </c>
      <c r="G14" s="649">
        <f>G15+G20+G21+G22</f>
        <v>4000000</v>
      </c>
    </row>
    <row r="15" spans="2:7" ht="38.25">
      <c r="B15" s="611" t="s">
        <v>412</v>
      </c>
      <c r="C15" s="631" t="s">
        <v>413</v>
      </c>
      <c r="D15" s="611" t="s">
        <v>414</v>
      </c>
      <c r="E15" s="632">
        <v>4000000</v>
      </c>
      <c r="F15" s="646">
        <v>-4000000</v>
      </c>
      <c r="G15" s="646">
        <f>E15+F15</f>
        <v>0</v>
      </c>
    </row>
    <row r="16" spans="2:7" ht="38.25">
      <c r="B16" s="613" t="s">
        <v>415</v>
      </c>
      <c r="C16" s="631" t="s">
        <v>416</v>
      </c>
      <c r="D16" s="613" t="s">
        <v>417</v>
      </c>
      <c r="E16" s="633"/>
      <c r="F16" s="443"/>
      <c r="G16" s="443"/>
    </row>
    <row r="17" spans="2:7" ht="63.75">
      <c r="B17" s="613" t="s">
        <v>418</v>
      </c>
      <c r="C17" s="634" t="s">
        <v>419</v>
      </c>
      <c r="D17" s="613" t="s">
        <v>420</v>
      </c>
      <c r="E17" s="635"/>
      <c r="F17" s="443"/>
      <c r="G17" s="443"/>
    </row>
    <row r="18" spans="2:7" ht="38.25">
      <c r="B18" s="613" t="s">
        <v>421</v>
      </c>
      <c r="C18" s="634" t="s">
        <v>422</v>
      </c>
      <c r="D18" s="613" t="s">
        <v>423</v>
      </c>
      <c r="E18" s="635"/>
      <c r="F18" s="443"/>
      <c r="G18" s="443"/>
    </row>
    <row r="19" spans="2:7" ht="18.75" customHeight="1">
      <c r="B19" s="613" t="s">
        <v>424</v>
      </c>
      <c r="C19" s="635" t="s">
        <v>425</v>
      </c>
      <c r="D19" s="613" t="s">
        <v>426</v>
      </c>
      <c r="E19" s="635"/>
      <c r="F19" s="443"/>
      <c r="G19" s="443"/>
    </row>
    <row r="20" spans="2:7" ht="18.75" customHeight="1">
      <c r="B20" s="613" t="s">
        <v>427</v>
      </c>
      <c r="C20" s="635" t="s">
        <v>428</v>
      </c>
      <c r="D20" s="613" t="s">
        <v>429</v>
      </c>
      <c r="E20" s="635"/>
      <c r="F20" s="443"/>
      <c r="G20" s="443"/>
    </row>
    <row r="21" spans="2:7" ht="30" customHeight="1">
      <c r="B21" s="613" t="s">
        <v>430</v>
      </c>
      <c r="C21" s="634" t="s">
        <v>431</v>
      </c>
      <c r="D21" s="613" t="s">
        <v>432</v>
      </c>
      <c r="E21" s="638">
        <v>0</v>
      </c>
      <c r="F21" s="646">
        <v>4000000</v>
      </c>
      <c r="G21" s="646">
        <f>E21+F21</f>
        <v>4000000</v>
      </c>
    </row>
    <row r="22" spans="2:7" ht="26.25" thickBot="1">
      <c r="B22" s="613" t="s">
        <v>433</v>
      </c>
      <c r="C22" s="648" t="s">
        <v>434</v>
      </c>
      <c r="D22" s="636" t="s">
        <v>435</v>
      </c>
      <c r="E22" s="637"/>
      <c r="F22" s="443"/>
      <c r="G22" s="443"/>
    </row>
    <row r="23" spans="2:7" ht="18.75" customHeight="1" thickBot="1">
      <c r="B23" s="670" t="s">
        <v>436</v>
      </c>
      <c r="C23" s="671"/>
      <c r="D23" s="629"/>
      <c r="E23" s="630">
        <f>E24+E26</f>
        <v>2153868</v>
      </c>
      <c r="F23" s="630">
        <f>F24+F26</f>
        <v>0</v>
      </c>
      <c r="G23" s="649">
        <f>G24+G26</f>
        <v>2153868</v>
      </c>
    </row>
    <row r="24" spans="2:7" ht="25.5">
      <c r="B24" s="611" t="s">
        <v>412</v>
      </c>
      <c r="C24" s="631" t="s">
        <v>437</v>
      </c>
      <c r="D24" s="611" t="s">
        <v>438</v>
      </c>
      <c r="E24" s="632">
        <v>2153868</v>
      </c>
      <c r="F24" s="647">
        <v>0</v>
      </c>
      <c r="G24" s="646">
        <f>E24-F24</f>
        <v>2153868</v>
      </c>
    </row>
    <row r="25" spans="2:7" ht="25.5">
      <c r="B25" s="613" t="s">
        <v>415</v>
      </c>
      <c r="C25" s="631" t="s">
        <v>439</v>
      </c>
      <c r="D25" s="611" t="s">
        <v>440</v>
      </c>
      <c r="E25" s="633"/>
      <c r="F25" s="443"/>
      <c r="G25" s="443"/>
    </row>
    <row r="26" spans="2:7" ht="51">
      <c r="B26" s="613" t="s">
        <v>418</v>
      </c>
      <c r="C26" s="634" t="s">
        <v>441</v>
      </c>
      <c r="D26" s="613" t="s">
        <v>442</v>
      </c>
      <c r="E26" s="638"/>
      <c r="F26" s="443"/>
      <c r="G26" s="443"/>
    </row>
    <row r="27" spans="2:7" ht="18.75" customHeight="1">
      <c r="B27" s="613" t="s">
        <v>421</v>
      </c>
      <c r="C27" s="635" t="s">
        <v>443</v>
      </c>
      <c r="D27" s="613" t="s">
        <v>444</v>
      </c>
      <c r="E27" s="635"/>
      <c r="F27" s="443"/>
      <c r="G27" s="443"/>
    </row>
    <row r="28" spans="2:7" ht="18.75" customHeight="1">
      <c r="B28" s="613" t="s">
        <v>424</v>
      </c>
      <c r="C28" s="635" t="s">
        <v>445</v>
      </c>
      <c r="D28" s="613" t="s">
        <v>446</v>
      </c>
      <c r="E28" s="635"/>
      <c r="F28" s="443"/>
      <c r="G28" s="443"/>
    </row>
    <row r="29" spans="2:7" ht="18.75" customHeight="1">
      <c r="B29" s="613" t="s">
        <v>427</v>
      </c>
      <c r="C29" s="635" t="s">
        <v>447</v>
      </c>
      <c r="D29" s="613" t="s">
        <v>448</v>
      </c>
      <c r="E29" s="635"/>
      <c r="F29" s="443"/>
      <c r="G29" s="443"/>
    </row>
    <row r="30" spans="2:7" ht="25.5">
      <c r="B30" s="613" t="s">
        <v>430</v>
      </c>
      <c r="C30" s="634" t="s">
        <v>449</v>
      </c>
      <c r="D30" s="613" t="s">
        <v>450</v>
      </c>
      <c r="E30" s="635"/>
      <c r="F30" s="443"/>
      <c r="G30" s="443"/>
    </row>
    <row r="31" spans="2:5" ht="7.5" customHeight="1">
      <c r="B31" s="35"/>
      <c r="C31" s="36"/>
      <c r="D31" s="36"/>
      <c r="E31" s="36"/>
    </row>
    <row r="32" spans="2:5" ht="12.75">
      <c r="B32" s="639"/>
      <c r="C32" s="640"/>
      <c r="D32" s="640"/>
      <c r="E32" s="640"/>
    </row>
  </sheetData>
  <sheetProtection/>
  <mergeCells count="6">
    <mergeCell ref="B10:B12"/>
    <mergeCell ref="C10:C12"/>
    <mergeCell ref="D10:D12"/>
    <mergeCell ref="E10:E12"/>
    <mergeCell ref="B14:C14"/>
    <mergeCell ref="B23:C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4.28125" style="0" customWidth="1"/>
    <col min="7" max="7" width="14.00390625" style="0" customWidth="1"/>
    <col min="8" max="8" width="38.8515625" style="0" customWidth="1"/>
    <col min="9" max="9" width="15.7109375" style="0" customWidth="1"/>
    <col min="10" max="10" width="2.00390625" style="0" customWidth="1"/>
  </cols>
  <sheetData>
    <row r="1" spans="1:17" ht="14.25" customHeight="1">
      <c r="A1" s="33"/>
      <c r="B1" s="33"/>
      <c r="C1" s="33"/>
      <c r="D1" s="33"/>
      <c r="E1" s="33"/>
      <c r="F1" s="33"/>
      <c r="G1" s="33"/>
      <c r="H1" s="522" t="s">
        <v>455</v>
      </c>
      <c r="I1" s="33"/>
      <c r="J1" s="33"/>
      <c r="K1" s="33"/>
      <c r="L1" s="33"/>
      <c r="M1" s="33"/>
      <c r="O1" s="33"/>
      <c r="P1" s="33"/>
      <c r="Q1" s="33"/>
    </row>
    <row r="2" spans="1:17" ht="18.75">
      <c r="A2" s="33"/>
      <c r="B2" s="99"/>
      <c r="C2" s="33"/>
      <c r="D2" s="523"/>
      <c r="E2" s="33"/>
      <c r="F2" s="33"/>
      <c r="G2" s="33"/>
      <c r="H2" s="521" t="s">
        <v>359</v>
      </c>
      <c r="I2" s="33"/>
      <c r="J2" s="33"/>
      <c r="K2" s="33"/>
      <c r="L2" s="33"/>
      <c r="M2" s="33"/>
      <c r="O2" s="33"/>
      <c r="P2" s="33"/>
      <c r="Q2" s="33"/>
    </row>
    <row r="3" spans="1:17" ht="14.25" customHeight="1">
      <c r="A3" s="33"/>
      <c r="B3" s="33"/>
      <c r="C3" s="33"/>
      <c r="D3" s="524"/>
      <c r="H3" s="102" t="s">
        <v>360</v>
      </c>
      <c r="I3" s="33"/>
      <c r="J3" s="33"/>
      <c r="K3" s="33"/>
      <c r="L3" s="33"/>
      <c r="M3" s="33"/>
      <c r="O3" s="33"/>
      <c r="P3" s="33"/>
      <c r="Q3" s="33"/>
    </row>
    <row r="4" spans="2:17" ht="18" customHeight="1">
      <c r="B4" s="525"/>
      <c r="C4" s="672" t="s">
        <v>396</v>
      </c>
      <c r="D4" s="672"/>
      <c r="E4" s="672"/>
      <c r="F4" s="672"/>
      <c r="G4" s="672"/>
      <c r="H4" s="526"/>
      <c r="I4" s="525"/>
      <c r="J4" s="525"/>
      <c r="K4" s="525"/>
      <c r="L4" s="525"/>
      <c r="M4" s="525"/>
      <c r="N4" s="525"/>
      <c r="O4" s="525"/>
      <c r="P4" s="525"/>
      <c r="Q4" s="525"/>
    </row>
    <row r="5" spans="2:17" ht="18" customHeight="1">
      <c r="B5" s="525"/>
      <c r="C5" s="527"/>
      <c r="D5" s="527"/>
      <c r="E5" s="527"/>
      <c r="F5" s="527"/>
      <c r="G5" s="527"/>
      <c r="H5" s="526"/>
      <c r="I5" s="525"/>
      <c r="J5" s="525"/>
      <c r="K5" s="525"/>
      <c r="L5" s="525"/>
      <c r="M5" s="525"/>
      <c r="N5" s="525"/>
      <c r="O5" s="525"/>
      <c r="P5" s="525"/>
      <c r="Q5" s="525"/>
    </row>
    <row r="6" spans="1:16" ht="12" customHeight="1" thickBot="1">
      <c r="A6" s="525"/>
      <c r="B6" s="525"/>
      <c r="C6" s="525"/>
      <c r="D6" s="525"/>
      <c r="E6" s="525"/>
      <c r="F6" s="525"/>
      <c r="G6" s="525"/>
      <c r="H6" s="525"/>
      <c r="I6" s="528" t="s">
        <v>365</v>
      </c>
      <c r="J6" s="525"/>
      <c r="K6" s="525"/>
      <c r="L6" s="525"/>
      <c r="M6" s="525"/>
      <c r="N6" s="525"/>
      <c r="O6" s="525"/>
      <c r="P6" s="525"/>
    </row>
    <row r="7" spans="1:9" ht="84.75" thickBot="1">
      <c r="A7" s="529" t="s">
        <v>0</v>
      </c>
      <c r="B7" s="530" t="s">
        <v>1</v>
      </c>
      <c r="C7" s="37" t="s">
        <v>2</v>
      </c>
      <c r="D7" s="530" t="s">
        <v>46</v>
      </c>
      <c r="E7" s="531" t="s">
        <v>366</v>
      </c>
      <c r="F7" s="531" t="s">
        <v>310</v>
      </c>
      <c r="G7" s="531" t="s">
        <v>367</v>
      </c>
      <c r="H7" s="532" t="s">
        <v>368</v>
      </c>
      <c r="I7" s="533" t="s">
        <v>369</v>
      </c>
    </row>
    <row r="8" spans="1:9" ht="9.75" customHeight="1">
      <c r="A8" s="88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623">
        <v>9</v>
      </c>
    </row>
    <row r="9" spans="1:9" ht="16.5" customHeight="1">
      <c r="A9" s="534" t="s">
        <v>69</v>
      </c>
      <c r="B9" s="535"/>
      <c r="C9" s="535"/>
      <c r="D9" s="536" t="s">
        <v>70</v>
      </c>
      <c r="E9" s="537">
        <f>E10</f>
        <v>380000</v>
      </c>
      <c r="F9" s="537">
        <f>F10</f>
        <v>-39000</v>
      </c>
      <c r="G9" s="537">
        <f>G10</f>
        <v>341000</v>
      </c>
      <c r="H9" s="538"/>
      <c r="I9" s="539"/>
    </row>
    <row r="10" spans="1:9" ht="16.5" customHeight="1">
      <c r="A10" s="540"/>
      <c r="B10" s="541" t="s">
        <v>71</v>
      </c>
      <c r="C10" s="542"/>
      <c r="D10" s="543" t="s">
        <v>370</v>
      </c>
      <c r="E10" s="544">
        <f>SUM(E11:E14)</f>
        <v>380000</v>
      </c>
      <c r="F10" s="544">
        <f>SUM(F11:F14)</f>
        <v>-39000</v>
      </c>
      <c r="G10" s="544">
        <f>SUM(G11:G14)</f>
        <v>341000</v>
      </c>
      <c r="H10" s="545"/>
      <c r="I10" s="539"/>
    </row>
    <row r="11" spans="1:9" ht="26.25" customHeight="1">
      <c r="A11" s="540"/>
      <c r="B11" s="546"/>
      <c r="C11" s="547">
        <v>6050</v>
      </c>
      <c r="D11" s="548" t="s">
        <v>371</v>
      </c>
      <c r="E11" s="549">
        <v>120000</v>
      </c>
      <c r="F11" s="549">
        <v>-39000</v>
      </c>
      <c r="G11" s="549">
        <f>E11+F11</f>
        <v>81000</v>
      </c>
      <c r="H11" s="550" t="s">
        <v>372</v>
      </c>
      <c r="I11" s="551" t="s">
        <v>373</v>
      </c>
    </row>
    <row r="12" spans="1:9" ht="26.25" customHeight="1">
      <c r="A12" s="540"/>
      <c r="B12" s="546"/>
      <c r="C12" s="547">
        <v>6050</v>
      </c>
      <c r="D12" s="548" t="s">
        <v>371</v>
      </c>
      <c r="E12" s="549">
        <v>160000</v>
      </c>
      <c r="F12" s="549">
        <v>1000</v>
      </c>
      <c r="G12" s="549">
        <f>E12+F12</f>
        <v>161000</v>
      </c>
      <c r="H12" s="550" t="s">
        <v>374</v>
      </c>
      <c r="I12" s="551" t="s">
        <v>373</v>
      </c>
    </row>
    <row r="13" spans="1:9" ht="26.25" customHeight="1">
      <c r="A13" s="540"/>
      <c r="B13" s="546"/>
      <c r="C13" s="547">
        <v>6050</v>
      </c>
      <c r="D13" s="548" t="s">
        <v>371</v>
      </c>
      <c r="E13" s="549">
        <v>80000</v>
      </c>
      <c r="F13" s="549">
        <v>-1000</v>
      </c>
      <c r="G13" s="549">
        <f>E13+F13</f>
        <v>79000</v>
      </c>
      <c r="H13" s="550" t="s">
        <v>375</v>
      </c>
      <c r="I13" s="551" t="s">
        <v>373</v>
      </c>
    </row>
    <row r="14" spans="1:9" ht="26.25" customHeight="1">
      <c r="A14" s="540"/>
      <c r="B14" s="546"/>
      <c r="C14" s="547">
        <v>6050</v>
      </c>
      <c r="D14" s="548" t="s">
        <v>371</v>
      </c>
      <c r="E14" s="549">
        <v>20000</v>
      </c>
      <c r="F14" s="549"/>
      <c r="G14" s="549">
        <f>E14+F14</f>
        <v>20000</v>
      </c>
      <c r="H14" s="552" t="s">
        <v>376</v>
      </c>
      <c r="I14" s="551" t="s">
        <v>373</v>
      </c>
    </row>
    <row r="15" spans="1:9" ht="16.5" customHeight="1">
      <c r="A15" s="553">
        <v>600</v>
      </c>
      <c r="B15" s="554"/>
      <c r="C15" s="554"/>
      <c r="D15" s="536" t="s">
        <v>72</v>
      </c>
      <c r="E15" s="555">
        <f>E16+E18</f>
        <v>325120</v>
      </c>
      <c r="F15" s="555">
        <f>F16+F18</f>
        <v>0</v>
      </c>
      <c r="G15" s="555">
        <f>G16+G18</f>
        <v>325120</v>
      </c>
      <c r="H15" s="556"/>
      <c r="I15" s="539"/>
    </row>
    <row r="16" spans="1:9" ht="16.5" customHeight="1">
      <c r="A16" s="553"/>
      <c r="B16" s="542">
        <v>60014</v>
      </c>
      <c r="C16" s="542"/>
      <c r="D16" s="543" t="s">
        <v>73</v>
      </c>
      <c r="E16" s="557">
        <f>E17</f>
        <v>300000</v>
      </c>
      <c r="F16" s="557">
        <f>F17</f>
        <v>0</v>
      </c>
      <c r="G16" s="557">
        <f>G17</f>
        <v>300000</v>
      </c>
      <c r="H16" s="556"/>
      <c r="I16" s="539"/>
    </row>
    <row r="17" spans="1:9" ht="37.5" customHeight="1">
      <c r="A17" s="553"/>
      <c r="B17" s="554"/>
      <c r="C17" s="558">
        <v>6300</v>
      </c>
      <c r="D17" s="548" t="s">
        <v>291</v>
      </c>
      <c r="E17" s="549">
        <v>300000</v>
      </c>
      <c r="F17" s="549"/>
      <c r="G17" s="549">
        <f>E17+F17</f>
        <v>300000</v>
      </c>
      <c r="H17" s="550" t="s">
        <v>377</v>
      </c>
      <c r="I17" s="559" t="s">
        <v>378</v>
      </c>
    </row>
    <row r="18" spans="1:9" ht="16.5" customHeight="1">
      <c r="A18" s="540"/>
      <c r="B18" s="542">
        <v>60016</v>
      </c>
      <c r="C18" s="542"/>
      <c r="D18" s="543" t="s">
        <v>170</v>
      </c>
      <c r="E18" s="557">
        <f>SUM(E19:E20)</f>
        <v>25120</v>
      </c>
      <c r="F18" s="557">
        <f>SUM(F19:F20)</f>
        <v>0</v>
      </c>
      <c r="G18" s="557">
        <f>SUM(G19:G20)</f>
        <v>25120</v>
      </c>
      <c r="H18" s="560"/>
      <c r="I18" s="561"/>
    </row>
    <row r="19" spans="1:9" ht="24">
      <c r="A19" s="562"/>
      <c r="B19" s="563"/>
      <c r="C19" s="558">
        <v>6050</v>
      </c>
      <c r="D19" s="548" t="s">
        <v>371</v>
      </c>
      <c r="E19" s="549">
        <v>15500</v>
      </c>
      <c r="F19" s="549"/>
      <c r="G19" s="549">
        <f>E19+F19</f>
        <v>15500</v>
      </c>
      <c r="H19" s="552" t="s">
        <v>376</v>
      </c>
      <c r="I19" s="551" t="s">
        <v>373</v>
      </c>
    </row>
    <row r="20" spans="1:9" ht="24">
      <c r="A20" s="562"/>
      <c r="B20" s="563"/>
      <c r="C20" s="558">
        <v>6050</v>
      </c>
      <c r="D20" s="548" t="s">
        <v>379</v>
      </c>
      <c r="E20" s="549">
        <v>9620</v>
      </c>
      <c r="F20" s="549"/>
      <c r="G20" s="549">
        <f>E20+F20</f>
        <v>9620</v>
      </c>
      <c r="H20" s="560" t="s">
        <v>380</v>
      </c>
      <c r="I20" s="551" t="s">
        <v>373</v>
      </c>
    </row>
    <row r="21" spans="1:9" ht="17.25" customHeight="1">
      <c r="A21" s="553">
        <v>750</v>
      </c>
      <c r="B21" s="564"/>
      <c r="C21" s="564"/>
      <c r="D21" s="565" t="s">
        <v>12</v>
      </c>
      <c r="E21" s="555">
        <f aca="true" t="shared" si="0" ref="E21:G22">E22</f>
        <v>15000</v>
      </c>
      <c r="F21" s="555">
        <f t="shared" si="0"/>
        <v>0</v>
      </c>
      <c r="G21" s="555">
        <f t="shared" si="0"/>
        <v>15000</v>
      </c>
      <c r="H21" s="566"/>
      <c r="I21" s="539"/>
    </row>
    <row r="22" spans="1:9" ht="17.25" customHeight="1">
      <c r="A22" s="540"/>
      <c r="B22" s="542">
        <v>75023</v>
      </c>
      <c r="C22" s="542"/>
      <c r="D22" s="543" t="s">
        <v>74</v>
      </c>
      <c r="E22" s="544">
        <f t="shared" si="0"/>
        <v>15000</v>
      </c>
      <c r="F22" s="544">
        <f t="shared" si="0"/>
        <v>0</v>
      </c>
      <c r="G22" s="544">
        <f t="shared" si="0"/>
        <v>15000</v>
      </c>
      <c r="H22" s="545"/>
      <c r="I22" s="539"/>
    </row>
    <row r="23" spans="1:9" ht="24">
      <c r="A23" s="540"/>
      <c r="B23" s="567"/>
      <c r="C23" s="547">
        <v>6060</v>
      </c>
      <c r="D23" s="548" t="s">
        <v>381</v>
      </c>
      <c r="E23" s="549">
        <v>15000</v>
      </c>
      <c r="F23" s="549"/>
      <c r="G23" s="549">
        <f>E23+F23</f>
        <v>15000</v>
      </c>
      <c r="H23" s="550" t="s">
        <v>382</v>
      </c>
      <c r="I23" s="551" t="s">
        <v>373</v>
      </c>
    </row>
    <row r="24" spans="1:9" ht="28.5" customHeight="1">
      <c r="A24" s="553">
        <v>754</v>
      </c>
      <c r="B24" s="567"/>
      <c r="C24" s="547"/>
      <c r="D24" s="568" t="s">
        <v>19</v>
      </c>
      <c r="E24" s="555">
        <f aca="true" t="shared" si="1" ref="E24:G25">E25</f>
        <v>17000</v>
      </c>
      <c r="F24" s="555">
        <f t="shared" si="1"/>
        <v>0</v>
      </c>
      <c r="G24" s="555">
        <f t="shared" si="1"/>
        <v>17000</v>
      </c>
      <c r="H24" s="550"/>
      <c r="I24" s="551"/>
    </row>
    <row r="25" spans="1:9" ht="17.25" customHeight="1">
      <c r="A25" s="562"/>
      <c r="B25" s="153" t="s">
        <v>116</v>
      </c>
      <c r="C25" s="154"/>
      <c r="D25" s="122" t="s">
        <v>183</v>
      </c>
      <c r="E25" s="544">
        <f t="shared" si="1"/>
        <v>17000</v>
      </c>
      <c r="F25" s="544">
        <f t="shared" si="1"/>
        <v>0</v>
      </c>
      <c r="G25" s="544">
        <f t="shared" si="1"/>
        <v>17000</v>
      </c>
      <c r="H25" s="550"/>
      <c r="I25" s="551"/>
    </row>
    <row r="26" spans="1:9" ht="24">
      <c r="A26" s="540"/>
      <c r="B26" s="567"/>
      <c r="C26" s="547">
        <v>6050</v>
      </c>
      <c r="D26" s="548" t="s">
        <v>379</v>
      </c>
      <c r="E26" s="549">
        <v>17000</v>
      </c>
      <c r="F26" s="549"/>
      <c r="G26" s="549">
        <f>E26+F26</f>
        <v>17000</v>
      </c>
      <c r="H26" s="550" t="s">
        <v>383</v>
      </c>
      <c r="I26" s="551" t="s">
        <v>373</v>
      </c>
    </row>
    <row r="27" spans="1:9" ht="16.5" customHeight="1">
      <c r="A27" s="165" t="s">
        <v>124</v>
      </c>
      <c r="B27" s="166"/>
      <c r="C27" s="569"/>
      <c r="D27" s="565" t="s">
        <v>37</v>
      </c>
      <c r="E27" s="555">
        <f>E28+E31</f>
        <v>3666725</v>
      </c>
      <c r="F27" s="555">
        <f>F28+F31</f>
        <v>0</v>
      </c>
      <c r="G27" s="555">
        <f>G28+G31</f>
        <v>3666725</v>
      </c>
      <c r="H27" s="550"/>
      <c r="I27" s="551"/>
    </row>
    <row r="28" spans="1:9" ht="16.5" customHeight="1">
      <c r="A28" s="540"/>
      <c r="B28" s="154" t="s">
        <v>129</v>
      </c>
      <c r="C28" s="153"/>
      <c r="D28" s="122" t="s">
        <v>187</v>
      </c>
      <c r="E28" s="544">
        <f>E29+E30</f>
        <v>3656725</v>
      </c>
      <c r="F28" s="544">
        <f>F29+F30</f>
        <v>0</v>
      </c>
      <c r="G28" s="544">
        <f>G29+G30</f>
        <v>3656725</v>
      </c>
      <c r="H28" s="550"/>
      <c r="I28" s="551"/>
    </row>
    <row r="29" spans="1:9" ht="16.5" customHeight="1">
      <c r="A29" s="562"/>
      <c r="B29" s="563"/>
      <c r="C29" s="547">
        <v>6050</v>
      </c>
      <c r="D29" s="548" t="s">
        <v>371</v>
      </c>
      <c r="E29" s="549">
        <v>3500000</v>
      </c>
      <c r="F29" s="549"/>
      <c r="G29" s="549">
        <f>E29+F29</f>
        <v>3500000</v>
      </c>
      <c r="H29" s="550" t="s">
        <v>384</v>
      </c>
      <c r="I29" s="551" t="s">
        <v>373</v>
      </c>
    </row>
    <row r="30" spans="1:9" ht="24">
      <c r="A30" s="562"/>
      <c r="B30" s="563"/>
      <c r="C30" s="547">
        <v>6060</v>
      </c>
      <c r="D30" s="548" t="s">
        <v>381</v>
      </c>
      <c r="E30" s="549">
        <v>156725</v>
      </c>
      <c r="F30" s="549"/>
      <c r="G30" s="549">
        <f>E30+F30</f>
        <v>156725</v>
      </c>
      <c r="H30" s="550" t="s">
        <v>385</v>
      </c>
      <c r="I30" s="551" t="s">
        <v>373</v>
      </c>
    </row>
    <row r="31" spans="1:9" ht="25.5">
      <c r="A31" s="562"/>
      <c r="B31" s="154" t="s">
        <v>132</v>
      </c>
      <c r="C31" s="153"/>
      <c r="D31" s="122" t="s">
        <v>189</v>
      </c>
      <c r="E31" s="544">
        <f>E32</f>
        <v>10000</v>
      </c>
      <c r="F31" s="544">
        <f>F32</f>
        <v>0</v>
      </c>
      <c r="G31" s="544">
        <f>G32</f>
        <v>10000</v>
      </c>
      <c r="H31" s="550"/>
      <c r="I31" s="551"/>
    </row>
    <row r="32" spans="1:9" ht="22.5">
      <c r="A32" s="540"/>
      <c r="B32" s="567"/>
      <c r="C32" s="547">
        <v>6060</v>
      </c>
      <c r="D32" s="548" t="s">
        <v>381</v>
      </c>
      <c r="E32" s="549">
        <v>10000</v>
      </c>
      <c r="F32" s="549"/>
      <c r="G32" s="549">
        <f>E32+F32</f>
        <v>10000</v>
      </c>
      <c r="H32" s="550" t="s">
        <v>386</v>
      </c>
      <c r="I32" s="551" t="s">
        <v>387</v>
      </c>
    </row>
    <row r="33" spans="1:9" ht="25.5">
      <c r="A33" s="181" t="s">
        <v>153</v>
      </c>
      <c r="B33" s="570"/>
      <c r="C33" s="570"/>
      <c r="D33" s="571" t="s">
        <v>44</v>
      </c>
      <c r="E33" s="555">
        <f>E34+E36+E38</f>
        <v>124000</v>
      </c>
      <c r="F33" s="555">
        <f>F34+F36+F38</f>
        <v>40000</v>
      </c>
      <c r="G33" s="555">
        <f>G34+G36+G38</f>
        <v>164000</v>
      </c>
      <c r="H33" s="550"/>
      <c r="I33" s="551"/>
    </row>
    <row r="34" spans="1:9" ht="17.25" customHeight="1">
      <c r="A34" s="179"/>
      <c r="B34" s="125" t="s">
        <v>323</v>
      </c>
      <c r="C34" s="126"/>
      <c r="D34" s="128" t="s">
        <v>324</v>
      </c>
      <c r="E34" s="544">
        <f>E35</f>
        <v>36000</v>
      </c>
      <c r="F34" s="544">
        <f>F35</f>
        <v>0</v>
      </c>
      <c r="G34" s="544">
        <f>G35</f>
        <v>36000</v>
      </c>
      <c r="H34" s="550"/>
      <c r="I34" s="551"/>
    </row>
    <row r="35" spans="1:9" ht="36">
      <c r="A35" s="572"/>
      <c r="B35" s="570"/>
      <c r="C35" s="573">
        <v>6210</v>
      </c>
      <c r="D35" s="574" t="s">
        <v>325</v>
      </c>
      <c r="E35" s="575">
        <v>36000</v>
      </c>
      <c r="F35" s="575"/>
      <c r="G35" s="549">
        <f>E35+F35</f>
        <v>36000</v>
      </c>
      <c r="H35" s="550" t="s">
        <v>388</v>
      </c>
      <c r="I35" s="551" t="s">
        <v>389</v>
      </c>
    </row>
    <row r="36" spans="1:9" ht="17.25" customHeight="1">
      <c r="A36" s="179"/>
      <c r="B36" s="154" t="s">
        <v>154</v>
      </c>
      <c r="C36" s="153"/>
      <c r="D36" s="122" t="s">
        <v>197</v>
      </c>
      <c r="E36" s="544">
        <f>E37</f>
        <v>0</v>
      </c>
      <c r="F36" s="544">
        <f>F37</f>
        <v>40000</v>
      </c>
      <c r="G36" s="544">
        <f>G37</f>
        <v>40000</v>
      </c>
      <c r="H36" s="550"/>
      <c r="I36" s="551"/>
    </row>
    <row r="37" spans="1:9" ht="33.75">
      <c r="A37" s="572"/>
      <c r="B37" s="570"/>
      <c r="C37" s="573">
        <v>6210</v>
      </c>
      <c r="D37" s="574" t="s">
        <v>325</v>
      </c>
      <c r="E37" s="575">
        <v>0</v>
      </c>
      <c r="F37" s="575">
        <v>40000</v>
      </c>
      <c r="G37" s="549">
        <f>E37+F37</f>
        <v>40000</v>
      </c>
      <c r="H37" s="550" t="s">
        <v>407</v>
      </c>
      <c r="I37" s="551" t="s">
        <v>389</v>
      </c>
    </row>
    <row r="38" spans="1:9" ht="16.5" customHeight="1">
      <c r="A38" s="562"/>
      <c r="B38" s="154" t="s">
        <v>156</v>
      </c>
      <c r="C38" s="153"/>
      <c r="D38" s="122" t="s">
        <v>173</v>
      </c>
      <c r="E38" s="544">
        <f>SUM(E39:E43)</f>
        <v>88000</v>
      </c>
      <c r="F38" s="544">
        <f>SUM(F39:F43)</f>
        <v>0</v>
      </c>
      <c r="G38" s="544">
        <f>SUM(G39:G43)</f>
        <v>88000</v>
      </c>
      <c r="H38" s="550"/>
      <c r="I38" s="551"/>
    </row>
    <row r="39" spans="1:9" ht="24">
      <c r="A39" s="562"/>
      <c r="B39" s="563"/>
      <c r="C39" s="547">
        <v>6050</v>
      </c>
      <c r="D39" s="548" t="s">
        <v>371</v>
      </c>
      <c r="E39" s="549">
        <v>55790</v>
      </c>
      <c r="F39" s="549"/>
      <c r="G39" s="549">
        <f>E39+F39</f>
        <v>55790</v>
      </c>
      <c r="H39" s="550" t="s">
        <v>390</v>
      </c>
      <c r="I39" s="551" t="s">
        <v>373</v>
      </c>
    </row>
    <row r="40" spans="1:9" ht="26.25" customHeight="1">
      <c r="A40" s="562"/>
      <c r="B40" s="563"/>
      <c r="C40" s="558">
        <v>6050</v>
      </c>
      <c r="D40" s="548" t="s">
        <v>379</v>
      </c>
      <c r="E40" s="549">
        <v>11910</v>
      </c>
      <c r="F40" s="549"/>
      <c r="G40" s="549">
        <f>E40+F40</f>
        <v>11910</v>
      </c>
      <c r="H40" s="550" t="s">
        <v>391</v>
      </c>
      <c r="I40" s="551" t="s">
        <v>373</v>
      </c>
    </row>
    <row r="41" spans="1:9" ht="26.25" customHeight="1">
      <c r="A41" s="562"/>
      <c r="B41" s="563"/>
      <c r="C41" s="558">
        <v>6050</v>
      </c>
      <c r="D41" s="548" t="s">
        <v>379</v>
      </c>
      <c r="E41" s="549">
        <v>3300</v>
      </c>
      <c r="F41" s="549"/>
      <c r="G41" s="549">
        <f>E41+F41</f>
        <v>3300</v>
      </c>
      <c r="H41" s="550" t="s">
        <v>392</v>
      </c>
      <c r="I41" s="551" t="s">
        <v>373</v>
      </c>
    </row>
    <row r="42" spans="1:9" ht="26.25" customHeight="1">
      <c r="A42" s="562"/>
      <c r="B42" s="563"/>
      <c r="C42" s="558">
        <v>6050</v>
      </c>
      <c r="D42" s="548" t="s">
        <v>379</v>
      </c>
      <c r="E42" s="549">
        <v>7000</v>
      </c>
      <c r="F42" s="549"/>
      <c r="G42" s="549">
        <f>E42+F42</f>
        <v>7000</v>
      </c>
      <c r="H42" s="550" t="s">
        <v>393</v>
      </c>
      <c r="I42" s="551" t="s">
        <v>373</v>
      </c>
    </row>
    <row r="43" spans="1:9" ht="26.25" customHeight="1">
      <c r="A43" s="540"/>
      <c r="B43" s="567"/>
      <c r="C43" s="547">
        <v>6050</v>
      </c>
      <c r="D43" s="548" t="s">
        <v>379</v>
      </c>
      <c r="E43" s="549">
        <v>10000</v>
      </c>
      <c r="F43" s="549"/>
      <c r="G43" s="549">
        <f>E43+F43</f>
        <v>10000</v>
      </c>
      <c r="H43" s="550" t="s">
        <v>394</v>
      </c>
      <c r="I43" s="551" t="s">
        <v>373</v>
      </c>
    </row>
    <row r="44" spans="1:9" ht="5.25" customHeight="1" thickBot="1">
      <c r="A44" s="576"/>
      <c r="B44" s="577"/>
      <c r="C44" s="578"/>
      <c r="D44" s="579"/>
      <c r="E44" s="580"/>
      <c r="F44" s="580"/>
      <c r="G44" s="580"/>
      <c r="H44" s="581"/>
      <c r="I44" s="582"/>
    </row>
    <row r="45" spans="1:9" ht="22.5" customHeight="1" thickBot="1">
      <c r="A45" s="583"/>
      <c r="B45" s="584"/>
      <c r="C45" s="584"/>
      <c r="D45" s="585" t="s">
        <v>395</v>
      </c>
      <c r="E45" s="586">
        <f>E9+E15+E21+E24+E27+E33</f>
        <v>4527845</v>
      </c>
      <c r="F45" s="586">
        <f>F9+F15+F21+F24+F27+F33</f>
        <v>1000</v>
      </c>
      <c r="G45" s="586">
        <f>G9+G15+G21+G24+G27+G33</f>
        <v>4528845</v>
      </c>
      <c r="H45" s="587"/>
      <c r="I45" s="22"/>
    </row>
    <row r="46" spans="1:8" ht="12.75">
      <c r="A46" s="588"/>
      <c r="B46" s="588"/>
      <c r="C46" s="588"/>
      <c r="D46" s="588"/>
      <c r="E46" s="589"/>
      <c r="F46" s="589"/>
      <c r="G46" s="589"/>
      <c r="H46" s="590"/>
    </row>
    <row r="47" spans="1:8" ht="15.75">
      <c r="A47" s="588"/>
      <c r="B47" s="588"/>
      <c r="C47" s="588"/>
      <c r="D47" s="591"/>
      <c r="E47" s="592"/>
      <c r="F47" s="592"/>
      <c r="G47" s="592"/>
      <c r="H47" s="590"/>
    </row>
    <row r="48" spans="1:8" ht="12.75">
      <c r="A48" s="588"/>
      <c r="B48" s="588"/>
      <c r="C48" s="593"/>
      <c r="D48" s="594"/>
      <c r="E48" s="588"/>
      <c r="F48" s="588"/>
      <c r="G48" s="588"/>
      <c r="H48" s="595"/>
    </row>
    <row r="49" spans="1:8" ht="12.75">
      <c r="A49" s="588"/>
      <c r="B49" s="588"/>
      <c r="C49" s="588"/>
      <c r="D49" s="596"/>
      <c r="E49" s="588"/>
      <c r="F49" s="588"/>
      <c r="G49" s="588"/>
      <c r="H49" s="595"/>
    </row>
    <row r="50" spans="4:8" ht="12.75">
      <c r="D50" s="597"/>
      <c r="E50" s="594"/>
      <c r="F50" s="594"/>
      <c r="G50" s="594"/>
      <c r="H50" s="595"/>
    </row>
    <row r="51" spans="4:8" ht="12.75">
      <c r="D51" s="597"/>
      <c r="E51" s="594"/>
      <c r="F51" s="594"/>
      <c r="G51" s="594"/>
      <c r="H51" s="595"/>
    </row>
    <row r="52" spans="4:8" ht="12.75">
      <c r="D52" s="597"/>
      <c r="E52" s="594"/>
      <c r="F52" s="594"/>
      <c r="G52" s="594"/>
      <c r="H52" s="595"/>
    </row>
    <row r="53" spans="4:8" ht="12.75">
      <c r="D53" s="597"/>
      <c r="E53" s="594"/>
      <c r="F53" s="594"/>
      <c r="G53" s="594"/>
      <c r="H53" s="595"/>
    </row>
    <row r="54" spans="4:8" ht="12.75">
      <c r="D54" s="598"/>
      <c r="E54" s="594"/>
      <c r="F54" s="594"/>
      <c r="G54" s="594"/>
      <c r="H54" s="595"/>
    </row>
    <row r="55" spans="4:8" ht="12.75">
      <c r="D55" s="598"/>
      <c r="E55" s="594"/>
      <c r="F55" s="594"/>
      <c r="G55" s="594"/>
      <c r="H55" s="595"/>
    </row>
    <row r="56" spans="4:8" ht="12.75">
      <c r="D56" s="598"/>
      <c r="E56" s="588"/>
      <c r="F56" s="588"/>
      <c r="G56" s="588"/>
      <c r="H56" s="595"/>
    </row>
    <row r="57" ht="12.75">
      <c r="D57" s="596"/>
    </row>
    <row r="58" ht="12.75">
      <c r="D58" s="596"/>
    </row>
    <row r="59" ht="29.25" customHeight="1">
      <c r="D59" s="596"/>
    </row>
    <row r="60" ht="12.75">
      <c r="D60" s="596"/>
    </row>
    <row r="61" ht="12.75">
      <c r="D61" s="596"/>
    </row>
    <row r="62" ht="12.75">
      <c r="D62" s="596"/>
    </row>
    <row r="63" ht="12.75">
      <c r="D63" s="596"/>
    </row>
    <row r="64" ht="12.75">
      <c r="D64" s="598"/>
    </row>
    <row r="65" ht="14.25">
      <c r="D65" s="599"/>
    </row>
    <row r="66" ht="12.75">
      <c r="D66" s="600"/>
    </row>
    <row r="67" ht="12.75">
      <c r="D67" s="596"/>
    </row>
    <row r="68" ht="14.25">
      <c r="D68" s="601"/>
    </row>
    <row r="69" ht="14.25">
      <c r="D69" s="601"/>
    </row>
    <row r="70" ht="14.25">
      <c r="D70" s="601"/>
    </row>
    <row r="71" ht="12.75">
      <c r="D71" s="600"/>
    </row>
    <row r="72" ht="12.75">
      <c r="D72" s="596"/>
    </row>
    <row r="73" ht="12.75">
      <c r="D73" s="600"/>
    </row>
    <row r="74" ht="12.75">
      <c r="D74" s="602"/>
    </row>
    <row r="75" ht="12.75">
      <c r="D75" s="603"/>
    </row>
    <row r="76" ht="12.75">
      <c r="D76" s="603"/>
    </row>
    <row r="77" ht="12.75">
      <c r="D77" s="603"/>
    </row>
  </sheetData>
  <sheetProtection/>
  <mergeCells count="1">
    <mergeCell ref="C4:G4"/>
  </mergeCells>
  <printOptions/>
  <pageMargins left="0.35433070866141736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6.28125" style="0" customWidth="1"/>
    <col min="2" max="2" width="7.140625" style="0" customWidth="1"/>
    <col min="3" max="3" width="9.140625" style="0" customWidth="1"/>
    <col min="4" max="4" width="6.28125" style="0" customWidth="1"/>
    <col min="5" max="5" width="24.00390625" style="0" customWidth="1"/>
    <col min="6" max="6" width="14.00390625" style="0" customWidth="1"/>
    <col min="7" max="7" width="12.57421875" style="0" customWidth="1"/>
    <col min="8" max="8" width="14.00390625" style="0" customWidth="1"/>
    <col min="9" max="9" width="3.57421875" style="0" customWidth="1"/>
  </cols>
  <sheetData>
    <row r="1" ht="12.75">
      <c r="G1" s="521" t="s">
        <v>456</v>
      </c>
    </row>
    <row r="2" spans="2:7" ht="18.75">
      <c r="B2" s="98"/>
      <c r="D2" s="604"/>
      <c r="G2" s="521" t="s">
        <v>359</v>
      </c>
    </row>
    <row r="3" ht="12.75">
      <c r="G3" s="102" t="s">
        <v>360</v>
      </c>
    </row>
    <row r="5" ht="15">
      <c r="E5" s="100"/>
    </row>
    <row r="6" spans="2:8" ht="48.75" customHeight="1">
      <c r="B6" s="666" t="s">
        <v>404</v>
      </c>
      <c r="C6" s="666"/>
      <c r="D6" s="666"/>
      <c r="E6" s="666"/>
      <c r="F6" s="666"/>
      <c r="G6" s="666"/>
      <c r="H6" s="666"/>
    </row>
    <row r="7" spans="5:6" ht="16.5" customHeight="1">
      <c r="E7" s="526"/>
      <c r="F7" s="526"/>
    </row>
    <row r="8" spans="5:8" ht="16.5" customHeight="1" thickBot="1">
      <c r="E8" s="33"/>
      <c r="H8" s="528" t="s">
        <v>365</v>
      </c>
    </row>
    <row r="9" spans="2:8" ht="27" customHeight="1">
      <c r="B9" s="605" t="s">
        <v>0</v>
      </c>
      <c r="C9" s="606" t="s">
        <v>1</v>
      </c>
      <c r="D9" s="606" t="s">
        <v>2</v>
      </c>
      <c r="E9" s="606" t="s">
        <v>397</v>
      </c>
      <c r="F9" s="615" t="s">
        <v>398</v>
      </c>
      <c r="G9" s="619" t="s">
        <v>402</v>
      </c>
      <c r="H9" s="620" t="s">
        <v>403</v>
      </c>
    </row>
    <row r="10" spans="2:8" s="609" customFormat="1" ht="7.5" customHeight="1">
      <c r="B10" s="607">
        <v>1</v>
      </c>
      <c r="C10" s="608">
        <v>2</v>
      </c>
      <c r="D10" s="608">
        <v>3</v>
      </c>
      <c r="E10" s="608">
        <v>4</v>
      </c>
      <c r="F10" s="616">
        <v>5</v>
      </c>
      <c r="G10" s="618">
        <v>6</v>
      </c>
      <c r="H10" s="621">
        <v>7</v>
      </c>
    </row>
    <row r="11" spans="2:8" ht="84">
      <c r="B11" s="610">
        <v>600</v>
      </c>
      <c r="C11" s="611">
        <v>60014</v>
      </c>
      <c r="D11" s="91" t="s">
        <v>290</v>
      </c>
      <c r="E11" s="90" t="s">
        <v>291</v>
      </c>
      <c r="F11" s="292">
        <v>300000</v>
      </c>
      <c r="G11" s="622"/>
      <c r="H11" s="444">
        <f aca="true" t="shared" si="0" ref="H11:H16">F11+G11</f>
        <v>300000</v>
      </c>
    </row>
    <row r="12" spans="2:8" ht="48">
      <c r="B12" s="610">
        <v>801</v>
      </c>
      <c r="C12" s="611">
        <v>80104</v>
      </c>
      <c r="D12" s="91" t="s">
        <v>399</v>
      </c>
      <c r="E12" s="90" t="s">
        <v>400</v>
      </c>
      <c r="F12" s="292">
        <v>125000</v>
      </c>
      <c r="G12" s="622"/>
      <c r="H12" s="444">
        <f t="shared" si="0"/>
        <v>125000</v>
      </c>
    </row>
    <row r="13" spans="2:8" ht="84">
      <c r="B13" s="610">
        <v>900</v>
      </c>
      <c r="C13" s="611">
        <v>90001</v>
      </c>
      <c r="D13" s="50">
        <v>6210</v>
      </c>
      <c r="E13" s="86" t="s">
        <v>325</v>
      </c>
      <c r="F13" s="292">
        <v>36000</v>
      </c>
      <c r="G13" s="622"/>
      <c r="H13" s="444">
        <f t="shared" si="0"/>
        <v>36000</v>
      </c>
    </row>
    <row r="14" spans="2:8" ht="84">
      <c r="B14" s="610">
        <v>900</v>
      </c>
      <c r="C14" s="611">
        <v>90003</v>
      </c>
      <c r="D14" s="50">
        <v>6210</v>
      </c>
      <c r="E14" s="86" t="s">
        <v>325</v>
      </c>
      <c r="F14" s="292">
        <v>0</v>
      </c>
      <c r="G14" s="330">
        <v>40000</v>
      </c>
      <c r="H14" s="444">
        <f t="shared" si="0"/>
        <v>40000</v>
      </c>
    </row>
    <row r="15" spans="2:8" ht="40.5" customHeight="1">
      <c r="B15" s="612">
        <v>921</v>
      </c>
      <c r="C15" s="613">
        <v>92109</v>
      </c>
      <c r="D15" s="87">
        <v>2480</v>
      </c>
      <c r="E15" s="30" t="s">
        <v>158</v>
      </c>
      <c r="F15" s="292">
        <v>130000</v>
      </c>
      <c r="G15" s="622"/>
      <c r="H15" s="444">
        <f t="shared" si="0"/>
        <v>130000</v>
      </c>
    </row>
    <row r="16" spans="2:8" ht="40.5" customHeight="1">
      <c r="B16" s="612">
        <v>921</v>
      </c>
      <c r="C16" s="613">
        <v>92116</v>
      </c>
      <c r="D16" s="87">
        <v>2480</v>
      </c>
      <c r="E16" s="30" t="s">
        <v>158</v>
      </c>
      <c r="F16" s="292">
        <v>720000</v>
      </c>
      <c r="G16" s="622"/>
      <c r="H16" s="444">
        <f t="shared" si="0"/>
        <v>720000</v>
      </c>
    </row>
    <row r="17" spans="2:8" ht="30" customHeight="1" thickBot="1">
      <c r="B17" s="673" t="s">
        <v>401</v>
      </c>
      <c r="C17" s="674"/>
      <c r="D17" s="674"/>
      <c r="E17" s="675"/>
      <c r="F17" s="617">
        <f>SUM(F11:F16)</f>
        <v>1311000</v>
      </c>
      <c r="G17" s="617">
        <f>SUM(G11:G16)</f>
        <v>40000</v>
      </c>
      <c r="H17" s="614">
        <f>SUM(H11:H16)</f>
        <v>1351000</v>
      </c>
    </row>
    <row r="29" ht="12.75">
      <c r="E29" s="389"/>
    </row>
  </sheetData>
  <sheetProtection/>
  <mergeCells count="2">
    <mergeCell ref="B17:E17"/>
    <mergeCell ref="B6:H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2015-04-20T09:49:04Z</cp:lastPrinted>
  <dcterms:created xsi:type="dcterms:W3CDTF">2007-11-06T07:50:06Z</dcterms:created>
  <dcterms:modified xsi:type="dcterms:W3CDTF">2015-04-21T11:39:53Z</dcterms:modified>
  <cp:category/>
  <cp:version/>
  <cp:contentType/>
  <cp:contentStatus/>
</cp:coreProperties>
</file>