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65386" windowWidth="8340" windowHeight="11640" tabRatio="937" activeTab="10"/>
  </bookViews>
  <sheets>
    <sheet name="dochody" sheetId="1" r:id="rId1"/>
    <sheet name="wydatki" sheetId="2" r:id="rId2"/>
    <sheet name="doch.wyd.adm.rząd." sheetId="3" r:id="rId3"/>
    <sheet name="przychody,rozchody" sheetId="4" r:id="rId4"/>
    <sheet name="zad.inwest." sheetId="5" r:id="rId5"/>
    <sheet name="dotacje rozwojowe" sheetId="6" r:id="rId6"/>
    <sheet name="dotacje podm." sheetId="7" r:id="rId7"/>
    <sheet name="dotacja dla zakł.budż." sheetId="8" r:id="rId8"/>
    <sheet name="dotacje celowe" sheetId="9" r:id="rId9"/>
    <sheet name="dotacje sfp" sheetId="10" r:id="rId10"/>
    <sheet name="fundusz sołecki" sheetId="11" r:id="rId11"/>
    <sheet name="plan zakł.bud.doch.wł." sheetId="12" r:id="rId12"/>
  </sheets>
  <definedNames/>
  <calcPr fullCalcOnLoad="1"/>
</workbook>
</file>

<file path=xl/sharedStrings.xml><?xml version="1.0" encoding="utf-8"?>
<sst xmlns="http://schemas.openxmlformats.org/spreadsheetml/2006/main" count="1257" uniqueCount="544">
  <si>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</si>
  <si>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</si>
  <si>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</si>
  <si>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</si>
  <si>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</si>
  <si>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</si>
  <si>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</si>
  <si>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</si>
  <si>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</si>
  <si>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</si>
  <si>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</si>
  <si>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</si>
  <si>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</si>
  <si>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</si>
  <si>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</si>
  <si>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</si>
  <si>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</si>
  <si>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</si>
  <si>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</si>
  <si>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</si>
  <si>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</si>
  <si>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</si>
  <si>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</si>
  <si>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</si>
  <si>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</si>
  <si>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</si>
  <si>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BEZPIECZEŃSTWO PUBLICZNE I OCHRONA PRZECIWPOŻAROWA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</si>
  <si>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</si>
  <si>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</si>
  <si>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</si>
  <si>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</si>
  <si>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</si>
  <si>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</si>
  <si>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</si>
  <si>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</si>
  <si>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</si>
  <si>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</si>
  <si>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</si>
  <si>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</si>
  <si>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</si>
  <si>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</si>
  <si>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</si>
  <si>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</si>
  <si>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</si>
  <si>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</si>
  <si>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</si>
  <si>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</si>
  <si>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</si>
  <si>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</si>
  <si>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</si>
  <si>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</si>
  <si>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</si>
  <si>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</si>
  <si>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</si>
  <si>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</si>
  <si>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</si>
  <si>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</si>
  <si>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</si>
  <si>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</si>
  <si>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</si>
  <si>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</si>
  <si>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</si>
  <si>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</si>
  <si>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</si>
  <si>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</si>
  <si>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</si>
  <si>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Dotacje celowe otrzymane z bp na realizację własnych zadań bieżących gmin</t>
  </si>
  <si>
    <t>Ośrodki pomocy społecznej</t>
  </si>
  <si>
    <t>Pozostała działalność</t>
  </si>
  <si>
    <t>GOSPODARKA KOMUNALNA I OCHRONA ŚRODOWISKA</t>
  </si>
  <si>
    <t>0400</t>
  </si>
  <si>
    <t>Wpływy z opłaty produktowej</t>
  </si>
  <si>
    <t xml:space="preserve">                               DOCHODY OGÓŁEM</t>
  </si>
  <si>
    <t>w złotych</t>
  </si>
  <si>
    <t>Lp.</t>
  </si>
  <si>
    <t>Treść</t>
  </si>
  <si>
    <t>Klasyfikacja
§</t>
  </si>
  <si>
    <t>Przychody ogółem:</t>
  </si>
  <si>
    <t>1.</t>
  </si>
  <si>
    <t>§ 952</t>
  </si>
  <si>
    <t>2.</t>
  </si>
  <si>
    <t>3.</t>
  </si>
  <si>
    <t>§ 903</t>
  </si>
  <si>
    <t>4.</t>
  </si>
  <si>
    <t>§ 951</t>
  </si>
  <si>
    <t>5.</t>
  </si>
  <si>
    <t>6.</t>
  </si>
  <si>
    <t>§ 957</t>
  </si>
  <si>
    <t>7.</t>
  </si>
  <si>
    <t>§ 931</t>
  </si>
  <si>
    <t>8.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</si>
  <si>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</si>
  <si>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</si>
  <si>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</si>
  <si>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</si>
  <si>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</si>
  <si>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§ 991</t>
  </si>
  <si>
    <t>§ 994</t>
  </si>
  <si>
    <t>§ 982</t>
  </si>
  <si>
    <t>§ 995</t>
  </si>
  <si>
    <t>Nazwa instytucji</t>
  </si>
  <si>
    <t>Kwota dotacji</t>
  </si>
  <si>
    <t>Ogółem</t>
  </si>
  <si>
    <t>Wyszczególnienie</t>
  </si>
  <si>
    <t>ogółem</t>
  </si>
  <si>
    <t>w tym:</t>
  </si>
  <si>
    <t>w tym: wpłata do budżetu</t>
  </si>
  <si>
    <t>§ 265</t>
  </si>
  <si>
    <t>na inwestycje</t>
  </si>
  <si>
    <t>I.</t>
  </si>
  <si>
    <t>x</t>
  </si>
  <si>
    <t>z tego:</t>
  </si>
  <si>
    <t>1. Dostarczanie wody</t>
  </si>
  <si>
    <t>Załącznik Nr 4 do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</si>
  <si>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</si>
  <si>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</si>
  <si>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</si>
  <si>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</si>
  <si>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</si>
  <si>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</si>
  <si>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</si>
  <si>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</si>
  <si>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</si>
  <si>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</si>
  <si>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</si>
  <si>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</si>
  <si>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</si>
  <si>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</si>
  <si>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</si>
  <si>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</si>
  <si>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</si>
  <si>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</si>
  <si>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</si>
  <si>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</si>
  <si>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</si>
  <si>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</si>
  <si>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</si>
  <si>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</si>
  <si>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</si>
  <si>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</si>
  <si>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</si>
  <si>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opłaty z tyt.zakupu usług telekom.telef.stacjonarnej</t>
  </si>
  <si>
    <t>podróże służbowe krajowe</t>
  </si>
  <si>
    <t>różne opłaty i składki</t>
  </si>
  <si>
    <t>wydatki na zakupy inwestycyjne jednostek budżetowych</t>
  </si>
  <si>
    <t>składki na ubezpieczenia zdrowotne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</si>
  <si>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</si>
  <si>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</si>
  <si>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</si>
  <si>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</si>
  <si>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</si>
  <si>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Infrastruktura wodociągowa i sanitacji wsi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</si>
  <si>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</si>
  <si>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</si>
  <si>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</si>
  <si>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</si>
  <si>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</si>
  <si>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Wydatki na pomoc finansową  udzielaną między jednistkami samorządu terytorialnego na dofinansowanie własnych zadań inwestycyjnych i zakupów inwestycyjnych</t>
  </si>
  <si>
    <t>Starostwo Powiatowe Szamotuły</t>
  </si>
  <si>
    <t>Urzędy gmin</t>
  </si>
  <si>
    <t>921</t>
  </si>
  <si>
    <t>KULTURA I OCHRONA DZIEDZICTWA NARODOWEGO</t>
  </si>
  <si>
    <t>92116</t>
  </si>
  <si>
    <t>Biblioteki</t>
  </si>
  <si>
    <t>926</t>
  </si>
  <si>
    <t>92601</t>
  </si>
  <si>
    <t>OGÓŁEM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</si>
  <si>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</si>
  <si>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</si>
  <si>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</si>
  <si>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</si>
  <si>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</si>
  <si>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</si>
  <si>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</si>
  <si>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</si>
  <si>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6300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</si>
  <si>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</si>
  <si>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</si>
  <si>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</si>
  <si>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</si>
  <si>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</si>
  <si>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</si>
  <si>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</si>
  <si>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</si>
  <si>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</si>
  <si>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</si>
  <si>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</si>
  <si>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</si>
  <si>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</si>
  <si>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</si>
  <si>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</si>
  <si>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</si>
  <si>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</si>
  <si>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</si>
  <si>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</si>
  <si>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</si>
  <si>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</si>
  <si>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</si>
  <si>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</si>
  <si>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zakup usług dostępu do sieci Internet</t>
  </si>
  <si>
    <t>opłaty z tyt.zakupu usług telekom.telef.komórkowej</t>
  </si>
  <si>
    <t>4440</t>
  </si>
  <si>
    <t>odpisy na zakładowy fundusz świadczeń socjalnych</t>
  </si>
  <si>
    <t>szkolenia pracowników</t>
  </si>
  <si>
    <t>75075</t>
  </si>
  <si>
    <t>zakup usług pozostałych-zadania zlecone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</si>
  <si>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</si>
  <si>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</si>
  <si>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</si>
  <si>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</si>
  <si>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</si>
  <si>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</si>
  <si>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</si>
  <si>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</si>
  <si>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</si>
  <si>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</si>
  <si>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</si>
  <si>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</si>
  <si>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</si>
  <si>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</si>
  <si>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</si>
  <si>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</si>
  <si>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</si>
  <si>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</si>
  <si>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</si>
  <si>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</si>
  <si>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</si>
  <si>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</si>
  <si>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</si>
  <si>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</si>
  <si>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</si>
  <si>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</si>
  <si>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</si>
  <si>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</si>
  <si>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</si>
  <si>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</si>
  <si>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</si>
  <si>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</si>
  <si>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</si>
  <si>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</si>
  <si>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</si>
  <si>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</si>
  <si>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</si>
  <si>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</si>
  <si>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</si>
  <si>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</si>
  <si>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</si>
  <si>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</si>
  <si>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92109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</si>
  <si>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</si>
  <si>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</si>
  <si>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</si>
  <si>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</si>
  <si>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</si>
  <si>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</si>
  <si>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§ 953</t>
  </si>
  <si>
    <t>9.</t>
  </si>
  <si>
    <t xml:space="preserve">§ 941 do 944 </t>
  </si>
  <si>
    <t xml:space="preserve">Wykup innych papierów wartościowych </t>
  </si>
  <si>
    <t>Nazwa jednostki
 otrzymującej dotację</t>
  </si>
  <si>
    <t>Zakres</t>
  </si>
  <si>
    <t>Ogółem kwota dotacji</t>
  </si>
  <si>
    <t>Komunalny Zakład Budżetowy Duszniki</t>
  </si>
  <si>
    <r>
      <t>dopłata do 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odpadów wywiezionych na wysypisko komunalne gminy</t>
    </r>
  </si>
  <si>
    <t>Razem</t>
  </si>
  <si>
    <t>Nazwa zadania</t>
  </si>
  <si>
    <t>0830</t>
  </si>
  <si>
    <t>Wpływy z usług</t>
  </si>
  <si>
    <t>01008</t>
  </si>
  <si>
    <t>85153</t>
  </si>
  <si>
    <t>90002</t>
  </si>
  <si>
    <t>Gimnazja</t>
  </si>
  <si>
    <t>wpłaty gmin na rzecz innych jst na dofinansowanie zadań bieżących</t>
  </si>
  <si>
    <t>4. Cmentarze</t>
  </si>
  <si>
    <t>6. Oczyszczanie miast i wsi</t>
  </si>
  <si>
    <t>90013</t>
  </si>
  <si>
    <t>4309</t>
  </si>
  <si>
    <t>Załącznik Nr 6 do</t>
  </si>
  <si>
    <t>Biblioteka Gminna Duszniki</t>
  </si>
  <si>
    <t>90095</t>
  </si>
  <si>
    <t>Drogi publiczne gminne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</si>
  <si>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</si>
  <si>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</si>
  <si>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</si>
  <si>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</si>
  <si>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</si>
  <si>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Planowane wydatki</t>
  </si>
  <si>
    <t>Środki z budżetu krajowego</t>
  </si>
  <si>
    <t>Środki z budżetu UE, EFTA i inne środki ze źródeł zagr. niepodlegające zwrotowi</t>
  </si>
  <si>
    <t>Wydatki razem (9+13)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</si>
  <si>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</si>
  <si>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</si>
  <si>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</si>
  <si>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</si>
  <si>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</si>
  <si>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</si>
  <si>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</si>
  <si>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</si>
  <si>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</si>
  <si>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</si>
  <si>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</si>
  <si>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</si>
  <si>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</si>
  <si>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</si>
  <si>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</si>
  <si>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</si>
  <si>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Wydatki bieżące razem:</t>
  </si>
  <si>
    <t>2.1</t>
  </si>
  <si>
    <t>Kapitał Ludzki</t>
  </si>
  <si>
    <t>Rozwój wykształcenia i kompetencji w regionach</t>
  </si>
  <si>
    <t>Ogółem (1+2)</t>
  </si>
  <si>
    <t>** środki własne j.s.t., współfinansowanie z budżetu państwa oraz inne</t>
  </si>
  <si>
    <t>853/85395</t>
  </si>
  <si>
    <t>10.</t>
  </si>
  <si>
    <t>11.</t>
  </si>
  <si>
    <t>12.</t>
  </si>
  <si>
    <t>13.</t>
  </si>
  <si>
    <t>15.</t>
  </si>
  <si>
    <t>16.</t>
  </si>
  <si>
    <t>17.</t>
  </si>
  <si>
    <t xml:space="preserve">                                                               Załącznik Nr 1 do</t>
  </si>
  <si>
    <t xml:space="preserve">                                                            Załącznik Nr 2 do</t>
  </si>
  <si>
    <t xml:space="preserve">                                                   Załącznik Nr 7 do</t>
  </si>
  <si>
    <t>85216</t>
  </si>
  <si>
    <t xml:space="preserve">Kwota 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</si>
  <si>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</si>
  <si>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</si>
  <si>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</si>
  <si>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</si>
  <si>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</si>
  <si>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</si>
  <si>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</si>
  <si>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</si>
  <si>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Niewierz</t>
  </si>
  <si>
    <t>Podrzewie</t>
  </si>
  <si>
    <t>Sędzinko-Zalesie</t>
  </si>
  <si>
    <t>Sędziny</t>
  </si>
  <si>
    <t>Sękowo</t>
  </si>
  <si>
    <t>Wierzeja</t>
  </si>
  <si>
    <t>Wilczyna</t>
  </si>
  <si>
    <t>Wilkowo</t>
  </si>
  <si>
    <t>Zakrzewko</t>
  </si>
  <si>
    <t>9.1 Wyrównywanie szans edukacyjnych i zapewnienie wysokiej jakości usług edukacyjnych świadczonych w systemie oświaty</t>
  </si>
  <si>
    <t>Zasiłki stałe</t>
  </si>
  <si>
    <t>2. Zakłady gospodarki mieszkaniowej</t>
  </si>
  <si>
    <t>3. Pozostała działalność</t>
  </si>
  <si>
    <t>5. Gospodarka ściekowa i ochrona wód</t>
  </si>
  <si>
    <t>Oświetlenie ulic, placów i dróg</t>
  </si>
  <si>
    <t xml:space="preserve">składki na ubezpieczenia zdrowotne </t>
  </si>
  <si>
    <t>Nazwa jednostki pomocniczej</t>
  </si>
  <si>
    <t>Spółki wodne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</si>
  <si>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</si>
  <si>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</si>
  <si>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</si>
  <si>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</si>
  <si>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</si>
  <si>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</si>
  <si>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</si>
  <si>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</si>
  <si>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</si>
  <si>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</si>
  <si>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</si>
  <si>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</si>
  <si>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</si>
  <si>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</si>
  <si>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</si>
  <si>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</si>
  <si>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</si>
  <si>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</si>
  <si>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</si>
  <si>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</si>
  <si>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</si>
  <si>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</si>
  <si>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</si>
  <si>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</si>
  <si>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</si>
  <si>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</si>
  <si>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Domy i ośrodki kultury, świetlice i kluby</t>
  </si>
  <si>
    <t>Obiekty sportowe</t>
  </si>
  <si>
    <t>Urzędy wojewódzkie</t>
  </si>
  <si>
    <t xml:space="preserve">                                                              Załącznik Nr 3 cd.</t>
  </si>
  <si>
    <t xml:space="preserve">  </t>
  </si>
  <si>
    <t xml:space="preserve">Wpływy z różnych opłat </t>
  </si>
  <si>
    <t>Wpływy i wydatki związane z gromadzeneim środków z opłat i kar za korzystanie ze środowiska</t>
  </si>
  <si>
    <t>4307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</si>
  <si>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</si>
  <si>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</si>
  <si>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</si>
  <si>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</si>
  <si>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</si>
  <si>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</si>
  <si>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2350</t>
  </si>
  <si>
    <t>dochody budżetu państwa związane z realizacją zadań zlecanych jst</t>
  </si>
  <si>
    <t>14.</t>
  </si>
  <si>
    <t>Projekty kanalizacji sanitarnych i sieci wodociągowych</t>
  </si>
  <si>
    <t>Zakup sprzętu komputerowego z oprogramowaniem dla Urzędu Gminy</t>
  </si>
  <si>
    <t>Środki na dofinansowanie własnych inwestycji gmin, powiatów, samorządów województw, pozyskane z innych źródeł</t>
  </si>
  <si>
    <t>0910</t>
  </si>
  <si>
    <t>Pozyskiwanie materiałów do zgłoszenia robót budowlanych</t>
  </si>
  <si>
    <t>KULTURA FIZYCZNA</t>
  </si>
  <si>
    <t xml:space="preserve">KULTURA FIZYCZNA </t>
  </si>
  <si>
    <t>01095</t>
  </si>
  <si>
    <t>75095</t>
  </si>
  <si>
    <t>Samorządowe zakłady budżetowe</t>
  </si>
  <si>
    <t>dotacje
z budżetu</t>
  </si>
  <si>
    <t>Przychody</t>
  </si>
  <si>
    <t>2012 r.</t>
  </si>
  <si>
    <t>z tego: 2011r.</t>
  </si>
  <si>
    <t>2013 r.</t>
  </si>
  <si>
    <t xml:space="preserve">wydatki inwestycyjne jednostek budżetowych </t>
  </si>
  <si>
    <t>I Ty masz szansę w gminie Duszniki</t>
  </si>
  <si>
    <t>podatek od nieruchomości</t>
  </si>
  <si>
    <t>Wpływy z podatku dochodowego od osób fizycznych</t>
  </si>
  <si>
    <t>Różne rozliczenia finansowe</t>
  </si>
  <si>
    <t xml:space="preserve">Dochody jednostek samorządu terytorialnego związane z realizacją zadań z zakresu administracji rządowej oraz innych zadań zleconych ustawami 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</si>
  <si>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</si>
  <si>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</si>
  <si>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zakup usług pozostałych "I Ty masz szansę..."</t>
  </si>
  <si>
    <t>świadczenia społeczne (w tym dożywianie 40.000,00zł)</t>
  </si>
  <si>
    <r>
      <rPr>
        <sz val="8"/>
        <rFont val="Arial CE"/>
        <family val="0"/>
      </rPr>
      <t>Dotacja celowa w ramach programów finansowanych z udziałem środków europejskich oraz środków, o których mowa w art.. 5 ust. 1 pkt 3 oraz ust. 3 pkt 5 i 6 ustawy.</t>
    </r>
    <r>
      <rPr>
        <sz val="9"/>
        <rFont val="Arial CE"/>
        <family val="2"/>
      </rPr>
      <t xml:space="preserve"> "</t>
    </r>
    <r>
      <rPr>
        <b/>
        <sz val="9"/>
        <rFont val="Arial CE"/>
        <family val="0"/>
      </rPr>
      <t>I Ty masz szansę</t>
    </r>
    <r>
      <rPr>
        <sz val="9"/>
        <rFont val="Arial CE"/>
        <family val="2"/>
      </rPr>
      <t xml:space="preserve"> …"</t>
    </r>
  </si>
  <si>
    <t>Przychody z zaciągniętych pożyczek i kredytów na rynku krajowym</t>
  </si>
  <si>
    <t>Przychody z zaciągniętych pożyczek i kredytów na rynku zagranicznym</t>
  </si>
  <si>
    <t>Przychody z zaciągniętych pożyczek na finansowanie zadań realizowanych
z udziałem środków pochodzących z budżetu UE</t>
  </si>
  <si>
    <t>Przychody ze spłat pożyczek i kredytów  udzielonych ze środków publicznych</t>
  </si>
  <si>
    <t>Przychody z prywatyzacji</t>
  </si>
  <si>
    <t>Nadwyżka z lat ubiegłych</t>
  </si>
  <si>
    <t>Przychody ze sprzedaży innych papierów wartościowych</t>
  </si>
  <si>
    <t>Przychody z tyt. innych rozliczeń krajowych</t>
  </si>
  <si>
    <t xml:space="preserve">Spłaty otrzymanych krajowych pożyczek i kredytów </t>
  </si>
  <si>
    <t>§ 993</t>
  </si>
  <si>
    <t xml:space="preserve">Spłaty otrzymanych zagranicznych pożyczek i kredytów </t>
  </si>
  <si>
    <t>Udzielone pożyczkii kredyty</t>
  </si>
  <si>
    <t>Przelewy na rachunki lokat</t>
  </si>
  <si>
    <t>Rozchody z tytułu innych rozliczeń krajowych</t>
  </si>
  <si>
    <t>* wydatki obejmują wydatki bieżące i majątkowe (dotyczące inwestycji rocznych)</t>
  </si>
  <si>
    <t>Gminne Centrum Kultury Duszniki</t>
  </si>
  <si>
    <t>szkolenia radnych</t>
  </si>
  <si>
    <t>Pozostałe odsetki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</si>
  <si>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</si>
  <si>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</si>
  <si>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</si>
  <si>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</si>
  <si>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</si>
  <si>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Wpływy z opłat za zezwolenia na sprzedaż napojów alkoholowych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</si>
  <si>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</si>
  <si>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</si>
  <si>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i wydatki związane z gromadzeneim środków z opłat produktowych</t>
  </si>
  <si>
    <t>DOCHODY OD OSÓB PRAWNYCH, OD OSÓB FIZYCZNYCH I OD INNYCH JEDNOSTEK NIEPOSIADAJĄCYCH OSOBOWOŚCI PRAWNEJ ORAZ WYDATKI ZWIĄZANE Z ICH POBOREM</t>
  </si>
  <si>
    <t>Melioracje wodne</t>
  </si>
  <si>
    <t>dotacja celowa na pomoc finansową  udzielaną między jednostkami samorządu terytorialnego na dofinansowanie własnych zadań inwestycyjnych i zakupów inwestycyjnych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</si>
  <si>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</si>
  <si>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</si>
  <si>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</si>
  <si>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</si>
  <si>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</si>
  <si>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dotacja przedmiotowa z budżetu dla samorządowego zakładu budżetowego</t>
  </si>
  <si>
    <t>Ochrona zabytków i opieka nad zabytkami</t>
  </si>
  <si>
    <t xml:space="preserve">Zadania w zakresie kultury fizycznej </t>
  </si>
  <si>
    <t>Plan dochodów budżetu gminy na 2013r.</t>
  </si>
  <si>
    <t>Wydatki budżetu gminy na 2013r.</t>
  </si>
  <si>
    <t>I. Dochody i wydatki związane z realizacją zadań z zakresu administracji rządowej zleconych gminie i innych zadań zleconych odrębnymi ustawami w 2013r.</t>
  </si>
  <si>
    <t>II. Dochody budżetu państwa związane z realizacją zadań zleconych jednostkom samorządu terytorialnegoz w 2013r.</t>
  </si>
  <si>
    <t>Plan 2013r.</t>
  </si>
  <si>
    <t xml:space="preserve">                                 Przychody i rozchody budżetu w 2013r.</t>
  </si>
  <si>
    <t>Wydatki* na programy i projekty ze środków z budżetu UE oraz innych środków ze źródeł zagranicznych niepodlegających zwrotowi w 2013r.</t>
  </si>
  <si>
    <t>Zakres i kwota dotacji dla samorządowego zakładu budżetowego w 2013r.</t>
  </si>
  <si>
    <t>Dotacje celowe na zadania własne gminy realizowane przez podmioty nienależące do sektora finansów publicznych w 2013r.</t>
  </si>
  <si>
    <t xml:space="preserve">              Wydatki jednostek pomocniczych na rok 2013</t>
  </si>
  <si>
    <t xml:space="preserve">                                       Zadania inwestycyjne w 2013r.</t>
  </si>
  <si>
    <t>Plan wydatków majątkowych na 2013r.</t>
  </si>
  <si>
    <t>2360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</si>
  <si>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</si>
  <si>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</si>
  <si>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</si>
  <si>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</si>
  <si>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 xml:space="preserve">dotacja celowa z budżetu jst, udzielone w trybie art.221 ustawy, na finansowanie lub dofinansowanie zadań zleconych do realizacji organizacjom prowadzącym działalność pożytku publicznego </t>
  </si>
  <si>
    <t>Budowa wodociągu przy boisku sportowym w Dusznikach</t>
  </si>
  <si>
    <t xml:space="preserve">Pomoc finansowa na dofinansowanie przebudowy dróg powiatowych </t>
  </si>
  <si>
    <t>Przebudowa ul.Powstańców Wlkp. w Dusznikach</t>
  </si>
  <si>
    <t>Przebudowa ul.Szkolnej w Sękowie</t>
  </si>
  <si>
    <t>85204</t>
  </si>
  <si>
    <t>85206</t>
  </si>
  <si>
    <t>0770</t>
  </si>
  <si>
    <t>Wpłaty z tytułu odpłatnego nabycia prawa własności oraz prawa użtkowania wieczystego nieruchomości</t>
  </si>
  <si>
    <t>Dotacje celowe otrzymane z budżetu państwa na realizację inwestycji i zakupów inwestycyjnych własnych gmin</t>
  </si>
  <si>
    <t>Wspieranie rodziny</t>
  </si>
  <si>
    <t>Rodziny zastępcze</t>
  </si>
  <si>
    <t>4017</t>
  </si>
  <si>
    <t>4019</t>
  </si>
  <si>
    <t>4177</t>
  </si>
  <si>
    <t>4179</t>
  </si>
  <si>
    <t>wynagrodzenia osobowe pracowników "I Ty masz szansę…"</t>
  </si>
  <si>
    <t>składki na ubezpieczenia społeczne "I Ty masz szansę…"</t>
  </si>
  <si>
    <t>składki na fundusz pracy "I Ty masz szansę…"</t>
  </si>
  <si>
    <t>wynagrodzenia bezosobowe "I Ty masz szansę…"</t>
  </si>
  <si>
    <t>Przebudowa i remont budynku świetlicy wiejskiej w Mieściskach</t>
  </si>
  <si>
    <t>Odnowa miejscowości BRZOZA, SĘDZINY, WILCZYNA</t>
  </si>
  <si>
    <t>75405</t>
  </si>
  <si>
    <t>Komendy powiatowe Policji</t>
  </si>
  <si>
    <t>6170</t>
  </si>
  <si>
    <t>Wpłaty jednostek na państwowy fundusz celowy na finansowanie lub dofinansowanie zadań inwestycyjnych</t>
  </si>
  <si>
    <t>Pomoc finansowa na dofinansowanie przebudowy budynku Posterunku Policji w Dusznikach</t>
  </si>
  <si>
    <t>KPP Szamotuły</t>
  </si>
  <si>
    <t>Budowa Sali sportowej przy SP i Gimnazjum                               w Dusznikach</t>
  </si>
  <si>
    <t>Koszty</t>
  </si>
  <si>
    <t>Plan przychodów i kosztów samorządowych zakładów budżetowych na 2013r.</t>
  </si>
  <si>
    <t xml:space="preserve">zakup usług zdrowotnych </t>
  </si>
  <si>
    <r>
      <t xml:space="preserve">zakup materiałów i wyposażenia </t>
    </r>
    <r>
      <rPr>
        <b/>
        <sz val="8"/>
        <rFont val="Arial CE"/>
        <family val="0"/>
      </rPr>
      <t>(w tym fundusz sołecki 1.000,00zł)</t>
    </r>
  </si>
  <si>
    <r>
      <t xml:space="preserve">zakup usług remontowych </t>
    </r>
    <r>
      <rPr>
        <b/>
        <sz val="8"/>
        <rFont val="Arial CE"/>
        <family val="0"/>
      </rPr>
      <t>(w tym fundusz sołecki 79.041,17zł)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</si>
  <si>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45.118,93zł)</t>
    </r>
  </si>
  <si>
    <r>
      <t xml:space="preserve">zakup materiałów i wyposażenia </t>
    </r>
    <r>
      <rPr>
        <b/>
        <sz val="8"/>
        <rFont val="Arial CE"/>
        <family val="0"/>
      </rPr>
      <t>(w tym fundusz sołecki 4.400,00zł)</t>
    </r>
  </si>
  <si>
    <r>
      <t xml:space="preserve">zakup materiałów i wyposażenia </t>
    </r>
    <r>
      <rPr>
        <b/>
        <sz val="8"/>
        <rFont val="Arial CE"/>
        <family val="0"/>
      </rPr>
      <t>(w tym fundusz sołecki 88.418,69zł)</t>
    </r>
  </si>
  <si>
    <r>
      <t xml:space="preserve">zakup usług remontowych </t>
    </r>
    <r>
      <rPr>
        <b/>
        <sz val="8"/>
        <rFont val="Arial CE"/>
        <family val="0"/>
      </rPr>
      <t>(w tym fundusz sołecki 9.205,05zł)</t>
    </r>
  </si>
  <si>
    <r>
      <t xml:space="preserve">zakup usług pozostałych </t>
    </r>
    <r>
      <rPr>
        <b/>
        <sz val="8"/>
        <rFont val="Arial CE"/>
        <family val="0"/>
      </rPr>
      <t>(w tym fundusz sołecki 13.232,43zł)</t>
    </r>
  </si>
  <si>
    <t xml:space="preserve">                                    Załącznik Nr 5 do</t>
  </si>
  <si>
    <t>Projekt i budowa kanalizacji deszczowej przy Sali sportowej w Dusznikach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</si>
  <si>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</si>
  <si>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Grzebienisko - projekt oświetlenia ul.Kasztanowa</t>
  </si>
  <si>
    <t>Podrzewie - dokumentacja ul.Osiedlowa</t>
  </si>
  <si>
    <t>Wilkowo - projekt oświetlenia ul.Szamotulska</t>
  </si>
  <si>
    <t>Dotacje podmiotowe dla samorządowych instytucji kultury w 2013r.</t>
  </si>
  <si>
    <t>Załącznik Nr 8 do</t>
  </si>
  <si>
    <t xml:space="preserve">                                          Załącznik Nr 9 do</t>
  </si>
  <si>
    <t xml:space="preserve">                                    Załącznik Nr 10 do</t>
  </si>
  <si>
    <t>Załącznik Nr 11 do</t>
  </si>
  <si>
    <t>Załącznik Nr 12 do</t>
  </si>
  <si>
    <t>Dotacje przedmiotowe, podmiotowe i celowe na zadania własne gminy realizowane przez podmioty należące do sektora finansów publicznych                w 2013r.</t>
  </si>
  <si>
    <t>Ceradz Dolny - projekt oświetlenia ul.Powstańców Wlkp. i ul.Polnej</t>
  </si>
  <si>
    <t>Sękowo - projekt oświetlenia ulic: Polna, Lipowa,Wiśniowa,Szkolna</t>
  </si>
  <si>
    <t>Przebudowa ul. Łąkowej w Podrzewiu</t>
  </si>
  <si>
    <t xml:space="preserve">Budowa i naprawa przyzagrodowych oczyszczalni ścieków na terenach zabudowy rozproszonej </t>
  </si>
  <si>
    <t xml:space="preserve">                                                               Uchwały Rady Gminy Duszniki Nr XXXI/198/12</t>
  </si>
  <si>
    <t xml:space="preserve">                                                               z dnia 28 grudnia 2012r.</t>
  </si>
  <si>
    <t xml:space="preserve">                                                            Uchwały Rady Gminy Duszniki Nr XXXI/198/12</t>
  </si>
  <si>
    <t xml:space="preserve">                                                            z dnia 28 grudnia 2012r.</t>
  </si>
  <si>
    <t>Uchwały Rady Gminy Duszniki Nr XXXI/198/12</t>
  </si>
  <si>
    <t>z dnia 28 grudnia 2012r.</t>
  </si>
  <si>
    <t xml:space="preserve">                                                               Załącznik Nr 4 do</t>
  </si>
  <si>
    <t xml:space="preserve">                                    Uchwały Rady Gminy Duszniki Nr XXXI/198/12</t>
  </si>
  <si>
    <t xml:space="preserve">                                    z dnia 28 grudnia 2012r.</t>
  </si>
  <si>
    <t xml:space="preserve">                                                   Uchwały Rady Gminy Duszniki Nr XXXI/198/12</t>
  </si>
  <si>
    <t xml:space="preserve">                                                   z dnia 28 grudnia 2012r.</t>
  </si>
  <si>
    <t xml:space="preserve">                                          Uchwały Rady Gminy Duszniki Nr XXXI/198/12</t>
  </si>
  <si>
    <t xml:space="preserve">                                          z dnia 28 grudnia 2012r.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</si>
</sst>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</numFmts>
  <fonts count="138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b/>
      <sz val="13"/>
      <name val="Arial CE"/>
      <family val="2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8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color indexed="17"/>
      <name val="Arial CE"/>
      <family val="0"/>
    </font>
    <font>
      <sz val="10"/>
      <color indexed="25"/>
      <name val="Arial CE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i/>
      <sz val="8"/>
      <name val="Arial CE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6"/>
      <name val="Arial"/>
      <family val="2"/>
    </font>
    <font>
      <sz val="8"/>
      <name val="Times New Roman CE"/>
      <family val="1"/>
    </font>
    <font>
      <sz val="12"/>
      <name val="Times New Roman CE"/>
      <family val="1"/>
    </font>
    <font>
      <sz val="6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b/>
      <sz val="12"/>
      <name val="Georgia"/>
      <family val="1"/>
    </font>
    <font>
      <sz val="8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10"/>
      <color indexed="17"/>
      <name val="Arial CE"/>
      <family val="0"/>
    </font>
    <font>
      <sz val="9"/>
      <color indexed="17"/>
      <name val="Arial CE"/>
      <family val="2"/>
    </font>
    <font>
      <b/>
      <i/>
      <sz val="10"/>
      <color indexed="17"/>
      <name val="Arial"/>
      <family val="2"/>
    </font>
    <font>
      <b/>
      <sz val="10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sz val="9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17"/>
      <name val="Arial CE"/>
      <family val="0"/>
    </font>
    <font>
      <sz val="9"/>
      <color indexed="8"/>
      <name val="Arial"/>
      <family val="2"/>
    </font>
    <font>
      <b/>
      <sz val="9"/>
      <color indexed="3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i/>
      <sz val="10"/>
      <color rgb="FF00B050"/>
      <name val="Arial"/>
      <family val="2"/>
    </font>
    <font>
      <b/>
      <sz val="10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B050"/>
      <name val="Arial CE"/>
      <family val="0"/>
    </font>
    <font>
      <sz val="9"/>
      <color theme="1"/>
      <name val="Arial"/>
      <family val="2"/>
    </font>
    <font>
      <b/>
      <sz val="9"/>
      <color rgb="FF0070C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6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1" applyNumberFormat="0" applyAlignment="0" applyProtection="0"/>
    <xf numFmtId="0" fontId="102" fillId="27" borderId="2" applyNumberFormat="0" applyAlignment="0" applyProtection="0"/>
    <xf numFmtId="0" fontId="10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04" fillId="0" borderId="3" applyNumberFormat="0" applyFill="0" applyAlignment="0" applyProtection="0"/>
    <xf numFmtId="0" fontId="105" fillId="29" borderId="4" applyNumberFormat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110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1" fillId="0" borderId="8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32" borderId="0" applyNumberFormat="0" applyBorder="0" applyAlignment="0" applyProtection="0"/>
  </cellStyleXfs>
  <cellXfs count="6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6" fillId="0" borderId="0" xfId="0" applyFont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7" fontId="26" fillId="0" borderId="0" xfId="0" applyNumberFormat="1" applyFont="1" applyBorder="1" applyAlignment="1">
      <alignment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7" fontId="28" fillId="0" borderId="0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7" fontId="1" fillId="0" borderId="12" xfId="0" applyNumberFormat="1" applyFont="1" applyBorder="1" applyAlignment="1">
      <alignment horizontal="right" vertical="center" wrapText="1"/>
    </xf>
    <xf numFmtId="7" fontId="14" fillId="0" borderId="0" xfId="0" applyNumberFormat="1" applyFont="1" applyBorder="1" applyAlignment="1">
      <alignment horizontal="right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29" fillId="0" borderId="0" xfId="0" applyNumberFormat="1" applyFont="1" applyAlignment="1">
      <alignment horizontal="center" vertical="center" wrapText="1"/>
    </xf>
    <xf numFmtId="7" fontId="26" fillId="0" borderId="0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7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29" fillId="0" borderId="0" xfId="0" applyNumberFormat="1" applyFont="1" applyAlignment="1">
      <alignment horizontal="center" vertical="center" wrapText="1"/>
    </xf>
    <xf numFmtId="7" fontId="29" fillId="0" borderId="0" xfId="0" applyNumberFormat="1" applyFont="1" applyAlignment="1">
      <alignment horizontal="center" vertical="center" wrapText="1"/>
    </xf>
    <xf numFmtId="7" fontId="27" fillId="0" borderId="0" xfId="0" applyNumberFormat="1" applyFont="1" applyBorder="1" applyAlignment="1">
      <alignment horizontal="right"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left" vertical="center"/>
    </xf>
    <xf numFmtId="0" fontId="35" fillId="0" borderId="12" xfId="0" applyFont="1" applyFill="1" applyBorder="1" applyAlignment="1" quotePrefix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vertical="center" wrapText="1"/>
    </xf>
    <xf numFmtId="4" fontId="37" fillId="0" borderId="12" xfId="0" applyNumberFormat="1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4" fontId="43" fillId="0" borderId="0" xfId="0" applyNumberFormat="1" applyFont="1" applyAlignment="1">
      <alignment horizontal="right" vertical="center" wrapText="1"/>
    </xf>
    <xf numFmtId="4" fontId="44" fillId="0" borderId="0" xfId="0" applyNumberFormat="1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center" vertical="center" wrapText="1"/>
    </xf>
    <xf numFmtId="4" fontId="43" fillId="0" borderId="0" xfId="0" applyNumberFormat="1" applyFont="1" applyFill="1" applyAlignment="1">
      <alignment vertical="center" wrapText="1"/>
    </xf>
    <xf numFmtId="4" fontId="4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7" fillId="0" borderId="12" xfId="0" applyNumberFormat="1" applyFont="1" applyBorder="1" applyAlignment="1">
      <alignment horizontal="center" vertical="center"/>
    </xf>
    <xf numFmtId="8" fontId="30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9" fillId="0" borderId="0" xfId="0" applyNumberFormat="1" applyFont="1" applyAlignment="1">
      <alignment horizontal="center" vertical="center"/>
    </xf>
    <xf numFmtId="7" fontId="29" fillId="0" borderId="0" xfId="0" applyNumberFormat="1" applyFont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quotePrefix="1">
      <alignment horizontal="right" vertical="center"/>
    </xf>
    <xf numFmtId="164" fontId="17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1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164" fontId="1" fillId="0" borderId="28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/>
    </xf>
    <xf numFmtId="0" fontId="0" fillId="0" borderId="0" xfId="0" applyAlignment="1">
      <alignment horizontal="right"/>
    </xf>
    <xf numFmtId="0" fontId="49" fillId="0" borderId="0" xfId="0" applyFont="1" applyAlignment="1">
      <alignment vertical="center"/>
    </xf>
    <xf numFmtId="7" fontId="3" fillId="33" borderId="29" xfId="0" applyNumberFormat="1" applyFont="1" applyFill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7" fontId="1" fillId="0" borderId="28" xfId="0" applyNumberFormat="1" applyFont="1" applyBorder="1" applyAlignment="1">
      <alignment horizontal="right" vertical="center"/>
    </xf>
    <xf numFmtId="49" fontId="27" fillId="0" borderId="27" xfId="0" applyNumberFormat="1" applyFont="1" applyBorder="1" applyAlignment="1">
      <alignment horizontal="center" vertical="center"/>
    </xf>
    <xf numFmtId="7" fontId="1" fillId="0" borderId="28" xfId="0" applyNumberFormat="1" applyFont="1" applyFill="1" applyBorder="1" applyAlignment="1">
      <alignment horizontal="right" vertical="center"/>
    </xf>
    <xf numFmtId="49" fontId="1" fillId="0" borderId="25" xfId="0" applyNumberFormat="1" applyFont="1" applyBorder="1" applyAlignment="1">
      <alignment horizontal="center" vertical="center"/>
    </xf>
    <xf numFmtId="7" fontId="1" fillId="0" borderId="26" xfId="0" applyNumberFormat="1" applyFont="1" applyFill="1" applyBorder="1" applyAlignment="1">
      <alignment horizontal="right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7" fontId="1" fillId="0" borderId="3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0" fontId="5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0" fontId="1" fillId="0" borderId="11" xfId="0" applyFont="1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164" fontId="36" fillId="0" borderId="26" xfId="0" applyNumberFormat="1" applyFont="1" applyBorder="1" applyAlignment="1">
      <alignment vertical="center"/>
    </xf>
    <xf numFmtId="49" fontId="24" fillId="0" borderId="22" xfId="0" applyNumberFormat="1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7" fontId="1" fillId="0" borderId="28" xfId="0" applyNumberFormat="1" applyFont="1" applyBorder="1" applyAlignment="1">
      <alignment vertical="center" wrapText="1"/>
    </xf>
    <xf numFmtId="49" fontId="1" fillId="0" borderId="27" xfId="0" applyNumberFormat="1" applyFont="1" applyBorder="1" applyAlignment="1">
      <alignment vertical="center"/>
    </xf>
    <xf numFmtId="49" fontId="24" fillId="0" borderId="24" xfId="0" applyNumberFormat="1" applyFont="1" applyBorder="1" applyAlignment="1">
      <alignment horizontal="center" vertical="center" wrapText="1"/>
    </xf>
    <xf numFmtId="8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37" fillId="0" borderId="12" xfId="0" applyNumberFormat="1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vertical="center" wrapText="1"/>
    </xf>
    <xf numFmtId="4" fontId="37" fillId="0" borderId="12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165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31" fillId="0" borderId="27" xfId="0" applyFont="1" applyFill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56" fillId="0" borderId="2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right" vertical="center"/>
    </xf>
    <xf numFmtId="0" fontId="36" fillId="0" borderId="12" xfId="0" applyFont="1" applyFill="1" applyBorder="1" applyAlignment="1">
      <alignment vertical="center" wrapText="1"/>
    </xf>
    <xf numFmtId="7" fontId="1" fillId="0" borderId="28" xfId="0" applyNumberFormat="1" applyFont="1" applyFill="1" applyBorder="1" applyAlignment="1">
      <alignment horizontal="right" vertical="center"/>
    </xf>
    <xf numFmtId="7" fontId="1" fillId="0" borderId="26" xfId="0" applyNumberFormat="1" applyFont="1" applyFill="1" applyBorder="1" applyAlignment="1">
      <alignment horizontal="right" vertical="center"/>
    </xf>
    <xf numFmtId="7" fontId="1" fillId="0" borderId="28" xfId="0" applyNumberFormat="1" applyFont="1" applyFill="1" applyBorder="1" applyAlignment="1">
      <alignment horizontal="right" vertical="center" wrapText="1"/>
    </xf>
    <xf numFmtId="7" fontId="1" fillId="0" borderId="23" xfId="0" applyNumberFormat="1" applyFont="1" applyFill="1" applyBorder="1" applyAlignment="1">
      <alignment horizontal="right" vertical="center"/>
    </xf>
    <xf numFmtId="7" fontId="1" fillId="0" borderId="26" xfId="0" applyNumberFormat="1" applyFont="1" applyFill="1" applyBorder="1" applyAlignment="1">
      <alignment horizontal="right" vertical="center" wrapText="1"/>
    </xf>
    <xf numFmtId="7" fontId="1" fillId="0" borderId="28" xfId="0" applyNumberFormat="1" applyFont="1" applyFill="1" applyBorder="1" applyAlignment="1">
      <alignment vertical="center" wrapText="1"/>
    </xf>
    <xf numFmtId="7" fontId="1" fillId="0" borderId="35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8" fontId="12" fillId="0" borderId="1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" fontId="0" fillId="0" borderId="28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5" fillId="0" borderId="0" xfId="0" applyFont="1" applyAlignment="1">
      <alignment/>
    </xf>
    <xf numFmtId="7" fontId="1" fillId="0" borderId="35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7" fillId="0" borderId="24" xfId="0" applyFont="1" applyBorder="1" applyAlignment="1">
      <alignment vertical="center"/>
    </xf>
    <xf numFmtId="0" fontId="35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47" fillId="0" borderId="12" xfId="0" applyNumberFormat="1" applyFont="1" applyBorder="1" applyAlignment="1">
      <alignment horizontal="center" vertical="center"/>
    </xf>
    <xf numFmtId="0" fontId="57" fillId="0" borderId="0" xfId="53" applyFont="1" applyFill="1">
      <alignment/>
      <protection/>
    </xf>
    <xf numFmtId="0" fontId="58" fillId="0" borderId="0" xfId="53" applyFont="1" applyFill="1" applyAlignment="1">
      <alignment wrapText="1"/>
      <protection/>
    </xf>
    <xf numFmtId="0" fontId="57" fillId="0" borderId="12" xfId="53" applyFont="1" applyFill="1" applyBorder="1" applyAlignment="1">
      <alignment horizontal="center" vertical="center" wrapText="1"/>
      <protection/>
    </xf>
    <xf numFmtId="0" fontId="59" fillId="0" borderId="12" xfId="53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/>
    </xf>
    <xf numFmtId="0" fontId="0" fillId="0" borderId="12" xfId="0" applyFont="1" applyBorder="1" applyAlignment="1">
      <alignment horizontal="left" vertical="center" wrapText="1"/>
    </xf>
    <xf numFmtId="0" fontId="4" fillId="0" borderId="2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0" fontId="62" fillId="0" borderId="0" xfId="0" applyFont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4" fontId="37" fillId="0" borderId="11" xfId="0" applyNumberFormat="1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44" fontId="0" fillId="0" borderId="0" xfId="62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4" fontId="1" fillId="0" borderId="28" xfId="0" applyNumberFormat="1" applyFont="1" applyBorder="1" applyAlignment="1">
      <alignment vertical="center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7" fontId="1" fillId="0" borderId="35" xfId="0" applyNumberFormat="1" applyFont="1" applyFill="1" applyBorder="1" applyAlignment="1">
      <alignment vertical="center" wrapText="1"/>
    </xf>
    <xf numFmtId="8" fontId="24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vertical="center"/>
    </xf>
    <xf numFmtId="164" fontId="1" fillId="0" borderId="26" xfId="0" applyNumberFormat="1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7" fontId="3" fillId="0" borderId="12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8" fontId="1" fillId="0" borderId="10" xfId="0" applyNumberFormat="1" applyFont="1" applyBorder="1" applyAlignment="1">
      <alignment horizontal="center" vertical="center"/>
    </xf>
    <xf numFmtId="0" fontId="116" fillId="0" borderId="15" xfId="0" applyFont="1" applyBorder="1" applyAlignment="1" quotePrefix="1">
      <alignment horizontal="center" vertical="center"/>
    </xf>
    <xf numFmtId="0" fontId="117" fillId="0" borderId="15" xfId="0" applyFont="1" applyBorder="1" applyAlignment="1">
      <alignment horizontal="center" vertical="center"/>
    </xf>
    <xf numFmtId="0" fontId="116" fillId="0" borderId="15" xfId="0" applyFont="1" applyBorder="1" applyAlignment="1">
      <alignment vertical="center"/>
    </xf>
    <xf numFmtId="164" fontId="116" fillId="0" borderId="35" xfId="0" applyNumberFormat="1" applyFont="1" applyBorder="1" applyAlignment="1">
      <alignment vertical="center"/>
    </xf>
    <xf numFmtId="0" fontId="116" fillId="0" borderId="15" xfId="0" applyFont="1" applyBorder="1" applyAlignment="1">
      <alignment horizontal="center" vertical="center"/>
    </xf>
    <xf numFmtId="0" fontId="116" fillId="0" borderId="12" xfId="0" applyFont="1" applyBorder="1" applyAlignment="1">
      <alignment horizontal="center" vertical="center"/>
    </xf>
    <xf numFmtId="0" fontId="117" fillId="0" borderId="12" xfId="0" applyFont="1" applyBorder="1" applyAlignment="1">
      <alignment horizontal="center" vertical="center"/>
    </xf>
    <xf numFmtId="0" fontId="116" fillId="0" borderId="12" xfId="0" applyFont="1" applyBorder="1" applyAlignment="1">
      <alignment vertical="center"/>
    </xf>
    <xf numFmtId="164" fontId="116" fillId="0" borderId="28" xfId="0" applyNumberFormat="1" applyFont="1" applyBorder="1" applyAlignment="1">
      <alignment vertical="center"/>
    </xf>
    <xf numFmtId="0" fontId="116" fillId="0" borderId="15" xfId="0" applyFont="1" applyBorder="1" applyAlignment="1">
      <alignment vertical="center" wrapText="1"/>
    </xf>
    <xf numFmtId="0" fontId="118" fillId="0" borderId="33" xfId="0" applyFont="1" applyBorder="1" applyAlignment="1">
      <alignment horizontal="center" vertical="center"/>
    </xf>
    <xf numFmtId="0" fontId="116" fillId="0" borderId="12" xfId="0" applyFont="1" applyBorder="1" applyAlignment="1">
      <alignment vertical="center" wrapText="1"/>
    </xf>
    <xf numFmtId="164" fontId="116" fillId="0" borderId="34" xfId="0" applyNumberFormat="1" applyFont="1" applyBorder="1" applyAlignment="1">
      <alignment vertical="center"/>
    </xf>
    <xf numFmtId="0" fontId="119" fillId="0" borderId="12" xfId="0" applyFont="1" applyBorder="1" applyAlignment="1">
      <alignment horizontal="center" vertical="center"/>
    </xf>
    <xf numFmtId="0" fontId="120" fillId="0" borderId="12" xfId="0" applyFont="1" applyBorder="1" applyAlignment="1">
      <alignment horizontal="center" vertical="center"/>
    </xf>
    <xf numFmtId="164" fontId="117" fillId="0" borderId="28" xfId="0" applyNumberFormat="1" applyFont="1" applyBorder="1" applyAlignment="1">
      <alignment vertical="center"/>
    </xf>
    <xf numFmtId="0" fontId="120" fillId="0" borderId="12" xfId="0" applyFont="1" applyBorder="1" applyAlignment="1" quotePrefix="1">
      <alignment horizontal="center" vertical="center"/>
    </xf>
    <xf numFmtId="0" fontId="116" fillId="0" borderId="12" xfId="0" applyFont="1" applyBorder="1" applyAlignment="1">
      <alignment horizontal="left" vertical="center" wrapText="1"/>
    </xf>
    <xf numFmtId="164" fontId="116" fillId="0" borderId="28" xfId="0" applyNumberFormat="1" applyFont="1" applyBorder="1" applyAlignment="1">
      <alignment vertical="center"/>
    </xf>
    <xf numFmtId="0" fontId="116" fillId="0" borderId="12" xfId="0" applyFont="1" applyFill="1" applyBorder="1" applyAlignment="1">
      <alignment vertical="center" wrapText="1"/>
    </xf>
    <xf numFmtId="0" fontId="120" fillId="0" borderId="15" xfId="0" applyFont="1" applyBorder="1" applyAlignment="1">
      <alignment horizontal="center" vertical="center"/>
    </xf>
    <xf numFmtId="0" fontId="116" fillId="0" borderId="33" xfId="0" applyFont="1" applyBorder="1" applyAlignment="1">
      <alignment horizontal="left" vertical="center" wrapText="1"/>
    </xf>
    <xf numFmtId="164" fontId="116" fillId="0" borderId="35" xfId="0" applyNumberFormat="1" applyFont="1" applyBorder="1" applyAlignment="1">
      <alignment vertical="center"/>
    </xf>
    <xf numFmtId="49" fontId="116" fillId="0" borderId="15" xfId="0" applyNumberFormat="1" applyFont="1" applyBorder="1" applyAlignment="1">
      <alignment horizontal="center" vertical="center"/>
    </xf>
    <xf numFmtId="8" fontId="116" fillId="0" borderId="15" xfId="0" applyNumberFormat="1" applyFont="1" applyBorder="1" applyAlignment="1">
      <alignment horizontal="center" vertical="center"/>
    </xf>
    <xf numFmtId="0" fontId="116" fillId="0" borderId="15" xfId="0" applyFont="1" applyBorder="1" applyAlignment="1">
      <alignment horizontal="left" vertical="center" wrapText="1"/>
    </xf>
    <xf numFmtId="164" fontId="121" fillId="0" borderId="23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16" fillId="0" borderId="15" xfId="0" applyFont="1" applyBorder="1" applyAlignment="1">
      <alignment horizontal="left" vertical="center" wrapText="1"/>
    </xf>
    <xf numFmtId="164" fontId="121" fillId="0" borderId="23" xfId="0" applyNumberFormat="1" applyFont="1" applyBorder="1" applyAlignment="1">
      <alignment vertical="center"/>
    </xf>
    <xf numFmtId="0" fontId="122" fillId="0" borderId="16" xfId="0" applyFont="1" applyBorder="1" applyAlignment="1" quotePrefix="1">
      <alignment horizontal="center" vertical="center"/>
    </xf>
    <xf numFmtId="0" fontId="122" fillId="0" borderId="17" xfId="0" applyFont="1" applyBorder="1" applyAlignment="1">
      <alignment horizontal="center" vertical="center"/>
    </xf>
    <xf numFmtId="0" fontId="122" fillId="0" borderId="17" xfId="0" applyFont="1" applyBorder="1" applyAlignment="1">
      <alignment vertical="center"/>
    </xf>
    <xf numFmtId="164" fontId="122" fillId="0" borderId="13" xfId="0" applyNumberFormat="1" applyFont="1" applyBorder="1" applyAlignment="1">
      <alignment vertical="center"/>
    </xf>
    <xf numFmtId="0" fontId="122" fillId="0" borderId="16" xfId="0" applyFont="1" applyBorder="1" applyAlignment="1">
      <alignment horizontal="center" vertical="center"/>
    </xf>
    <xf numFmtId="0" fontId="122" fillId="0" borderId="17" xfId="0" applyFont="1" applyBorder="1" applyAlignment="1">
      <alignment vertical="center" wrapText="1"/>
    </xf>
    <xf numFmtId="0" fontId="122" fillId="0" borderId="16" xfId="0" applyFont="1" applyBorder="1" applyAlignment="1">
      <alignment horizontal="center"/>
    </xf>
    <xf numFmtId="0" fontId="123" fillId="0" borderId="17" xfId="0" applyFont="1" applyBorder="1" applyAlignment="1">
      <alignment horizontal="center" vertical="center"/>
    </xf>
    <xf numFmtId="0" fontId="122" fillId="0" borderId="17" xfId="0" applyFont="1" applyBorder="1" applyAlignment="1">
      <alignment horizontal="left" vertical="center" wrapText="1"/>
    </xf>
    <xf numFmtId="164" fontId="122" fillId="0" borderId="13" xfId="0" applyNumberFormat="1" applyFont="1" applyBorder="1" applyAlignment="1">
      <alignment vertical="center"/>
    </xf>
    <xf numFmtId="49" fontId="122" fillId="0" borderId="16" xfId="0" applyNumberFormat="1" applyFont="1" applyBorder="1" applyAlignment="1">
      <alignment horizontal="center" vertical="center" wrapText="1"/>
    </xf>
    <xf numFmtId="49" fontId="122" fillId="0" borderId="17" xfId="0" applyNumberFormat="1" applyFont="1" applyBorder="1" applyAlignment="1">
      <alignment horizontal="center" vertical="center" wrapText="1"/>
    </xf>
    <xf numFmtId="49" fontId="122" fillId="0" borderId="38" xfId="0" applyNumberFormat="1" applyFont="1" applyBorder="1" applyAlignment="1">
      <alignment horizontal="center" vertical="center" wrapText="1"/>
    </xf>
    <xf numFmtId="7" fontId="122" fillId="0" borderId="17" xfId="0" applyNumberFormat="1" applyFont="1" applyBorder="1" applyAlignment="1">
      <alignment vertical="center" wrapText="1"/>
    </xf>
    <xf numFmtId="164" fontId="124" fillId="0" borderId="13" xfId="0" applyNumberFormat="1" applyFont="1" applyBorder="1" applyAlignment="1">
      <alignment vertical="center"/>
    </xf>
    <xf numFmtId="49" fontId="122" fillId="0" borderId="17" xfId="0" applyNumberFormat="1" applyFont="1" applyBorder="1" applyAlignment="1">
      <alignment horizontal="center" vertical="center" wrapText="1"/>
    </xf>
    <xf numFmtId="7" fontId="122" fillId="0" borderId="17" xfId="0" applyNumberFormat="1" applyFont="1" applyBorder="1" applyAlignment="1">
      <alignment vertical="center" wrapText="1"/>
    </xf>
    <xf numFmtId="164" fontId="124" fillId="0" borderId="13" xfId="0" applyNumberFormat="1" applyFont="1" applyBorder="1" applyAlignment="1">
      <alignment vertical="center"/>
    </xf>
    <xf numFmtId="0" fontId="125" fillId="0" borderId="38" xfId="0" applyFont="1" applyBorder="1" applyAlignment="1">
      <alignment vertical="center"/>
    </xf>
    <xf numFmtId="0" fontId="126" fillId="0" borderId="39" xfId="0" applyFont="1" applyBorder="1" applyAlignment="1">
      <alignment vertical="center"/>
    </xf>
    <xf numFmtId="49" fontId="122" fillId="0" borderId="16" xfId="0" applyNumberFormat="1" applyFont="1" applyBorder="1" applyAlignment="1">
      <alignment horizontal="center" vertical="center" wrapText="1"/>
    </xf>
    <xf numFmtId="7" fontId="122" fillId="0" borderId="13" xfId="0" applyNumberFormat="1" applyFont="1" applyBorder="1" applyAlignment="1">
      <alignment vertical="center" wrapText="1"/>
    </xf>
    <xf numFmtId="7" fontId="122" fillId="0" borderId="13" xfId="0" applyNumberFormat="1" applyFont="1" applyFill="1" applyBorder="1" applyAlignment="1">
      <alignment vertical="center" wrapText="1"/>
    </xf>
    <xf numFmtId="49" fontId="122" fillId="0" borderId="38" xfId="0" applyNumberFormat="1" applyFont="1" applyBorder="1" applyAlignment="1">
      <alignment horizontal="center" vertical="center" wrapText="1"/>
    </xf>
    <xf numFmtId="49" fontId="122" fillId="0" borderId="16" xfId="0" applyNumberFormat="1" applyFont="1" applyBorder="1" applyAlignment="1">
      <alignment horizontal="center" vertical="center"/>
    </xf>
    <xf numFmtId="49" fontId="127" fillId="0" borderId="17" xfId="0" applyNumberFormat="1" applyFont="1" applyBorder="1" applyAlignment="1">
      <alignment horizontal="center" vertical="center"/>
    </xf>
    <xf numFmtId="0" fontId="122" fillId="0" borderId="17" xfId="0" applyFont="1" applyBorder="1" applyAlignment="1">
      <alignment horizontal="left" vertical="center" wrapText="1"/>
    </xf>
    <xf numFmtId="7" fontId="122" fillId="0" borderId="13" xfId="0" applyNumberFormat="1" applyFont="1" applyFill="1" applyBorder="1" applyAlignment="1">
      <alignment horizontal="right" vertical="center"/>
    </xf>
    <xf numFmtId="0" fontId="128" fillId="0" borderId="39" xfId="0" applyNumberFormat="1" applyFont="1" applyBorder="1" applyAlignment="1">
      <alignment horizontal="center" vertical="center" wrapText="1"/>
    </xf>
    <xf numFmtId="0" fontId="128" fillId="0" borderId="14" xfId="0" applyNumberFormat="1" applyFont="1" applyBorder="1" applyAlignment="1">
      <alignment horizontal="center" vertical="center" wrapText="1"/>
    </xf>
    <xf numFmtId="7" fontId="128" fillId="0" borderId="14" xfId="0" applyNumberFormat="1" applyFont="1" applyBorder="1" applyAlignment="1">
      <alignment horizontal="center" vertical="center" wrapText="1"/>
    </xf>
    <xf numFmtId="0" fontId="128" fillId="0" borderId="38" xfId="0" applyNumberFormat="1" applyFont="1" applyBorder="1" applyAlignment="1">
      <alignment horizontal="left" vertical="center" wrapText="1"/>
    </xf>
    <xf numFmtId="7" fontId="128" fillId="0" borderId="13" xfId="0" applyNumberFormat="1" applyFont="1" applyBorder="1" applyAlignment="1">
      <alignment vertical="center" wrapText="1"/>
    </xf>
    <xf numFmtId="49" fontId="116" fillId="0" borderId="15" xfId="0" applyNumberFormat="1" applyFont="1" applyBorder="1" applyAlignment="1">
      <alignment horizontal="center" vertical="center" wrapText="1"/>
    </xf>
    <xf numFmtId="7" fontId="116" fillId="0" borderId="35" xfId="0" applyNumberFormat="1" applyFont="1" applyFill="1" applyBorder="1" applyAlignment="1">
      <alignment vertical="center" wrapText="1"/>
    </xf>
    <xf numFmtId="8" fontId="116" fillId="0" borderId="15" xfId="0" applyNumberFormat="1" applyFont="1" applyBorder="1" applyAlignment="1" quotePrefix="1">
      <alignment horizontal="center" vertical="center"/>
    </xf>
    <xf numFmtId="7" fontId="116" fillId="0" borderId="23" xfId="0" applyNumberFormat="1" applyFont="1" applyBorder="1" applyAlignment="1">
      <alignment vertical="center" wrapText="1"/>
    </xf>
    <xf numFmtId="49" fontId="129" fillId="0" borderId="15" xfId="0" applyNumberFormat="1" applyFont="1" applyBorder="1" applyAlignment="1">
      <alignment horizontal="center" vertical="center"/>
    </xf>
    <xf numFmtId="7" fontId="116" fillId="0" borderId="35" xfId="0" applyNumberFormat="1" applyFont="1" applyBorder="1" applyAlignment="1">
      <alignment horizontal="right" vertical="center"/>
    </xf>
    <xf numFmtId="8" fontId="116" fillId="0" borderId="12" xfId="0" applyNumberFormat="1" applyFont="1" applyBorder="1" applyAlignment="1">
      <alignment horizontal="center" vertical="center"/>
    </xf>
    <xf numFmtId="49" fontId="116" fillId="0" borderId="12" xfId="0" applyNumberFormat="1" applyFont="1" applyBorder="1" applyAlignment="1">
      <alignment horizontal="center" vertical="center"/>
    </xf>
    <xf numFmtId="7" fontId="116" fillId="0" borderId="28" xfId="0" applyNumberFormat="1" applyFont="1" applyBorder="1" applyAlignment="1">
      <alignment horizontal="right" vertical="center"/>
    </xf>
    <xf numFmtId="7" fontId="116" fillId="0" borderId="28" xfId="0" applyNumberFormat="1" applyFont="1" applyFill="1" applyBorder="1" applyAlignment="1">
      <alignment horizontal="right" vertical="center"/>
    </xf>
    <xf numFmtId="49" fontId="116" fillId="0" borderId="12" xfId="0" applyNumberFormat="1" applyFont="1" applyBorder="1" applyAlignment="1" quotePrefix="1">
      <alignment horizontal="center" vertical="center"/>
    </xf>
    <xf numFmtId="7" fontId="116" fillId="0" borderId="35" xfId="0" applyNumberFormat="1" applyFont="1" applyFill="1" applyBorder="1" applyAlignment="1">
      <alignment horizontal="right" vertical="center"/>
    </xf>
    <xf numFmtId="165" fontId="120" fillId="0" borderId="12" xfId="0" applyNumberFormat="1" applyFont="1" applyBorder="1" applyAlignment="1">
      <alignment horizontal="center" vertical="center"/>
    </xf>
    <xf numFmtId="0" fontId="116" fillId="0" borderId="15" xfId="0" applyNumberFormat="1" applyFont="1" applyBorder="1" applyAlignment="1">
      <alignment horizontal="center" vertical="center"/>
    </xf>
    <xf numFmtId="8" fontId="120" fillId="0" borderId="12" xfId="0" applyNumberFormat="1" applyFont="1" applyBorder="1" applyAlignment="1">
      <alignment horizontal="center" vertical="center"/>
    </xf>
    <xf numFmtId="8" fontId="130" fillId="0" borderId="15" xfId="0" applyNumberFormat="1" applyFont="1" applyBorder="1" applyAlignment="1">
      <alignment horizontal="center" vertical="center"/>
    </xf>
    <xf numFmtId="49" fontId="116" fillId="0" borderId="10" xfId="0" applyNumberFormat="1" applyFont="1" applyBorder="1" applyAlignment="1">
      <alignment horizontal="center" vertical="center"/>
    </xf>
    <xf numFmtId="8" fontId="116" fillId="0" borderId="10" xfId="0" applyNumberFormat="1" applyFont="1" applyBorder="1" applyAlignment="1">
      <alignment horizontal="center" vertical="center"/>
    </xf>
    <xf numFmtId="0" fontId="116" fillId="0" borderId="10" xfId="0" applyFont="1" applyBorder="1" applyAlignment="1">
      <alignment horizontal="left" vertical="center" wrapText="1"/>
    </xf>
    <xf numFmtId="7" fontId="116" fillId="0" borderId="23" xfId="0" applyNumberFormat="1" applyFont="1" applyFill="1" applyBorder="1" applyAlignment="1">
      <alignment vertical="center" wrapText="1"/>
    </xf>
    <xf numFmtId="8" fontId="118" fillId="0" borderId="15" xfId="0" applyNumberFormat="1" applyFont="1" applyBorder="1" applyAlignment="1">
      <alignment horizontal="center" vertical="center"/>
    </xf>
    <xf numFmtId="8" fontId="120" fillId="0" borderId="40" xfId="0" applyNumberFormat="1" applyFont="1" applyBorder="1" applyAlignment="1">
      <alignment horizontal="center" vertical="center"/>
    </xf>
    <xf numFmtId="8" fontId="116" fillId="0" borderId="12" xfId="0" applyNumberFormat="1" applyFont="1" applyFill="1" applyBorder="1" applyAlignment="1">
      <alignment horizontal="center" vertical="center"/>
    </xf>
    <xf numFmtId="49" fontId="122" fillId="0" borderId="32" xfId="0" applyNumberFormat="1" applyFont="1" applyBorder="1" applyAlignment="1">
      <alignment horizontal="center" vertical="center" wrapText="1"/>
    </xf>
    <xf numFmtId="49" fontId="122" fillId="0" borderId="27" xfId="0" applyNumberFormat="1" applyFont="1" applyBorder="1" applyAlignment="1">
      <alignment horizontal="center" vertical="center" wrapText="1"/>
    </xf>
    <xf numFmtId="49" fontId="122" fillId="0" borderId="12" xfId="0" applyNumberFormat="1" applyFont="1" applyBorder="1" applyAlignment="1">
      <alignment horizontal="center" vertical="center" wrapText="1"/>
    </xf>
    <xf numFmtId="0" fontId="122" fillId="0" borderId="12" xfId="0" applyFont="1" applyBorder="1" applyAlignment="1">
      <alignment vertical="center" wrapText="1"/>
    </xf>
    <xf numFmtId="49" fontId="116" fillId="0" borderId="33" xfId="0" applyNumberFormat="1" applyFont="1" applyBorder="1" applyAlignment="1">
      <alignment horizontal="center" vertical="center" wrapText="1"/>
    </xf>
    <xf numFmtId="0" fontId="116" fillId="0" borderId="33" xfId="0" applyFont="1" applyBorder="1" applyAlignment="1">
      <alignment vertical="center" wrapText="1"/>
    </xf>
    <xf numFmtId="7" fontId="116" fillId="0" borderId="34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7" fontId="1" fillId="0" borderId="28" xfId="0" applyNumberFormat="1" applyFont="1" applyFill="1" applyBorder="1" applyAlignment="1">
      <alignment vertical="center" wrapText="1"/>
    </xf>
    <xf numFmtId="0" fontId="131" fillId="0" borderId="12" xfId="0" applyFont="1" applyFill="1" applyBorder="1" applyAlignment="1" quotePrefix="1">
      <alignment horizontal="center" vertical="center" wrapText="1"/>
    </xf>
    <xf numFmtId="0" fontId="131" fillId="0" borderId="12" xfId="0" applyFont="1" applyFill="1" applyBorder="1" applyAlignment="1">
      <alignment horizontal="center" vertical="center" wrapText="1"/>
    </xf>
    <xf numFmtId="0" fontId="131" fillId="0" borderId="12" xfId="0" applyFont="1" applyFill="1" applyBorder="1" applyAlignment="1">
      <alignment vertical="center" wrapText="1"/>
    </xf>
    <xf numFmtId="4" fontId="131" fillId="0" borderId="12" xfId="0" applyNumberFormat="1" applyFont="1" applyFill="1" applyBorder="1" applyAlignment="1">
      <alignment horizontal="right" vertical="center" wrapText="1"/>
    </xf>
    <xf numFmtId="4" fontId="131" fillId="0" borderId="12" xfId="0" applyNumberFormat="1" applyFont="1" applyFill="1" applyBorder="1" applyAlignment="1">
      <alignment horizontal="right" vertical="center" wrapText="1"/>
    </xf>
    <xf numFmtId="49" fontId="119" fillId="0" borderId="12" xfId="0" applyNumberFormat="1" applyFont="1" applyBorder="1" applyAlignment="1">
      <alignment horizontal="center" vertical="center"/>
    </xf>
    <xf numFmtId="8" fontId="119" fillId="0" borderId="12" xfId="0" applyNumberFormat="1" applyFont="1" applyBorder="1" applyAlignment="1">
      <alignment horizontal="center" vertical="center"/>
    </xf>
    <xf numFmtId="0" fontId="119" fillId="0" borderId="12" xfId="0" applyFont="1" applyBorder="1" applyAlignment="1">
      <alignment horizontal="left" vertical="center" wrapText="1"/>
    </xf>
    <xf numFmtId="0" fontId="132" fillId="0" borderId="12" xfId="0" applyFont="1" applyFill="1" applyBorder="1" applyAlignment="1">
      <alignment horizontal="center" vertical="center" wrapText="1"/>
    </xf>
    <xf numFmtId="49" fontId="119" fillId="0" borderId="15" xfId="0" applyNumberFormat="1" applyFont="1" applyBorder="1" applyAlignment="1">
      <alignment horizontal="center" vertical="center" wrapText="1"/>
    </xf>
    <xf numFmtId="0" fontId="119" fillId="0" borderId="15" xfId="0" applyFont="1" applyBorder="1" applyAlignment="1">
      <alignment vertical="center" wrapText="1"/>
    </xf>
    <xf numFmtId="0" fontId="124" fillId="0" borderId="27" xfId="0" applyFont="1" applyFill="1" applyBorder="1" applyAlignment="1" quotePrefix="1">
      <alignment horizontal="center" vertical="center"/>
    </xf>
    <xf numFmtId="0" fontId="124" fillId="0" borderId="12" xfId="0" applyFont="1" applyFill="1" applyBorder="1" applyAlignment="1">
      <alignment horizontal="center" vertical="center"/>
    </xf>
    <xf numFmtId="7" fontId="122" fillId="0" borderId="12" xfId="0" applyNumberFormat="1" applyFont="1" applyBorder="1" applyAlignment="1">
      <alignment vertical="center" wrapText="1"/>
    </xf>
    <xf numFmtId="4" fontId="124" fillId="0" borderId="12" xfId="0" applyNumberFormat="1" applyFont="1" applyFill="1" applyBorder="1" applyAlignment="1">
      <alignment horizontal="right" vertical="center"/>
    </xf>
    <xf numFmtId="0" fontId="124" fillId="0" borderId="27" xfId="0" applyFont="1" applyFill="1" applyBorder="1" applyAlignment="1">
      <alignment horizontal="center" vertical="center" wrapText="1"/>
    </xf>
    <xf numFmtId="0" fontId="124" fillId="0" borderId="12" xfId="0" applyFont="1" applyFill="1" applyBorder="1" applyAlignment="1">
      <alignment horizontal="center" vertical="center" wrapText="1"/>
    </xf>
    <xf numFmtId="4" fontId="124" fillId="0" borderId="12" xfId="0" applyNumberFormat="1" applyFont="1" applyFill="1" applyBorder="1" applyAlignment="1">
      <alignment horizontal="right" vertical="center" wrapText="1"/>
    </xf>
    <xf numFmtId="0" fontId="122" fillId="0" borderId="12" xfId="0" applyFont="1" applyBorder="1" applyAlignment="1">
      <alignment vertical="center"/>
    </xf>
    <xf numFmtId="0" fontId="133" fillId="0" borderId="17" xfId="0" applyFont="1" applyFill="1" applyBorder="1" applyAlignment="1">
      <alignment horizontal="left" vertical="center" wrapText="1"/>
    </xf>
    <xf numFmtId="4" fontId="134" fillId="0" borderId="17" xfId="0" applyNumberFormat="1" applyFont="1" applyFill="1" applyBorder="1" applyAlignment="1">
      <alignment horizontal="right" vertical="center" wrapText="1"/>
    </xf>
    <xf numFmtId="164" fontId="36" fillId="0" borderId="26" xfId="0" applyNumberFormat="1" applyFont="1" applyFill="1" applyBorder="1" applyAlignment="1">
      <alignment vertical="center"/>
    </xf>
    <xf numFmtId="0" fontId="57" fillId="34" borderId="12" xfId="53" applyFont="1" applyFill="1" applyBorder="1">
      <alignment/>
      <protection/>
    </xf>
    <xf numFmtId="0" fontId="60" fillId="34" borderId="12" xfId="53" applyFont="1" applyFill="1" applyBorder="1" applyAlignment="1">
      <alignment horizontal="center"/>
      <protection/>
    </xf>
    <xf numFmtId="4" fontId="57" fillId="34" borderId="12" xfId="53" applyNumberFormat="1" applyFont="1" applyFill="1" applyBorder="1">
      <alignment/>
      <protection/>
    </xf>
    <xf numFmtId="0" fontId="57" fillId="34" borderId="41" xfId="53" applyFont="1" applyFill="1" applyBorder="1" applyAlignment="1">
      <alignment horizontal="left"/>
      <protection/>
    </xf>
    <xf numFmtId="0" fontId="57" fillId="34" borderId="21" xfId="53" applyFont="1" applyFill="1" applyBorder="1" applyAlignment="1">
      <alignment horizontal="center"/>
      <protection/>
    </xf>
    <xf numFmtId="0" fontId="57" fillId="34" borderId="42" xfId="53" applyFont="1" applyFill="1" applyBorder="1" applyAlignment="1">
      <alignment horizontal="center"/>
      <protection/>
    </xf>
    <xf numFmtId="0" fontId="57" fillId="34" borderId="43" xfId="53" applyFont="1" applyFill="1" applyBorder="1" applyAlignment="1">
      <alignment/>
      <protection/>
    </xf>
    <xf numFmtId="0" fontId="57" fillId="34" borderId="0" xfId="53" applyFont="1" applyFill="1" applyBorder="1" applyAlignment="1">
      <alignment/>
      <protection/>
    </xf>
    <xf numFmtId="0" fontId="57" fillId="34" borderId="0" xfId="53" applyFont="1" applyFill="1" applyBorder="1" applyAlignment="1">
      <alignment horizontal="center"/>
      <protection/>
    </xf>
    <xf numFmtId="0" fontId="57" fillId="34" borderId="18" xfId="53" applyFont="1" applyFill="1" applyBorder="1" applyAlignment="1">
      <alignment horizontal="center"/>
      <protection/>
    </xf>
    <xf numFmtId="0" fontId="57" fillId="34" borderId="44" xfId="53" applyFont="1" applyFill="1" applyBorder="1" applyAlignment="1">
      <alignment/>
      <protection/>
    </xf>
    <xf numFmtId="0" fontId="57" fillId="34" borderId="45" xfId="53" applyFont="1" applyFill="1" applyBorder="1" applyAlignment="1">
      <alignment/>
      <protection/>
    </xf>
    <xf numFmtId="0" fontId="57" fillId="34" borderId="45" xfId="53" applyFont="1" applyFill="1" applyBorder="1" applyAlignment="1">
      <alignment horizontal="center"/>
      <protection/>
    </xf>
    <xf numFmtId="0" fontId="57" fillId="34" borderId="46" xfId="53" applyFont="1" applyFill="1" applyBorder="1" applyAlignment="1">
      <alignment horizontal="center"/>
      <protection/>
    </xf>
    <xf numFmtId="4" fontId="57" fillId="34" borderId="12" xfId="53" applyNumberFormat="1" applyFont="1" applyFill="1" applyBorder="1" applyAlignment="1">
      <alignment horizontal="right" vertical="center"/>
      <protection/>
    </xf>
    <xf numFmtId="0" fontId="60" fillId="34" borderId="12" xfId="53" applyFont="1" applyFill="1" applyBorder="1" applyAlignment="1">
      <alignment horizontal="center" vertical="center"/>
      <protection/>
    </xf>
    <xf numFmtId="0" fontId="57" fillId="34" borderId="47" xfId="53" applyFont="1" applyFill="1" applyBorder="1" applyAlignment="1">
      <alignment/>
      <protection/>
    </xf>
    <xf numFmtId="49" fontId="122" fillId="0" borderId="48" xfId="0" applyNumberFormat="1" applyFont="1" applyBorder="1" applyAlignment="1">
      <alignment horizontal="center" vertical="center" wrapText="1"/>
    </xf>
    <xf numFmtId="7" fontId="122" fillId="0" borderId="38" xfId="0" applyNumberFormat="1" applyFont="1" applyBorder="1" applyAlignment="1">
      <alignment vertical="center" wrapText="1"/>
    </xf>
    <xf numFmtId="7" fontId="3" fillId="33" borderId="13" xfId="0" applyNumberFormat="1" applyFont="1" applyFill="1" applyBorder="1" applyAlignment="1">
      <alignment horizontal="center" vertical="center"/>
    </xf>
    <xf numFmtId="49" fontId="128" fillId="0" borderId="49" xfId="0" applyNumberFormat="1" applyFont="1" applyBorder="1" applyAlignment="1">
      <alignment horizontal="center" vertical="center" wrapText="1"/>
    </xf>
    <xf numFmtId="49" fontId="128" fillId="0" borderId="50" xfId="0" applyNumberFormat="1" applyFont="1" applyBorder="1" applyAlignment="1">
      <alignment horizontal="center" vertical="center" wrapText="1"/>
    </xf>
    <xf numFmtId="0" fontId="126" fillId="0" borderId="50" xfId="0" applyFont="1" applyBorder="1" applyAlignment="1">
      <alignment vertical="center"/>
    </xf>
    <xf numFmtId="7" fontId="128" fillId="0" borderId="51" xfId="0" applyNumberFormat="1" applyFont="1" applyBorder="1" applyAlignment="1">
      <alignment vertical="center" wrapText="1"/>
    </xf>
    <xf numFmtId="49" fontId="128" fillId="0" borderId="16" xfId="0" applyNumberFormat="1" applyFont="1" applyBorder="1" applyAlignment="1">
      <alignment horizontal="center" vertical="center" wrapText="1"/>
    </xf>
    <xf numFmtId="49" fontId="128" fillId="0" borderId="17" xfId="0" applyNumberFormat="1" applyFont="1" applyBorder="1" applyAlignment="1">
      <alignment horizontal="center" vertical="center" wrapText="1"/>
    </xf>
    <xf numFmtId="0" fontId="126" fillId="0" borderId="17" xfId="0" applyFont="1" applyBorder="1" applyAlignment="1">
      <alignment vertical="center" wrapText="1"/>
    </xf>
    <xf numFmtId="0" fontId="126" fillId="0" borderId="17" xfId="0" applyFont="1" applyBorder="1" applyAlignment="1">
      <alignment vertical="center"/>
    </xf>
    <xf numFmtId="0" fontId="128" fillId="0" borderId="39" xfId="0" applyFont="1" applyBorder="1" applyAlignment="1">
      <alignment horizontal="left" vertical="center" wrapText="1"/>
    </xf>
    <xf numFmtId="7" fontId="128" fillId="0" borderId="52" xfId="0" applyNumberFormat="1" applyFont="1" applyBorder="1" applyAlignment="1">
      <alignment horizontal="right" vertical="center" wrapText="1"/>
    </xf>
    <xf numFmtId="0" fontId="128" fillId="0" borderId="16" xfId="0" applyFont="1" applyBorder="1" applyAlignment="1">
      <alignment horizontal="left" vertical="center" wrapText="1"/>
    </xf>
    <xf numFmtId="7" fontId="128" fillId="0" borderId="17" xfId="0" applyNumberFormat="1" applyFont="1" applyBorder="1" applyAlignment="1">
      <alignment vertical="center" wrapText="1"/>
    </xf>
    <xf numFmtId="49" fontId="135" fillId="0" borderId="15" xfId="0" applyNumberFormat="1" applyFont="1" applyBorder="1" applyAlignment="1">
      <alignment horizontal="center" vertical="center" wrapText="1"/>
    </xf>
    <xf numFmtId="0" fontId="135" fillId="0" borderId="15" xfId="0" applyFont="1" applyBorder="1" applyAlignment="1">
      <alignment horizontal="left" vertical="center" wrapText="1"/>
    </xf>
    <xf numFmtId="7" fontId="135" fillId="0" borderId="15" xfId="0" applyNumberFormat="1" applyFont="1" applyBorder="1" applyAlignment="1">
      <alignment horizontal="right" vertical="center" wrapText="1"/>
    </xf>
    <xf numFmtId="0" fontId="135" fillId="0" borderId="15" xfId="0" applyFont="1" applyBorder="1" applyAlignment="1">
      <alignment vertical="center" wrapText="1"/>
    </xf>
    <xf numFmtId="49" fontId="135" fillId="0" borderId="12" xfId="0" applyNumberFormat="1" applyFont="1" applyBorder="1" applyAlignment="1">
      <alignment horizontal="center" vertical="center" wrapText="1"/>
    </xf>
    <xf numFmtId="0" fontId="135" fillId="0" borderId="12" xfId="0" applyFont="1" applyBorder="1" applyAlignment="1">
      <alignment vertical="center" wrapText="1"/>
    </xf>
    <xf numFmtId="7" fontId="135" fillId="0" borderId="12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vertical="center"/>
    </xf>
    <xf numFmtId="0" fontId="135" fillId="0" borderId="12" xfId="0" applyFont="1" applyBorder="1" applyAlignment="1">
      <alignment horizontal="left" vertical="center" wrapText="1"/>
    </xf>
    <xf numFmtId="0" fontId="127" fillId="0" borderId="17" xfId="0" applyFont="1" applyBorder="1" applyAlignment="1">
      <alignment horizontal="center" vertical="center"/>
    </xf>
    <xf numFmtId="4" fontId="122" fillId="0" borderId="17" xfId="0" applyNumberFormat="1" applyFont="1" applyBorder="1" applyAlignment="1">
      <alignment vertical="center"/>
    </xf>
    <xf numFmtId="0" fontId="4" fillId="0" borderId="11" xfId="52" applyFont="1" applyBorder="1" applyAlignment="1">
      <alignment horizontal="center" vertical="center"/>
      <protection/>
    </xf>
    <xf numFmtId="49" fontId="4" fillId="0" borderId="12" xfId="52" applyNumberFormat="1" applyFont="1" applyBorder="1" applyAlignment="1">
      <alignment vertical="center"/>
      <protection/>
    </xf>
    <xf numFmtId="0" fontId="36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left" vertical="center" wrapText="1"/>
      <protection/>
    </xf>
    <xf numFmtId="4" fontId="1" fillId="0" borderId="12" xfId="52" applyNumberFormat="1" applyFont="1" applyBorder="1" applyAlignment="1">
      <alignment horizontal="right" vertical="center"/>
      <protection/>
    </xf>
    <xf numFmtId="0" fontId="136" fillId="0" borderId="0" xfId="0" applyFont="1" applyAlignment="1">
      <alignment horizontal="center" vertical="center"/>
    </xf>
    <xf numFmtId="4" fontId="1" fillId="0" borderId="12" xfId="52" applyNumberFormat="1" applyFont="1" applyBorder="1" applyAlignment="1">
      <alignment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2" xfId="52" applyFont="1" applyFill="1" applyBorder="1" applyAlignment="1">
      <alignment horizontal="center" vertical="center"/>
      <protection/>
    </xf>
    <xf numFmtId="8" fontId="1" fillId="0" borderId="12" xfId="52" applyNumberFormat="1" applyFont="1" applyBorder="1" applyAlignment="1">
      <alignment horizontal="center" vertical="center"/>
      <protection/>
    </xf>
    <xf numFmtId="0" fontId="36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122" fillId="0" borderId="40" xfId="52" applyFont="1" applyBorder="1" applyAlignment="1">
      <alignment horizontal="center" vertical="center"/>
      <protection/>
    </xf>
    <xf numFmtId="4" fontId="137" fillId="0" borderId="40" xfId="52" applyNumberFormat="1" applyFont="1" applyBorder="1" applyAlignment="1">
      <alignment vertical="center"/>
      <protection/>
    </xf>
    <xf numFmtId="4" fontId="122" fillId="0" borderId="12" xfId="0" applyNumberFormat="1" applyFont="1" applyBorder="1" applyAlignment="1">
      <alignment vertical="center"/>
    </xf>
    <xf numFmtId="0" fontId="127" fillId="0" borderId="53" xfId="0" applyFont="1" applyBorder="1" applyAlignment="1">
      <alignment vertical="center"/>
    </xf>
    <xf numFmtId="4" fontId="122" fillId="0" borderId="54" xfId="0" applyNumberFormat="1" applyFont="1" applyBorder="1" applyAlignment="1">
      <alignment horizontal="right" vertical="center"/>
    </xf>
    <xf numFmtId="4" fontId="122" fillId="0" borderId="54" xfId="0" applyNumberFormat="1" applyFont="1" applyBorder="1" applyAlignment="1">
      <alignment vertical="center"/>
    </xf>
    <xf numFmtId="0" fontId="122" fillId="0" borderId="53" xfId="0" applyFont="1" applyBorder="1" applyAlignment="1">
      <alignment horizontal="center" vertical="center"/>
    </xf>
    <xf numFmtId="4" fontId="122" fillId="0" borderId="53" xfId="0" applyNumberFormat="1" applyFont="1" applyBorder="1" applyAlignment="1">
      <alignment vertical="center"/>
    </xf>
    <xf numFmtId="0" fontId="122" fillId="0" borderId="53" xfId="0" applyFont="1" applyBorder="1" applyAlignment="1">
      <alignment vertical="center"/>
    </xf>
    <xf numFmtId="4" fontId="122" fillId="0" borderId="54" xfId="0" applyNumberFormat="1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4" fontId="37" fillId="0" borderId="10" xfId="0" applyNumberFormat="1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7" fontId="128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122" fillId="0" borderId="16" xfId="0" applyFont="1" applyBorder="1" applyAlignment="1">
      <alignment horizontal="center" vertical="center"/>
    </xf>
    <xf numFmtId="0" fontId="122" fillId="0" borderId="17" xfId="0" applyFont="1" applyBorder="1" applyAlignment="1">
      <alignment horizontal="center" vertical="center"/>
    </xf>
    <xf numFmtId="0" fontId="57" fillId="34" borderId="47" xfId="53" applyFont="1" applyFill="1" applyBorder="1" applyAlignment="1">
      <alignment horizontal="center"/>
      <protection/>
    </xf>
    <xf numFmtId="0" fontId="57" fillId="34" borderId="40" xfId="53" applyFont="1" applyFill="1" applyBorder="1" applyAlignment="1">
      <alignment horizontal="center"/>
      <protection/>
    </xf>
    <xf numFmtId="0" fontId="57" fillId="0" borderId="0" xfId="53" applyFont="1" applyFill="1" applyAlignment="1">
      <alignment horizontal="left"/>
      <protection/>
    </xf>
    <xf numFmtId="4" fontId="57" fillId="34" borderId="11" xfId="53" applyNumberFormat="1" applyFont="1" applyFill="1" applyBorder="1" applyAlignment="1">
      <alignment horizontal="right" vertical="center"/>
      <protection/>
    </xf>
    <xf numFmtId="4" fontId="57" fillId="34" borderId="10" xfId="53" applyNumberFormat="1" applyFont="1" applyFill="1" applyBorder="1" applyAlignment="1">
      <alignment horizontal="right" vertical="center"/>
      <protection/>
    </xf>
    <xf numFmtId="4" fontId="57" fillId="34" borderId="15" xfId="53" applyNumberFormat="1" applyFont="1" applyFill="1" applyBorder="1" applyAlignment="1">
      <alignment horizontal="right" vertical="center"/>
      <protection/>
    </xf>
    <xf numFmtId="0" fontId="57" fillId="34" borderId="12" xfId="53" applyFont="1" applyFill="1" applyBorder="1" applyAlignment="1">
      <alignment horizontal="center" vertical="center"/>
      <protection/>
    </xf>
    <xf numFmtId="0" fontId="57" fillId="34" borderId="11" xfId="53" applyFont="1" applyFill="1" applyBorder="1" applyAlignment="1">
      <alignment horizontal="center"/>
      <protection/>
    </xf>
    <xf numFmtId="0" fontId="57" fillId="34" borderId="10" xfId="53" applyFont="1" applyFill="1" applyBorder="1" applyAlignment="1">
      <alignment horizontal="center"/>
      <protection/>
    </xf>
    <xf numFmtId="0" fontId="57" fillId="34" borderId="15" xfId="53" applyFont="1" applyFill="1" applyBorder="1" applyAlignment="1">
      <alignment horizontal="center"/>
      <protection/>
    </xf>
    <xf numFmtId="0" fontId="57" fillId="34" borderId="11" xfId="53" applyFont="1" applyFill="1" applyBorder="1" applyAlignment="1">
      <alignment horizontal="center" vertical="center"/>
      <protection/>
    </xf>
    <xf numFmtId="0" fontId="57" fillId="34" borderId="10" xfId="53" applyFont="1" applyFill="1" applyBorder="1" applyAlignment="1">
      <alignment horizontal="center" vertical="center"/>
      <protection/>
    </xf>
    <xf numFmtId="0" fontId="57" fillId="34" borderId="15" xfId="53" applyFont="1" applyFill="1" applyBorder="1" applyAlignment="1">
      <alignment horizontal="center" vertical="center"/>
      <protection/>
    </xf>
    <xf numFmtId="0" fontId="57" fillId="0" borderId="12" xfId="53" applyFont="1" applyFill="1" applyBorder="1" applyAlignment="1">
      <alignment horizontal="center" vertical="center"/>
      <protection/>
    </xf>
    <xf numFmtId="0" fontId="57" fillId="0" borderId="12" xfId="53" applyFont="1" applyFill="1" applyBorder="1" applyAlignment="1">
      <alignment horizontal="center" vertical="center" wrapText="1"/>
      <protection/>
    </xf>
    <xf numFmtId="0" fontId="61" fillId="0" borderId="0" xfId="53" applyFont="1" applyFill="1" applyAlignment="1">
      <alignment horizontal="center"/>
      <protection/>
    </xf>
    <xf numFmtId="0" fontId="57" fillId="0" borderId="47" xfId="53" applyFont="1" applyFill="1" applyBorder="1" applyAlignment="1">
      <alignment horizontal="center" vertical="center" wrapText="1"/>
      <protection/>
    </xf>
    <xf numFmtId="0" fontId="57" fillId="0" borderId="55" xfId="53" applyFont="1" applyFill="1" applyBorder="1" applyAlignment="1">
      <alignment horizontal="center" vertical="center" wrapText="1"/>
      <protection/>
    </xf>
    <xf numFmtId="0" fontId="57" fillId="0" borderId="40" xfId="53" applyFont="1" applyFill="1" applyBorder="1" applyAlignment="1">
      <alignment horizontal="center" vertical="center" wrapText="1"/>
      <protection/>
    </xf>
    <xf numFmtId="0" fontId="122" fillId="0" borderId="47" xfId="0" applyFont="1" applyBorder="1" applyAlignment="1">
      <alignment horizontal="center" vertical="center"/>
    </xf>
    <xf numFmtId="0" fontId="122" fillId="0" borderId="55" xfId="0" applyFont="1" applyBorder="1" applyAlignment="1">
      <alignment horizontal="center" vertical="center"/>
    </xf>
    <xf numFmtId="0" fontId="12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122" fillId="0" borderId="56" xfId="0" applyFont="1" applyBorder="1" applyAlignment="1">
      <alignment horizontal="left" vertical="center"/>
    </xf>
    <xf numFmtId="0" fontId="122" fillId="0" borderId="57" xfId="0" applyFont="1" applyBorder="1" applyAlignment="1">
      <alignment horizontal="left" vertical="center"/>
    </xf>
    <xf numFmtId="0" fontId="122" fillId="0" borderId="58" xfId="0" applyFont="1" applyBorder="1" applyAlignment="1">
      <alignment horizontal="left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22" fillId="0" borderId="56" xfId="0" applyFont="1" applyBorder="1" applyAlignment="1">
      <alignment horizontal="center" vertical="center"/>
    </xf>
    <xf numFmtId="0" fontId="122" fillId="0" borderId="57" xfId="0" applyFont="1" applyBorder="1" applyAlignment="1">
      <alignment horizontal="center" vertical="center"/>
    </xf>
    <xf numFmtId="0" fontId="122" fillId="0" borderId="58" xfId="0" applyFont="1" applyBorder="1" applyAlignment="1">
      <alignment horizontal="center" vertical="center"/>
    </xf>
    <xf numFmtId="49" fontId="4" fillId="0" borderId="11" xfId="52" applyNumberFormat="1" applyFont="1" applyBorder="1" applyAlignment="1">
      <alignment vertical="center"/>
      <protection/>
    </xf>
    <xf numFmtId="49" fontId="4" fillId="0" borderId="15" xfId="52" applyNumberFormat="1" applyFont="1" applyBorder="1" applyAlignment="1">
      <alignment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122" fillId="0" borderId="47" xfId="52" applyFont="1" applyBorder="1" applyAlignment="1">
      <alignment horizontal="center" vertical="center"/>
      <protection/>
    </xf>
    <xf numFmtId="0" fontId="122" fillId="0" borderId="55" xfId="52" applyFont="1" applyBorder="1" applyAlignment="1">
      <alignment horizontal="center" vertical="center"/>
      <protection/>
    </xf>
    <xf numFmtId="49" fontId="4" fillId="0" borderId="10" xfId="52" applyNumberFormat="1" applyFont="1" applyBorder="1" applyAlignment="1">
      <alignment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55" fillId="0" borderId="0" xfId="0" applyFont="1" applyAlignment="1">
      <alignment horizontal="center"/>
    </xf>
    <xf numFmtId="0" fontId="122" fillId="0" borderId="59" xfId="0" applyFont="1" applyBorder="1" applyAlignment="1">
      <alignment horizontal="center" vertical="center"/>
    </xf>
    <xf numFmtId="0" fontId="122" fillId="0" borderId="53" xfId="0" applyFont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8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9.7109375" style="0" customWidth="1"/>
    <col min="6" max="6" width="21.421875" style="0" customWidth="1"/>
    <col min="7" max="7" width="13.00390625" style="0" customWidth="1"/>
    <col min="8" max="8" width="16.421875" style="0" customWidth="1"/>
    <col min="9" max="9" width="39.7109375" style="0" customWidth="1"/>
    <col min="10" max="10" width="0.5625" style="0" customWidth="1"/>
  </cols>
  <sheetData>
    <row r="1" ht="12.75">
      <c r="E1" t="s">
        <v>320</v>
      </c>
    </row>
    <row r="2" spans="2:5" ht="15.75" customHeight="1">
      <c r="B2" s="301"/>
      <c r="E2" s="322" t="s">
        <v>531</v>
      </c>
    </row>
    <row r="3" ht="12.75">
      <c r="E3" s="322" t="s">
        <v>532</v>
      </c>
    </row>
    <row r="4" ht="18.75">
      <c r="E4" s="294"/>
    </row>
    <row r="5" spans="5:8" ht="15">
      <c r="E5" s="316"/>
      <c r="H5" s="263"/>
    </row>
    <row r="6" spans="3:5" ht="18.75" customHeight="1">
      <c r="C6" s="2"/>
      <c r="D6" s="3"/>
      <c r="E6" s="2" t="s">
        <v>458</v>
      </c>
    </row>
    <row r="7" spans="5:9" ht="12" customHeight="1" thickBot="1">
      <c r="E7" s="4"/>
      <c r="F7" s="190"/>
      <c r="I7" s="5"/>
    </row>
    <row r="8" spans="2:9" s="6" customFormat="1" ht="15" customHeight="1">
      <c r="B8" s="548" t="s">
        <v>0</v>
      </c>
      <c r="C8" s="550" t="s">
        <v>1</v>
      </c>
      <c r="D8" s="552" t="s">
        <v>2</v>
      </c>
      <c r="E8" s="554" t="s">
        <v>3</v>
      </c>
      <c r="F8" s="546" t="s">
        <v>462</v>
      </c>
      <c r="G8" s="173"/>
      <c r="H8" s="172"/>
      <c r="I8" s="174"/>
    </row>
    <row r="9" spans="2:9" s="6" customFormat="1" ht="15" customHeight="1" thickBot="1">
      <c r="B9" s="549"/>
      <c r="C9" s="551"/>
      <c r="D9" s="553"/>
      <c r="E9" s="555"/>
      <c r="F9" s="547"/>
      <c r="G9" s="173"/>
      <c r="H9" s="172"/>
      <c r="I9" s="174"/>
    </row>
    <row r="10" spans="2:9" s="8" customFormat="1" ht="9.75" customHeight="1" thickBot="1">
      <c r="B10" s="175">
        <v>1</v>
      </c>
      <c r="C10" s="7">
        <v>2</v>
      </c>
      <c r="D10" s="7">
        <v>3</v>
      </c>
      <c r="E10" s="7">
        <v>4</v>
      </c>
      <c r="F10" s="176">
        <v>5</v>
      </c>
      <c r="G10" s="147"/>
      <c r="H10" s="147"/>
      <c r="I10" s="148"/>
    </row>
    <row r="11" spans="2:9" s="8" customFormat="1" ht="14.25" customHeight="1" thickBot="1">
      <c r="B11" s="388" t="s">
        <v>4</v>
      </c>
      <c r="C11" s="389"/>
      <c r="D11" s="389"/>
      <c r="E11" s="390" t="s">
        <v>5</v>
      </c>
      <c r="F11" s="391">
        <f>F12</f>
        <v>6000</v>
      </c>
      <c r="G11" s="149"/>
      <c r="H11" s="150"/>
      <c r="I11" s="9"/>
    </row>
    <row r="12" spans="2:11" s="8" customFormat="1" ht="15" customHeight="1">
      <c r="B12" s="177"/>
      <c r="C12" s="358" t="s">
        <v>6</v>
      </c>
      <c r="D12" s="359"/>
      <c r="E12" s="360" t="s">
        <v>7</v>
      </c>
      <c r="F12" s="361">
        <f>F13</f>
        <v>6000</v>
      </c>
      <c r="G12" s="151"/>
      <c r="H12" s="152"/>
      <c r="I12" s="9"/>
      <c r="K12" s="9"/>
    </row>
    <row r="13" spans="2:11" s="8" customFormat="1" ht="24.75" customHeight="1" thickBot="1">
      <c r="B13" s="178"/>
      <c r="C13" s="11"/>
      <c r="D13" s="12" t="s">
        <v>8</v>
      </c>
      <c r="E13" s="13" t="s">
        <v>9</v>
      </c>
      <c r="F13" s="179">
        <v>6000</v>
      </c>
      <c r="G13" s="9"/>
      <c r="H13" s="153"/>
      <c r="I13" s="9"/>
      <c r="K13" s="14"/>
    </row>
    <row r="14" spans="2:11" s="8" customFormat="1" ht="15" customHeight="1" thickBot="1">
      <c r="B14" s="392">
        <v>700</v>
      </c>
      <c r="C14" s="389"/>
      <c r="D14" s="389"/>
      <c r="E14" s="390" t="s">
        <v>10</v>
      </c>
      <c r="F14" s="391">
        <f>F15</f>
        <v>293500</v>
      </c>
      <c r="G14" s="149"/>
      <c r="H14" s="150"/>
      <c r="I14" s="9"/>
      <c r="K14" s="9"/>
    </row>
    <row r="15" spans="2:11" s="8" customFormat="1" ht="15" customHeight="1">
      <c r="B15" s="177"/>
      <c r="C15" s="362">
        <v>70005</v>
      </c>
      <c r="D15" s="359"/>
      <c r="E15" s="360" t="s">
        <v>11</v>
      </c>
      <c r="F15" s="361">
        <f>F16+F17+F18</f>
        <v>293500</v>
      </c>
      <c r="G15" s="151"/>
      <c r="H15" s="152"/>
      <c r="I15" s="9"/>
      <c r="K15" s="9"/>
    </row>
    <row r="16" spans="2:11" s="8" customFormat="1" ht="23.25" customHeight="1">
      <c r="B16" s="180"/>
      <c r="C16" s="15"/>
      <c r="D16" s="16" t="s">
        <v>12</v>
      </c>
      <c r="E16" s="17" t="s">
        <v>13</v>
      </c>
      <c r="F16" s="181">
        <v>8500</v>
      </c>
      <c r="G16" s="9"/>
      <c r="H16" s="153"/>
      <c r="I16" s="9"/>
      <c r="K16" s="9"/>
    </row>
    <row r="17" spans="2:11" s="8" customFormat="1" ht="23.25" customHeight="1">
      <c r="B17" s="180"/>
      <c r="C17" s="15"/>
      <c r="D17" s="16" t="s">
        <v>8</v>
      </c>
      <c r="E17" s="145" t="s">
        <v>14</v>
      </c>
      <c r="F17" s="181">
        <v>35000</v>
      </c>
      <c r="G17" s="9"/>
      <c r="H17" s="153"/>
      <c r="I17" s="9"/>
      <c r="K17" s="9"/>
    </row>
    <row r="18" spans="2:11" s="8" customFormat="1" ht="23.25" customHeight="1" thickBot="1">
      <c r="B18" s="178"/>
      <c r="C18" s="10"/>
      <c r="D18" s="12" t="s">
        <v>482</v>
      </c>
      <c r="E18" s="13" t="s">
        <v>483</v>
      </c>
      <c r="F18" s="179">
        <v>250000</v>
      </c>
      <c r="G18" s="9"/>
      <c r="H18" s="153"/>
      <c r="I18" s="9"/>
      <c r="K18" s="9"/>
    </row>
    <row r="19" spans="2:11" s="8" customFormat="1" ht="15" customHeight="1" thickBot="1">
      <c r="B19" s="392">
        <v>750</v>
      </c>
      <c r="C19" s="389"/>
      <c r="D19" s="389"/>
      <c r="E19" s="390" t="s">
        <v>15</v>
      </c>
      <c r="F19" s="391">
        <f>F20+F22</f>
        <v>107200</v>
      </c>
      <c r="G19" s="149"/>
      <c r="H19" s="150"/>
      <c r="I19" s="9"/>
      <c r="K19" s="9"/>
    </row>
    <row r="20" spans="2:11" s="8" customFormat="1" ht="15" customHeight="1">
      <c r="B20" s="177"/>
      <c r="C20" s="362">
        <v>75011</v>
      </c>
      <c r="D20" s="359"/>
      <c r="E20" s="360" t="s">
        <v>16</v>
      </c>
      <c r="F20" s="361">
        <f>F21</f>
        <v>66200</v>
      </c>
      <c r="G20" s="151"/>
      <c r="H20" s="152"/>
      <c r="I20" s="9"/>
      <c r="K20" s="9"/>
    </row>
    <row r="21" spans="2:11" s="8" customFormat="1" ht="37.5" customHeight="1">
      <c r="B21" s="180"/>
      <c r="C21" s="15"/>
      <c r="D21" s="18">
        <v>2010</v>
      </c>
      <c r="E21" s="80" t="s">
        <v>17</v>
      </c>
      <c r="F21" s="181">
        <v>66200</v>
      </c>
      <c r="G21" s="9"/>
      <c r="H21" s="153"/>
      <c r="I21" s="9"/>
      <c r="K21" s="19"/>
    </row>
    <row r="22" spans="2:9" s="8" customFormat="1" ht="15" customHeight="1">
      <c r="B22" s="180"/>
      <c r="C22" s="363">
        <v>75023</v>
      </c>
      <c r="D22" s="364"/>
      <c r="E22" s="365" t="s">
        <v>18</v>
      </c>
      <c r="F22" s="366">
        <f>F23+F24+F25</f>
        <v>41000</v>
      </c>
      <c r="G22" s="151"/>
      <c r="H22" s="152"/>
      <c r="I22" s="9"/>
    </row>
    <row r="23" spans="2:9" s="8" customFormat="1" ht="24" customHeight="1">
      <c r="B23" s="180"/>
      <c r="C23" s="15"/>
      <c r="D23" s="16" t="s">
        <v>19</v>
      </c>
      <c r="E23" s="17" t="s">
        <v>20</v>
      </c>
      <c r="F23" s="181">
        <v>6000</v>
      </c>
      <c r="G23" s="9"/>
      <c r="H23" s="153"/>
      <c r="I23" s="9"/>
    </row>
    <row r="24" spans="2:9" s="8" customFormat="1" ht="24" customHeight="1">
      <c r="B24" s="180"/>
      <c r="C24" s="15"/>
      <c r="D24" s="16" t="s">
        <v>21</v>
      </c>
      <c r="E24" s="17" t="s">
        <v>22</v>
      </c>
      <c r="F24" s="181">
        <v>5000</v>
      </c>
      <c r="G24" s="9"/>
      <c r="H24" s="153"/>
      <c r="I24" s="9"/>
    </row>
    <row r="25" spans="2:9" s="8" customFormat="1" ht="12.75" thickBot="1">
      <c r="B25" s="178"/>
      <c r="C25" s="10"/>
      <c r="D25" s="12" t="s">
        <v>23</v>
      </c>
      <c r="E25" s="13" t="s">
        <v>437</v>
      </c>
      <c r="F25" s="179">
        <v>30000</v>
      </c>
      <c r="G25" s="9"/>
      <c r="H25" s="153"/>
      <c r="I25" s="9"/>
    </row>
    <row r="26" spans="2:9" s="8" customFormat="1" ht="42" customHeight="1" thickBot="1">
      <c r="B26" s="392">
        <v>751</v>
      </c>
      <c r="C26" s="389"/>
      <c r="D26" s="389"/>
      <c r="E26" s="393" t="s">
        <v>438</v>
      </c>
      <c r="F26" s="391">
        <f>F27</f>
        <v>1420</v>
      </c>
      <c r="G26" s="149"/>
      <c r="H26" s="150"/>
      <c r="I26" s="9"/>
    </row>
    <row r="27" spans="2:11" s="8" customFormat="1" ht="25.5" customHeight="1">
      <c r="B27" s="177"/>
      <c r="C27" s="362">
        <v>75101</v>
      </c>
      <c r="D27" s="359"/>
      <c r="E27" s="367" t="s">
        <v>24</v>
      </c>
      <c r="F27" s="361">
        <f>F28</f>
        <v>1420</v>
      </c>
      <c r="G27" s="151"/>
      <c r="H27" s="152"/>
      <c r="I27" s="9"/>
      <c r="K27" s="9"/>
    </row>
    <row r="28" spans="2:11" s="8" customFormat="1" ht="38.25" customHeight="1" thickBot="1">
      <c r="B28" s="178"/>
      <c r="C28" s="10"/>
      <c r="D28" s="21">
        <v>2010</v>
      </c>
      <c r="E28" s="22" t="s">
        <v>25</v>
      </c>
      <c r="F28" s="179">
        <v>1420</v>
      </c>
      <c r="G28" s="9"/>
      <c r="H28"/>
      <c r="I28" s="9"/>
      <c r="K28" s="14"/>
    </row>
    <row r="29" spans="2:9" ht="55.5" customHeight="1" thickBot="1">
      <c r="B29" s="392">
        <v>756</v>
      </c>
      <c r="C29" s="389"/>
      <c r="D29" s="389"/>
      <c r="E29" s="393" t="s">
        <v>447</v>
      </c>
      <c r="F29" s="391">
        <f>F30+F32+F39+F47+F56</f>
        <v>11297711</v>
      </c>
      <c r="G29" s="154"/>
      <c r="I29" s="155"/>
    </row>
    <row r="30" spans="2:9" ht="20.25" customHeight="1">
      <c r="B30" s="327"/>
      <c r="C30" s="362">
        <v>75601</v>
      </c>
      <c r="D30" s="368"/>
      <c r="E30" s="369" t="s">
        <v>412</v>
      </c>
      <c r="F30" s="370">
        <f>F31</f>
        <v>12000</v>
      </c>
      <c r="G30" s="154"/>
      <c r="I30" s="155"/>
    </row>
    <row r="31" spans="2:9" ht="24">
      <c r="B31" s="328"/>
      <c r="C31" s="329"/>
      <c r="D31" s="16" t="s">
        <v>37</v>
      </c>
      <c r="E31" s="17" t="s">
        <v>38</v>
      </c>
      <c r="F31" s="330">
        <v>12000</v>
      </c>
      <c r="G31" s="154"/>
      <c r="I31" s="155"/>
    </row>
    <row r="32" spans="2:9" s="24" customFormat="1" ht="41.25" customHeight="1">
      <c r="B32" s="182"/>
      <c r="C32" s="362">
        <v>75615</v>
      </c>
      <c r="D32" s="359"/>
      <c r="E32" s="367" t="s">
        <v>439</v>
      </c>
      <c r="F32" s="361">
        <f>F33+F34+F35+F36+F37+F38</f>
        <v>3231000</v>
      </c>
      <c r="G32" s="156"/>
      <c r="H32" s="152"/>
      <c r="I32" s="28"/>
    </row>
    <row r="33" spans="2:9" s="24" customFormat="1" ht="15" customHeight="1">
      <c r="B33" s="183"/>
      <c r="C33" s="25"/>
      <c r="D33" s="16" t="s">
        <v>27</v>
      </c>
      <c r="E33" s="17" t="s">
        <v>28</v>
      </c>
      <c r="F33" s="181">
        <v>3000000</v>
      </c>
      <c r="G33" s="28"/>
      <c r="H33" s="157"/>
      <c r="I33" s="28"/>
    </row>
    <row r="34" spans="2:9" ht="15" customHeight="1">
      <c r="B34" s="184"/>
      <c r="C34" s="26"/>
      <c r="D34" s="16" t="s">
        <v>29</v>
      </c>
      <c r="E34" s="27" t="s">
        <v>30</v>
      </c>
      <c r="F34" s="181">
        <v>120000</v>
      </c>
      <c r="G34" s="155"/>
      <c r="H34" s="157"/>
      <c r="I34" s="155"/>
    </row>
    <row r="35" spans="2:9" ht="15" customHeight="1">
      <c r="B35" s="184"/>
      <c r="C35" s="26"/>
      <c r="D35" s="16" t="s">
        <v>31</v>
      </c>
      <c r="E35" s="27" t="s">
        <v>32</v>
      </c>
      <c r="F35" s="181">
        <v>23000</v>
      </c>
      <c r="G35" s="155"/>
      <c r="H35" s="157"/>
      <c r="I35" s="155"/>
    </row>
    <row r="36" spans="2:9" ht="15" customHeight="1">
      <c r="B36" s="184"/>
      <c r="C36" s="26"/>
      <c r="D36" s="16" t="s">
        <v>33</v>
      </c>
      <c r="E36" s="27" t="s">
        <v>34</v>
      </c>
      <c r="F36" s="181">
        <v>80000</v>
      </c>
      <c r="G36" s="155"/>
      <c r="H36" s="157"/>
      <c r="I36" s="155"/>
    </row>
    <row r="37" spans="2:9" ht="15" customHeight="1">
      <c r="B37" s="184"/>
      <c r="C37" s="26"/>
      <c r="D37" s="16" t="s">
        <v>41</v>
      </c>
      <c r="E37" s="27" t="s">
        <v>42</v>
      </c>
      <c r="F37" s="181">
        <v>3000</v>
      </c>
      <c r="G37" s="155"/>
      <c r="H37" s="157"/>
      <c r="I37" s="155"/>
    </row>
    <row r="38" spans="2:9" ht="15" customHeight="1">
      <c r="B38" s="184"/>
      <c r="C38" s="26"/>
      <c r="D38" s="16" t="s">
        <v>397</v>
      </c>
      <c r="E38" s="27" t="s">
        <v>440</v>
      </c>
      <c r="F38" s="181">
        <v>5000</v>
      </c>
      <c r="G38" s="155"/>
      <c r="H38" s="157"/>
      <c r="I38" s="155"/>
    </row>
    <row r="39" spans="2:9" s="24" customFormat="1" ht="38.25">
      <c r="B39" s="185"/>
      <c r="C39" s="363">
        <v>75616</v>
      </c>
      <c r="D39" s="364"/>
      <c r="E39" s="369" t="s">
        <v>441</v>
      </c>
      <c r="F39" s="366">
        <f>F40+F41+F42+F43+F44+F45+F46</f>
        <v>3083000</v>
      </c>
      <c r="G39" s="156"/>
      <c r="H39" s="152"/>
      <c r="I39" s="28"/>
    </row>
    <row r="40" spans="2:10" s="24" customFormat="1" ht="15" customHeight="1">
      <c r="B40" s="183"/>
      <c r="C40" s="25"/>
      <c r="D40" s="16" t="s">
        <v>27</v>
      </c>
      <c r="E40" s="27" t="s">
        <v>28</v>
      </c>
      <c r="F40" s="181">
        <v>1200000</v>
      </c>
      <c r="G40" s="28"/>
      <c r="H40" s="157"/>
      <c r="I40" s="28"/>
      <c r="J40" s="28"/>
    </row>
    <row r="41" spans="2:9" ht="15" customHeight="1">
      <c r="B41" s="184"/>
      <c r="C41" s="26"/>
      <c r="D41" s="16" t="s">
        <v>29</v>
      </c>
      <c r="E41" s="27" t="s">
        <v>35</v>
      </c>
      <c r="F41" s="181">
        <v>1300000</v>
      </c>
      <c r="G41" s="155"/>
      <c r="H41" s="157"/>
      <c r="I41" s="155"/>
    </row>
    <row r="42" spans="2:9" ht="15" customHeight="1">
      <c r="B42" s="184"/>
      <c r="C42" s="26"/>
      <c r="D42" s="16" t="s">
        <v>31</v>
      </c>
      <c r="E42" s="27" t="s">
        <v>32</v>
      </c>
      <c r="F42" s="181">
        <v>2000</v>
      </c>
      <c r="G42" s="155"/>
      <c r="H42" s="157"/>
      <c r="I42" s="155"/>
    </row>
    <row r="43" spans="2:9" s="24" customFormat="1" ht="15" customHeight="1">
      <c r="B43" s="185"/>
      <c r="C43" s="25"/>
      <c r="D43" s="16" t="s">
        <v>33</v>
      </c>
      <c r="E43" s="27" t="s">
        <v>36</v>
      </c>
      <c r="F43" s="181">
        <v>350000</v>
      </c>
      <c r="G43" s="28"/>
      <c r="H43" s="157"/>
      <c r="I43" s="28"/>
    </row>
    <row r="44" spans="2:9" ht="15" customHeight="1">
      <c r="B44" s="184"/>
      <c r="C44" s="26"/>
      <c r="D44" s="16" t="s">
        <v>39</v>
      </c>
      <c r="E44" s="27" t="s">
        <v>40</v>
      </c>
      <c r="F44" s="181">
        <v>6000</v>
      </c>
      <c r="G44" s="155"/>
      <c r="H44" s="157"/>
      <c r="I44" s="155"/>
    </row>
    <row r="45" spans="2:9" ht="15" customHeight="1">
      <c r="B45" s="184"/>
      <c r="C45" s="26"/>
      <c r="D45" s="16" t="s">
        <v>41</v>
      </c>
      <c r="E45" s="27" t="s">
        <v>42</v>
      </c>
      <c r="F45" s="181">
        <v>220000</v>
      </c>
      <c r="G45" s="155"/>
      <c r="H45" s="157"/>
      <c r="I45" s="155"/>
    </row>
    <row r="46" spans="2:9" ht="15" customHeight="1">
      <c r="B46" s="184"/>
      <c r="C46" s="26"/>
      <c r="D46" s="16" t="s">
        <v>397</v>
      </c>
      <c r="E46" s="27" t="s">
        <v>440</v>
      </c>
      <c r="F46" s="181">
        <v>5000</v>
      </c>
      <c r="G46" s="155"/>
      <c r="H46" s="157"/>
      <c r="I46" s="155"/>
    </row>
    <row r="47" spans="2:9" s="24" customFormat="1" ht="36" customHeight="1">
      <c r="B47" s="185"/>
      <c r="C47" s="363">
        <v>75618</v>
      </c>
      <c r="D47" s="364"/>
      <c r="E47" s="369" t="s">
        <v>442</v>
      </c>
      <c r="F47" s="366">
        <f>SUM(F48:F55)</f>
        <v>920000</v>
      </c>
      <c r="G47" s="156"/>
      <c r="H47" s="152"/>
      <c r="I47" s="28"/>
    </row>
    <row r="48" spans="2:9" s="24" customFormat="1" ht="12.75">
      <c r="B48" s="183"/>
      <c r="C48" s="25"/>
      <c r="D48" s="16" t="s">
        <v>43</v>
      </c>
      <c r="E48" s="27" t="s">
        <v>44</v>
      </c>
      <c r="F48" s="181">
        <v>25000</v>
      </c>
      <c r="G48" s="28"/>
      <c r="H48" s="157"/>
      <c r="I48" s="28"/>
    </row>
    <row r="49" spans="2:9" ht="12.75">
      <c r="B49" s="184"/>
      <c r="C49" s="26"/>
      <c r="D49" s="16" t="s">
        <v>45</v>
      </c>
      <c r="E49" s="27" t="s">
        <v>46</v>
      </c>
      <c r="F49" s="341">
        <v>100000</v>
      </c>
      <c r="G49" s="155"/>
      <c r="H49" s="157"/>
      <c r="I49" s="155"/>
    </row>
    <row r="50" spans="2:9" s="24" customFormat="1" ht="24">
      <c r="B50" s="185"/>
      <c r="C50" s="25"/>
      <c r="D50" s="16" t="s">
        <v>47</v>
      </c>
      <c r="E50" s="17" t="s">
        <v>443</v>
      </c>
      <c r="F50" s="181">
        <v>140000</v>
      </c>
      <c r="G50" s="28"/>
      <c r="H50" s="157"/>
      <c r="I50" s="158"/>
    </row>
    <row r="51" spans="2:9" s="24" customFormat="1" ht="24">
      <c r="B51" s="185"/>
      <c r="C51" s="25"/>
      <c r="D51" s="16" t="s">
        <v>48</v>
      </c>
      <c r="E51" s="17" t="s">
        <v>471</v>
      </c>
      <c r="F51" s="181">
        <v>40000</v>
      </c>
      <c r="G51" s="28"/>
      <c r="H51" s="157"/>
      <c r="I51" s="158"/>
    </row>
    <row r="52" spans="2:9" s="24" customFormat="1" ht="24">
      <c r="B52" s="185"/>
      <c r="C52" s="25"/>
      <c r="D52" s="16" t="s">
        <v>48</v>
      </c>
      <c r="E52" s="17" t="s">
        <v>472</v>
      </c>
      <c r="F52" s="181">
        <v>150000</v>
      </c>
      <c r="G52" s="28"/>
      <c r="H52" s="157"/>
      <c r="I52" s="158"/>
    </row>
    <row r="53" spans="2:9" s="24" customFormat="1" ht="36">
      <c r="B53" s="185"/>
      <c r="C53" s="25"/>
      <c r="D53" s="16" t="s">
        <v>48</v>
      </c>
      <c r="E53" s="17" t="s">
        <v>473</v>
      </c>
      <c r="F53" s="181">
        <v>5000</v>
      </c>
      <c r="G53" s="28"/>
      <c r="H53" s="157"/>
      <c r="I53" s="158"/>
    </row>
    <row r="54" spans="2:9" s="24" customFormat="1" ht="24">
      <c r="B54" s="183"/>
      <c r="C54" s="25"/>
      <c r="D54" s="16" t="s">
        <v>48</v>
      </c>
      <c r="E54" s="17" t="s">
        <v>474</v>
      </c>
      <c r="F54" s="181">
        <v>450000</v>
      </c>
      <c r="G54" s="28"/>
      <c r="H54" s="157"/>
      <c r="I54" s="158"/>
    </row>
    <row r="55" spans="2:9" s="24" customFormat="1" ht="12.75">
      <c r="B55" s="183"/>
      <c r="C55" s="25"/>
      <c r="D55" s="16" t="s">
        <v>397</v>
      </c>
      <c r="E55" s="27" t="s">
        <v>440</v>
      </c>
      <c r="F55" s="181">
        <v>10000</v>
      </c>
      <c r="G55" s="28"/>
      <c r="H55" s="157"/>
      <c r="I55" s="158"/>
    </row>
    <row r="56" spans="2:9" s="24" customFormat="1" ht="25.5" customHeight="1">
      <c r="B56" s="183"/>
      <c r="C56" s="363">
        <v>75621</v>
      </c>
      <c r="D56" s="364"/>
      <c r="E56" s="369" t="s">
        <v>49</v>
      </c>
      <c r="F56" s="366">
        <f>F57+F58</f>
        <v>4051711</v>
      </c>
      <c r="G56" s="152"/>
      <c r="H56" s="152"/>
      <c r="I56" s="158"/>
    </row>
    <row r="57" spans="2:9" ht="16.5" customHeight="1">
      <c r="B57" s="184"/>
      <c r="C57" s="26"/>
      <c r="D57" s="16" t="s">
        <v>50</v>
      </c>
      <c r="E57" s="27" t="s">
        <v>51</v>
      </c>
      <c r="F57" s="181">
        <v>3251711</v>
      </c>
      <c r="G57" s="160"/>
      <c r="H57" s="157"/>
      <c r="I57" s="161"/>
    </row>
    <row r="58" spans="2:9" ht="16.5" customHeight="1" thickBot="1">
      <c r="B58" s="186"/>
      <c r="C58" s="30"/>
      <c r="D58" s="12" t="s">
        <v>52</v>
      </c>
      <c r="E58" s="31" t="s">
        <v>53</v>
      </c>
      <c r="F58" s="342">
        <v>800000</v>
      </c>
      <c r="G58" s="162"/>
      <c r="H58" s="157"/>
      <c r="I58" s="159"/>
    </row>
    <row r="59" spans="2:9" ht="15" customHeight="1" thickBot="1">
      <c r="B59" s="392">
        <v>758</v>
      </c>
      <c r="C59" s="389"/>
      <c r="D59" s="389"/>
      <c r="E59" s="390" t="s">
        <v>54</v>
      </c>
      <c r="F59" s="391">
        <f>F60+F62+F64</f>
        <v>8476673</v>
      </c>
      <c r="G59" s="163"/>
      <c r="H59" s="150"/>
      <c r="I59" s="159"/>
    </row>
    <row r="60" spans="2:9" ht="15" customHeight="1">
      <c r="B60" s="187"/>
      <c r="C60" s="362">
        <v>75801</v>
      </c>
      <c r="D60" s="359"/>
      <c r="E60" s="360" t="s">
        <v>55</v>
      </c>
      <c r="F60" s="361">
        <f>F61</f>
        <v>6604179</v>
      </c>
      <c r="G60" s="152"/>
      <c r="H60" s="152"/>
      <c r="I60" s="159"/>
    </row>
    <row r="61" spans="2:9" s="24" customFormat="1" ht="15.75" customHeight="1">
      <c r="B61" s="185"/>
      <c r="C61" s="25"/>
      <c r="D61" s="18">
        <v>2920</v>
      </c>
      <c r="E61" s="27" t="s">
        <v>56</v>
      </c>
      <c r="F61" s="181">
        <v>6604179</v>
      </c>
      <c r="G61" s="164"/>
      <c r="H61" s="157"/>
      <c r="I61" s="161"/>
    </row>
    <row r="62" spans="2:9" ht="15" customHeight="1">
      <c r="B62" s="184"/>
      <c r="C62" s="363">
        <v>75807</v>
      </c>
      <c r="D62" s="371"/>
      <c r="E62" s="365" t="s">
        <v>57</v>
      </c>
      <c r="F62" s="366">
        <f>F63</f>
        <v>1807494</v>
      </c>
      <c r="G62" s="165"/>
      <c r="H62" s="152"/>
      <c r="I62" s="159"/>
    </row>
    <row r="63" spans="2:9" ht="15" customHeight="1">
      <c r="B63" s="186"/>
      <c r="C63" s="30"/>
      <c r="D63" s="21">
        <v>2920</v>
      </c>
      <c r="E63" s="31" t="s">
        <v>58</v>
      </c>
      <c r="F63" s="179">
        <v>1807494</v>
      </c>
      <c r="G63" s="166"/>
      <c r="H63" s="167"/>
      <c r="I63" s="159"/>
    </row>
    <row r="64" spans="2:9" ht="15" customHeight="1">
      <c r="B64" s="184"/>
      <c r="C64" s="363">
        <v>75814</v>
      </c>
      <c r="D64" s="372"/>
      <c r="E64" s="365" t="s">
        <v>413</v>
      </c>
      <c r="F64" s="373">
        <f>F65</f>
        <v>65000</v>
      </c>
      <c r="G64" s="166"/>
      <c r="H64" s="167"/>
      <c r="I64" s="159"/>
    </row>
    <row r="65" spans="2:9" ht="24.75" thickBot="1">
      <c r="B65" s="184"/>
      <c r="C65" s="26"/>
      <c r="D65" s="18">
        <v>2030</v>
      </c>
      <c r="E65" s="17" t="s">
        <v>66</v>
      </c>
      <c r="F65" s="181">
        <v>65000</v>
      </c>
      <c r="G65" s="166"/>
      <c r="H65" s="167"/>
      <c r="I65" s="159"/>
    </row>
    <row r="66" spans="2:9" ht="15" customHeight="1" thickBot="1">
      <c r="B66" s="394">
        <v>801</v>
      </c>
      <c r="C66" s="389"/>
      <c r="D66" s="389"/>
      <c r="E66" s="390" t="s">
        <v>59</v>
      </c>
      <c r="F66" s="391">
        <f>F67+F69+F72</f>
        <v>66000</v>
      </c>
      <c r="G66" s="168"/>
      <c r="H66" s="150"/>
      <c r="I66" s="159"/>
    </row>
    <row r="67" spans="2:9" ht="15" customHeight="1">
      <c r="B67" s="187"/>
      <c r="C67" s="362">
        <v>80101</v>
      </c>
      <c r="D67" s="359"/>
      <c r="E67" s="360" t="s">
        <v>60</v>
      </c>
      <c r="F67" s="361">
        <f>F68</f>
        <v>5000</v>
      </c>
      <c r="G67" s="165"/>
      <c r="H67" s="152"/>
      <c r="I67" s="159"/>
    </row>
    <row r="68" spans="2:9" ht="24" customHeight="1">
      <c r="B68" s="184"/>
      <c r="C68" s="26"/>
      <c r="D68" s="16" t="s">
        <v>8</v>
      </c>
      <c r="E68" s="17" t="s">
        <v>61</v>
      </c>
      <c r="F68" s="181">
        <v>5000</v>
      </c>
      <c r="G68" s="166"/>
      <c r="H68" s="157"/>
      <c r="I68" s="159"/>
    </row>
    <row r="69" spans="2:9" ht="15" customHeight="1">
      <c r="B69" s="184"/>
      <c r="C69" s="363">
        <v>80104</v>
      </c>
      <c r="D69" s="364"/>
      <c r="E69" s="365" t="s">
        <v>62</v>
      </c>
      <c r="F69" s="366">
        <f>F70+F71</f>
        <v>60000</v>
      </c>
      <c r="G69" s="165"/>
      <c r="H69" s="152"/>
      <c r="I69" s="159"/>
    </row>
    <row r="70" spans="2:9" ht="24">
      <c r="B70" s="186"/>
      <c r="C70" s="346"/>
      <c r="D70" s="16" t="s">
        <v>8</v>
      </c>
      <c r="E70" s="17" t="s">
        <v>61</v>
      </c>
      <c r="F70" s="347">
        <v>15000</v>
      </c>
      <c r="G70" s="165"/>
      <c r="H70" s="152"/>
      <c r="I70" s="159"/>
    </row>
    <row r="71" spans="2:9" ht="16.5" customHeight="1">
      <c r="B71" s="186"/>
      <c r="C71" s="30"/>
      <c r="D71" s="216" t="s">
        <v>266</v>
      </c>
      <c r="E71" s="217" t="s">
        <v>267</v>
      </c>
      <c r="F71" s="179">
        <v>45000</v>
      </c>
      <c r="G71" s="166"/>
      <c r="H71" s="157"/>
      <c r="I71" s="159"/>
    </row>
    <row r="72" spans="2:9" ht="16.5" customHeight="1">
      <c r="B72" s="184"/>
      <c r="C72" s="363">
        <v>80113</v>
      </c>
      <c r="D72" s="374"/>
      <c r="E72" s="375" t="s">
        <v>364</v>
      </c>
      <c r="F72" s="376">
        <f>F73</f>
        <v>1000</v>
      </c>
      <c r="G72" s="166"/>
      <c r="H72" s="157"/>
      <c r="I72" s="159"/>
    </row>
    <row r="73" spans="2:9" ht="16.5" customHeight="1" thickBot="1">
      <c r="B73" s="214"/>
      <c r="C73" s="215"/>
      <c r="D73" s="216" t="s">
        <v>266</v>
      </c>
      <c r="E73" s="217" t="s">
        <v>267</v>
      </c>
      <c r="F73" s="218">
        <v>1000</v>
      </c>
      <c r="G73" s="166"/>
      <c r="H73" s="157"/>
      <c r="I73" s="159"/>
    </row>
    <row r="74" spans="2:9" s="24" customFormat="1" ht="15" customHeight="1" thickBot="1">
      <c r="B74" s="394">
        <v>852</v>
      </c>
      <c r="C74" s="389"/>
      <c r="D74" s="389"/>
      <c r="E74" s="390" t="s">
        <v>63</v>
      </c>
      <c r="F74" s="391">
        <f>F75+F78+F81+F83+F85</f>
        <v>2740260</v>
      </c>
      <c r="G74" s="163"/>
      <c r="H74" s="150"/>
      <c r="I74" s="158"/>
    </row>
    <row r="75" spans="2:9" ht="39.75" customHeight="1">
      <c r="B75" s="187"/>
      <c r="C75" s="362">
        <v>85212</v>
      </c>
      <c r="D75" s="359"/>
      <c r="E75" s="367" t="s">
        <v>444</v>
      </c>
      <c r="F75" s="361">
        <f>F76+F77</f>
        <v>2550500</v>
      </c>
      <c r="G75" s="152"/>
      <c r="H75" s="152"/>
      <c r="I75" s="159"/>
    </row>
    <row r="76" spans="2:9" ht="38.25" customHeight="1">
      <c r="B76" s="184"/>
      <c r="C76" s="26"/>
      <c r="D76" s="18">
        <v>2010</v>
      </c>
      <c r="E76" s="32" t="s">
        <v>64</v>
      </c>
      <c r="F76" s="181">
        <v>2542500</v>
      </c>
      <c r="G76" s="160"/>
      <c r="H76" s="157"/>
      <c r="I76" s="161"/>
    </row>
    <row r="77" spans="2:9" ht="38.25" customHeight="1">
      <c r="B77" s="184"/>
      <c r="C77" s="26"/>
      <c r="D77" s="18">
        <v>2360</v>
      </c>
      <c r="E77" s="32" t="s">
        <v>414</v>
      </c>
      <c r="F77" s="181">
        <v>8000</v>
      </c>
      <c r="G77" s="160"/>
      <c r="H77" s="157"/>
      <c r="I77" s="161"/>
    </row>
    <row r="78" spans="2:9" ht="66" customHeight="1">
      <c r="B78" s="184"/>
      <c r="C78" s="363">
        <v>85213</v>
      </c>
      <c r="D78" s="364"/>
      <c r="E78" s="369" t="s">
        <v>445</v>
      </c>
      <c r="F78" s="366">
        <f>F79+F80</f>
        <v>12760</v>
      </c>
      <c r="G78" s="152"/>
      <c r="H78" s="152"/>
      <c r="I78" s="159"/>
    </row>
    <row r="79" spans="2:9" ht="37.5" customHeight="1">
      <c r="B79" s="184"/>
      <c r="C79" s="26"/>
      <c r="D79" s="18">
        <v>2010</v>
      </c>
      <c r="E79" s="32" t="s">
        <v>64</v>
      </c>
      <c r="F79" s="181">
        <v>4560</v>
      </c>
      <c r="G79" s="160"/>
      <c r="H79" s="157"/>
      <c r="I79" s="161"/>
    </row>
    <row r="80" spans="2:9" ht="24.75" customHeight="1">
      <c r="B80" s="184"/>
      <c r="C80" s="26"/>
      <c r="D80" s="18">
        <v>2030</v>
      </c>
      <c r="E80" s="17" t="s">
        <v>66</v>
      </c>
      <c r="F80" s="181">
        <v>8200</v>
      </c>
      <c r="G80" s="160"/>
      <c r="H80" s="157"/>
      <c r="I80" s="161"/>
    </row>
    <row r="81" spans="2:9" ht="25.5" customHeight="1">
      <c r="B81" s="184"/>
      <c r="C81" s="363">
        <v>85214</v>
      </c>
      <c r="D81" s="364"/>
      <c r="E81" s="369" t="s">
        <v>65</v>
      </c>
      <c r="F81" s="366">
        <f>F82</f>
        <v>30200</v>
      </c>
      <c r="G81" s="152"/>
      <c r="H81" s="152"/>
      <c r="I81" s="159"/>
    </row>
    <row r="82" spans="2:9" s="24" customFormat="1" ht="28.5" customHeight="1">
      <c r="B82" s="185"/>
      <c r="C82" s="25"/>
      <c r="D82" s="18">
        <v>2030</v>
      </c>
      <c r="E82" s="17" t="s">
        <v>66</v>
      </c>
      <c r="F82" s="181">
        <v>30200</v>
      </c>
      <c r="G82" s="160"/>
      <c r="H82" s="157"/>
      <c r="I82" s="161"/>
    </row>
    <row r="83" spans="2:9" s="24" customFormat="1" ht="15" customHeight="1">
      <c r="B83" s="185"/>
      <c r="C83" s="363">
        <v>85216</v>
      </c>
      <c r="D83" s="372"/>
      <c r="E83" s="377" t="s">
        <v>343</v>
      </c>
      <c r="F83" s="376">
        <f>F84</f>
        <v>68900</v>
      </c>
      <c r="G83" s="160"/>
      <c r="H83" s="157"/>
      <c r="I83" s="161"/>
    </row>
    <row r="84" spans="2:9" s="24" customFormat="1" ht="28.5" customHeight="1">
      <c r="B84" s="185"/>
      <c r="C84" s="25"/>
      <c r="D84" s="18">
        <v>2030</v>
      </c>
      <c r="E84" s="17" t="s">
        <v>66</v>
      </c>
      <c r="F84" s="181">
        <v>68900</v>
      </c>
      <c r="G84" s="160"/>
      <c r="H84" s="157"/>
      <c r="I84" s="161"/>
    </row>
    <row r="85" spans="2:9" ht="15" customHeight="1">
      <c r="B85" s="184"/>
      <c r="C85" s="363">
        <v>85219</v>
      </c>
      <c r="D85" s="364"/>
      <c r="E85" s="365" t="s">
        <v>67</v>
      </c>
      <c r="F85" s="366">
        <f>F86+F87</f>
        <v>77900</v>
      </c>
      <c r="G85" s="169"/>
      <c r="H85" s="152"/>
      <c r="I85" s="159"/>
    </row>
    <row r="86" spans="2:9" ht="12.75">
      <c r="B86" s="184"/>
      <c r="C86" s="20"/>
      <c r="D86" s="16" t="s">
        <v>23</v>
      </c>
      <c r="E86" s="13" t="s">
        <v>437</v>
      </c>
      <c r="F86" s="181">
        <v>4500</v>
      </c>
      <c r="G86" s="169"/>
      <c r="H86" s="152"/>
      <c r="I86" s="159"/>
    </row>
    <row r="87" spans="2:9" ht="24" customHeight="1" thickBot="1">
      <c r="B87" s="184"/>
      <c r="C87" s="26"/>
      <c r="D87" s="18">
        <v>2030</v>
      </c>
      <c r="E87" s="17" t="s">
        <v>66</v>
      </c>
      <c r="F87" s="181">
        <v>73400</v>
      </c>
      <c r="G87" s="167"/>
      <c r="H87" s="157"/>
      <c r="I87" s="159"/>
    </row>
    <row r="88" spans="2:9" s="24" customFormat="1" ht="27.75" customHeight="1" thickBot="1">
      <c r="B88" s="392">
        <v>853</v>
      </c>
      <c r="C88" s="390"/>
      <c r="D88" s="395"/>
      <c r="E88" s="396" t="s">
        <v>238</v>
      </c>
      <c r="F88" s="397">
        <f>F89</f>
        <v>785939</v>
      </c>
      <c r="G88" s="171"/>
      <c r="H88" s="157"/>
      <c r="I88" s="158"/>
    </row>
    <row r="89" spans="2:9" s="24" customFormat="1" ht="14.25" customHeight="1">
      <c r="B89" s="296"/>
      <c r="C89" s="363">
        <v>85395</v>
      </c>
      <c r="D89" s="378"/>
      <c r="E89" s="379" t="s">
        <v>68</v>
      </c>
      <c r="F89" s="380">
        <f>F90+F91</f>
        <v>785939</v>
      </c>
      <c r="G89" s="171"/>
      <c r="H89" s="157"/>
      <c r="I89" s="158"/>
    </row>
    <row r="90" spans="2:9" s="24" customFormat="1" ht="34.5">
      <c r="B90" s="183"/>
      <c r="C90" s="20"/>
      <c r="D90" s="18">
        <v>2007</v>
      </c>
      <c r="E90" s="351" t="s">
        <v>419</v>
      </c>
      <c r="F90" s="181">
        <v>668048.16</v>
      </c>
      <c r="G90" s="171"/>
      <c r="H90" s="157"/>
      <c r="I90" s="158"/>
    </row>
    <row r="91" spans="2:9" s="24" customFormat="1" ht="35.25" thickBot="1">
      <c r="B91" s="183"/>
      <c r="C91" s="20"/>
      <c r="D91" s="18">
        <v>2009</v>
      </c>
      <c r="E91" s="351" t="s">
        <v>419</v>
      </c>
      <c r="F91" s="181">
        <v>117890.84</v>
      </c>
      <c r="G91" s="171"/>
      <c r="H91" s="157"/>
      <c r="I91" s="158"/>
    </row>
    <row r="92" spans="2:9" ht="27" customHeight="1" thickBot="1">
      <c r="B92" s="392">
        <v>900</v>
      </c>
      <c r="C92" s="389"/>
      <c r="D92" s="389"/>
      <c r="E92" s="393" t="s">
        <v>69</v>
      </c>
      <c r="F92" s="397">
        <f>F93+F95</f>
        <v>33000</v>
      </c>
      <c r="G92" s="168"/>
      <c r="H92" s="150"/>
      <c r="I92" s="159"/>
    </row>
    <row r="93" spans="2:9" ht="28.5" customHeight="1">
      <c r="B93" s="327"/>
      <c r="C93" s="362">
        <v>90019</v>
      </c>
      <c r="D93" s="368"/>
      <c r="E93" s="367" t="s">
        <v>383</v>
      </c>
      <c r="F93" s="370">
        <f>F94</f>
        <v>30000</v>
      </c>
      <c r="G93" s="168"/>
      <c r="H93" s="150"/>
      <c r="I93" s="159"/>
    </row>
    <row r="94" spans="2:9" ht="15" customHeight="1">
      <c r="B94" s="328"/>
      <c r="C94" s="329"/>
      <c r="D94" s="16" t="s">
        <v>21</v>
      </c>
      <c r="E94" s="17" t="s">
        <v>382</v>
      </c>
      <c r="F94" s="330">
        <v>30000</v>
      </c>
      <c r="G94" s="168"/>
      <c r="H94" s="150"/>
      <c r="I94" s="159"/>
    </row>
    <row r="95" spans="2:9" s="24" customFormat="1" ht="25.5" customHeight="1">
      <c r="B95" s="182"/>
      <c r="C95" s="362">
        <v>90020</v>
      </c>
      <c r="D95" s="359"/>
      <c r="E95" s="367" t="s">
        <v>446</v>
      </c>
      <c r="F95" s="361">
        <f>F96</f>
        <v>3000</v>
      </c>
      <c r="G95" s="170"/>
      <c r="H95" s="152"/>
      <c r="I95" s="158"/>
    </row>
    <row r="96" spans="2:9" ht="14.25" customHeight="1" thickBot="1">
      <c r="B96" s="186"/>
      <c r="C96" s="30"/>
      <c r="D96" s="219" t="s">
        <v>70</v>
      </c>
      <c r="E96" s="220" t="s">
        <v>71</v>
      </c>
      <c r="F96" s="221">
        <v>3000</v>
      </c>
      <c r="G96" s="167"/>
      <c r="H96" s="157"/>
      <c r="I96" s="159"/>
    </row>
    <row r="97" spans="2:9" ht="15" customHeight="1" thickBot="1">
      <c r="B97" s="398" t="s">
        <v>160</v>
      </c>
      <c r="C97" s="399"/>
      <c r="D97" s="400"/>
      <c r="E97" s="401" t="s">
        <v>161</v>
      </c>
      <c r="F97" s="402">
        <f>F98</f>
        <v>200000</v>
      </c>
      <c r="G97" s="167"/>
      <c r="H97" s="157"/>
      <c r="I97" s="159"/>
    </row>
    <row r="98" spans="2:9" ht="14.25" customHeight="1">
      <c r="B98" s="214"/>
      <c r="C98" s="381" t="s">
        <v>251</v>
      </c>
      <c r="D98" s="382"/>
      <c r="E98" s="383" t="s">
        <v>68</v>
      </c>
      <c r="F98" s="384">
        <f>F99</f>
        <v>200000</v>
      </c>
      <c r="G98" s="167"/>
      <c r="H98" s="157"/>
      <c r="I98" s="159"/>
    </row>
    <row r="99" spans="2:9" ht="36.75" thickBot="1">
      <c r="B99" s="186"/>
      <c r="C99" s="30"/>
      <c r="D99" s="385">
        <v>6297</v>
      </c>
      <c r="E99" s="133" t="s">
        <v>396</v>
      </c>
      <c r="F99" s="221">
        <v>200000</v>
      </c>
      <c r="G99" s="167"/>
      <c r="H99" s="157"/>
      <c r="I99" s="159"/>
    </row>
    <row r="100" spans="2:9" ht="13.5" thickBot="1">
      <c r="B100" s="398" t="s">
        <v>164</v>
      </c>
      <c r="C100" s="403"/>
      <c r="D100" s="403"/>
      <c r="E100" s="404" t="s">
        <v>400</v>
      </c>
      <c r="F100" s="405">
        <f>F101</f>
        <v>1500000</v>
      </c>
      <c r="G100" s="167"/>
      <c r="H100" s="157"/>
      <c r="I100" s="159"/>
    </row>
    <row r="101" spans="2:9" ht="12.75">
      <c r="B101" s="214"/>
      <c r="C101" s="381" t="s">
        <v>165</v>
      </c>
      <c r="D101" s="382"/>
      <c r="E101" s="386" t="s">
        <v>378</v>
      </c>
      <c r="F101" s="387">
        <f>F102</f>
        <v>1500000</v>
      </c>
      <c r="G101" s="167"/>
      <c r="H101" s="157"/>
      <c r="I101" s="159"/>
    </row>
    <row r="102" spans="2:9" ht="24">
      <c r="B102" s="186"/>
      <c r="C102" s="30"/>
      <c r="D102" s="18">
        <v>6330</v>
      </c>
      <c r="E102" s="32" t="s">
        <v>484</v>
      </c>
      <c r="F102" s="474">
        <v>1500000</v>
      </c>
      <c r="G102" s="167"/>
      <c r="H102" s="157"/>
      <c r="I102" s="159"/>
    </row>
    <row r="103" spans="2:9" s="24" customFormat="1" ht="4.5" customHeight="1" thickBot="1">
      <c r="B103" s="188"/>
      <c r="C103" s="29"/>
      <c r="D103" s="29"/>
      <c r="E103" s="29"/>
      <c r="F103" s="189"/>
      <c r="G103" s="171"/>
      <c r="H103" s="171"/>
      <c r="I103" s="158"/>
    </row>
    <row r="104" spans="2:9" s="24" customFormat="1" ht="19.5" customHeight="1" thickBot="1">
      <c r="B104" s="407" t="s">
        <v>72</v>
      </c>
      <c r="C104" s="34"/>
      <c r="D104" s="35"/>
      <c r="E104" s="406"/>
      <c r="F104" s="391">
        <f>F11+F14+F19+F26+F29+F59+F66+F74+F88+F92+F97+F100</f>
        <v>25507703</v>
      </c>
      <c r="G104" s="163"/>
      <c r="H104" s="163"/>
      <c r="I104" s="158"/>
    </row>
    <row r="105" spans="3:6" ht="12.75">
      <c r="C105" s="36"/>
      <c r="D105" s="37"/>
      <c r="E105" s="36"/>
      <c r="F105" s="36"/>
    </row>
    <row r="106" spans="2:6" ht="12.75">
      <c r="B106" s="38"/>
      <c r="C106" s="36"/>
      <c r="D106" s="37"/>
      <c r="E106" s="36"/>
      <c r="F106" s="36"/>
    </row>
    <row r="107" spans="3:6" ht="12.75">
      <c r="C107" s="39"/>
      <c r="D107" s="37"/>
      <c r="E107" s="36"/>
      <c r="F107" s="36"/>
    </row>
    <row r="108" spans="3:6" ht="12.75">
      <c r="C108" s="36"/>
      <c r="D108" s="37"/>
      <c r="E108" s="36"/>
      <c r="F108" s="36"/>
    </row>
    <row r="109" spans="3:6" ht="12.75">
      <c r="C109" s="36"/>
      <c r="D109" s="37"/>
      <c r="E109" s="36"/>
      <c r="F109" s="36"/>
    </row>
    <row r="110" spans="3:6" ht="12.75">
      <c r="C110" s="36"/>
      <c r="D110" s="37"/>
      <c r="E110" s="36"/>
      <c r="F110" s="36"/>
    </row>
    <row r="111" spans="3:6" ht="12.75">
      <c r="C111" s="36"/>
      <c r="D111" s="37"/>
      <c r="E111" s="36"/>
      <c r="F111" s="36"/>
    </row>
    <row r="112" spans="3:6" ht="12.75">
      <c r="C112" s="36"/>
      <c r="D112" s="37"/>
      <c r="E112" s="36"/>
      <c r="F112" s="36"/>
    </row>
    <row r="113" spans="3:6" ht="12.75">
      <c r="C113" s="36"/>
      <c r="D113" s="37"/>
      <c r="E113" s="36"/>
      <c r="F113" s="36"/>
    </row>
    <row r="114" spans="3:6" ht="12.75">
      <c r="C114" s="36"/>
      <c r="D114" s="37"/>
      <c r="E114" s="36"/>
      <c r="F114" s="36"/>
    </row>
    <row r="115" spans="3:6" ht="12.75">
      <c r="C115" s="36"/>
      <c r="D115" s="37"/>
      <c r="E115" s="36"/>
      <c r="F115" s="36"/>
    </row>
    <row r="116" spans="3:6" ht="12.75">
      <c r="C116" s="36"/>
      <c r="D116" s="37"/>
      <c r="E116" s="36"/>
      <c r="F116" s="36"/>
    </row>
    <row r="117" spans="3:6" ht="12.75">
      <c r="C117" s="36"/>
      <c r="D117" s="37"/>
      <c r="E117" s="36"/>
      <c r="F117" s="36"/>
    </row>
    <row r="118" spans="3:6" ht="12.75">
      <c r="C118" s="36"/>
      <c r="D118" s="37"/>
      <c r="E118" s="36"/>
      <c r="F118" s="36"/>
    </row>
    <row r="119" spans="3:6" ht="12.75">
      <c r="C119" s="36"/>
      <c r="D119" s="37"/>
      <c r="E119" s="36"/>
      <c r="F119" s="36"/>
    </row>
    <row r="120" spans="3:6" ht="12.75">
      <c r="C120" s="36"/>
      <c r="D120" s="37"/>
      <c r="E120" s="36"/>
      <c r="F120" s="36"/>
    </row>
    <row r="121" spans="3:6" ht="12.75">
      <c r="C121" s="36"/>
      <c r="D121" s="37"/>
      <c r="E121" s="36"/>
      <c r="F121" s="36"/>
    </row>
    <row r="122" spans="3:6" ht="12.75">
      <c r="C122" s="36"/>
      <c r="D122" s="37"/>
      <c r="E122" s="36"/>
      <c r="F122" s="36"/>
    </row>
    <row r="123" spans="3:6" ht="12.75">
      <c r="C123" s="36"/>
      <c r="D123" s="37"/>
      <c r="E123" s="36"/>
      <c r="F123" s="36"/>
    </row>
    <row r="124" spans="3:6" ht="12.75">
      <c r="C124" s="36"/>
      <c r="D124" s="37"/>
      <c r="E124" s="36"/>
      <c r="F124" s="36"/>
    </row>
    <row r="125" spans="3:6" ht="12.75">
      <c r="C125" s="36"/>
      <c r="D125" s="37"/>
      <c r="E125" s="36"/>
      <c r="F125" s="36"/>
    </row>
    <row r="126" spans="3:6" ht="12.75">
      <c r="C126" s="36"/>
      <c r="D126" s="37"/>
      <c r="E126" s="36"/>
      <c r="F126" s="36"/>
    </row>
    <row r="127" spans="3:6" ht="12.75">
      <c r="C127" s="36"/>
      <c r="D127" s="37"/>
      <c r="E127" s="36"/>
      <c r="F127" s="36"/>
    </row>
    <row r="128" spans="3:6" ht="12.75">
      <c r="C128" s="36"/>
      <c r="D128" s="37"/>
      <c r="E128" s="36"/>
      <c r="F128" s="36"/>
    </row>
    <row r="129" spans="3:6" ht="12.75">
      <c r="C129" s="36"/>
      <c r="D129" s="37"/>
      <c r="E129" s="36"/>
      <c r="F129" s="36"/>
    </row>
    <row r="130" spans="3:6" ht="12.75">
      <c r="C130" s="36"/>
      <c r="D130" s="37"/>
      <c r="E130" s="36"/>
      <c r="F130" s="36"/>
    </row>
    <row r="131" spans="3:6" ht="12.75">
      <c r="C131" s="36"/>
      <c r="D131" s="37"/>
      <c r="E131" s="36"/>
      <c r="F131" s="36"/>
    </row>
    <row r="132" spans="3:6" ht="12.75">
      <c r="C132" s="36"/>
      <c r="D132" s="37"/>
      <c r="E132" s="36"/>
      <c r="F132" s="36"/>
    </row>
    <row r="133" spans="3:6" ht="12.75">
      <c r="C133" s="36"/>
      <c r="D133" s="37"/>
      <c r="E133" s="36"/>
      <c r="F133" s="36"/>
    </row>
    <row r="134" spans="3:6" ht="12.75">
      <c r="C134" s="36"/>
      <c r="D134" s="37"/>
      <c r="E134" s="36"/>
      <c r="F134" s="36"/>
    </row>
    <row r="135" spans="3:6" ht="12.75">
      <c r="C135" s="36"/>
      <c r="D135" s="37"/>
      <c r="E135" s="36"/>
      <c r="F135" s="36"/>
    </row>
    <row r="136" spans="3:6" ht="12.75">
      <c r="C136" s="36"/>
      <c r="D136" s="37"/>
      <c r="E136" s="36"/>
      <c r="F136" s="36"/>
    </row>
    <row r="137" spans="3:6" ht="12.75">
      <c r="C137" s="36"/>
      <c r="D137" s="37"/>
      <c r="E137" s="36"/>
      <c r="F137" s="36"/>
    </row>
    <row r="138" spans="3:6" ht="12.75">
      <c r="C138" s="36"/>
      <c r="D138" s="37"/>
      <c r="E138" s="36"/>
      <c r="F138" s="36"/>
    </row>
  </sheetData>
  <sheetProtection/>
  <mergeCells count="5">
    <mergeCell ref="F8:F9"/>
    <mergeCell ref="B8:B9"/>
    <mergeCell ref="C8:C9"/>
    <mergeCell ref="D8:D9"/>
    <mergeCell ref="E8:E9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29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7.7109375" style="0" customWidth="1"/>
  </cols>
  <sheetData>
    <row r="1" ht="12.75">
      <c r="E1" s="322" t="s">
        <v>523</v>
      </c>
    </row>
    <row r="2" spans="2:5" ht="18.75">
      <c r="B2" s="301"/>
      <c r="D2" s="292"/>
      <c r="E2" t="s">
        <v>538</v>
      </c>
    </row>
    <row r="3" ht="12.75">
      <c r="E3" t="s">
        <v>539</v>
      </c>
    </row>
    <row r="5" ht="15">
      <c r="E5" s="316"/>
    </row>
    <row r="6" spans="2:6" ht="48.75" customHeight="1">
      <c r="B6" s="557" t="s">
        <v>526</v>
      </c>
      <c r="C6" s="557"/>
      <c r="D6" s="557"/>
      <c r="E6" s="557"/>
      <c r="F6" s="557"/>
    </row>
    <row r="7" spans="5:6" ht="16.5" customHeight="1">
      <c r="E7" s="55"/>
      <c r="F7" s="55"/>
    </row>
    <row r="8" spans="5:6" ht="16.5" customHeight="1" thickBot="1">
      <c r="E8" s="36"/>
      <c r="F8" s="61" t="s">
        <v>73</v>
      </c>
    </row>
    <row r="9" spans="2:6" ht="19.5" customHeight="1">
      <c r="B9" s="261" t="s">
        <v>0</v>
      </c>
      <c r="C9" s="262" t="s">
        <v>1</v>
      </c>
      <c r="D9" s="262" t="s">
        <v>2</v>
      </c>
      <c r="E9" s="262" t="s">
        <v>265</v>
      </c>
      <c r="F9" s="271" t="s">
        <v>101</v>
      </c>
    </row>
    <row r="10" spans="2:6" s="213" customFormat="1" ht="7.5" customHeight="1">
      <c r="B10" s="208">
        <v>1</v>
      </c>
      <c r="C10" s="58">
        <v>2</v>
      </c>
      <c r="D10" s="58">
        <v>3</v>
      </c>
      <c r="E10" s="58">
        <v>4</v>
      </c>
      <c r="F10" s="209">
        <v>5</v>
      </c>
    </row>
    <row r="11" spans="2:6" s="213" customFormat="1" ht="39" customHeight="1">
      <c r="B11" s="272">
        <v>900</v>
      </c>
      <c r="C11" s="44">
        <v>90003</v>
      </c>
      <c r="D11" s="243">
        <v>2650</v>
      </c>
      <c r="E11" s="32" t="s">
        <v>455</v>
      </c>
      <c r="F11" s="277">
        <v>42000</v>
      </c>
    </row>
    <row r="12" spans="2:6" s="213" customFormat="1" ht="39" customHeight="1">
      <c r="B12" s="272">
        <v>921</v>
      </c>
      <c r="C12" s="44">
        <v>92109</v>
      </c>
      <c r="D12" s="244">
        <v>2480</v>
      </c>
      <c r="E12" s="32" t="s">
        <v>249</v>
      </c>
      <c r="F12" s="197">
        <v>677000</v>
      </c>
    </row>
    <row r="13" spans="2:6" ht="39" customHeight="1">
      <c r="B13" s="272">
        <v>921</v>
      </c>
      <c r="C13" s="44">
        <v>92116</v>
      </c>
      <c r="D13" s="244">
        <v>2480</v>
      </c>
      <c r="E13" s="32" t="s">
        <v>249</v>
      </c>
      <c r="F13" s="197">
        <v>302000</v>
      </c>
    </row>
    <row r="14" spans="2:6" ht="72">
      <c r="B14" s="274">
        <v>600</v>
      </c>
      <c r="C14" s="43">
        <v>60014</v>
      </c>
      <c r="D14" s="284" t="s">
        <v>175</v>
      </c>
      <c r="E14" s="276" t="s">
        <v>449</v>
      </c>
      <c r="F14" s="197">
        <v>50000</v>
      </c>
    </row>
    <row r="15" spans="2:6" ht="30" customHeight="1" thickBot="1">
      <c r="B15" s="598" t="s">
        <v>102</v>
      </c>
      <c r="C15" s="599"/>
      <c r="D15" s="599"/>
      <c r="E15" s="600"/>
      <c r="F15" s="537">
        <f>SUM(F11:F14)</f>
        <v>1071000</v>
      </c>
    </row>
    <row r="29" ht="12.75">
      <c r="E29" s="146"/>
    </row>
  </sheetData>
  <sheetProtection/>
  <mergeCells count="2">
    <mergeCell ref="B6:F6"/>
    <mergeCell ref="B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2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5.7109375" style="36" customWidth="1"/>
    <col min="2" max="2" width="4.00390625" style="36" customWidth="1"/>
    <col min="3" max="3" width="23.7109375" style="36" customWidth="1"/>
    <col min="4" max="4" width="5.8515625" style="36" customWidth="1"/>
    <col min="5" max="5" width="8.140625" style="36" customWidth="1"/>
    <col min="6" max="6" width="5.421875" style="36" customWidth="1"/>
    <col min="7" max="7" width="35.421875" style="36" customWidth="1"/>
    <col min="8" max="8" width="10.7109375" style="36" customWidth="1"/>
    <col min="9" max="9" width="0.85546875" style="36" customWidth="1"/>
    <col min="10" max="11" width="9.140625" style="36" customWidth="1"/>
    <col min="12" max="12" width="10.8515625" style="36" customWidth="1"/>
    <col min="13" max="16384" width="9.140625" style="36" customWidth="1"/>
  </cols>
  <sheetData>
    <row r="1" ht="12.75">
      <c r="G1" s="322" t="s">
        <v>524</v>
      </c>
    </row>
    <row r="2" spans="5:7" ht="12.75">
      <c r="E2" s="36" t="s">
        <v>531</v>
      </c>
      <c r="G2" s="36" t="s">
        <v>535</v>
      </c>
    </row>
    <row r="3" spans="5:7" ht="12.75">
      <c r="E3" s="36" t="s">
        <v>532</v>
      </c>
      <c r="G3" s="545" t="s">
        <v>536</v>
      </c>
    </row>
    <row r="4" spans="6:7" ht="12.75">
      <c r="F4" s="322"/>
      <c r="G4" s="322"/>
    </row>
    <row r="5" ht="15">
      <c r="E5" s="316"/>
    </row>
    <row r="6" spans="3:5" ht="18">
      <c r="C6" s="191" t="s">
        <v>467</v>
      </c>
      <c r="E6" s="316"/>
    </row>
    <row r="7" spans="5:8" ht="15">
      <c r="E7" s="316"/>
      <c r="H7" s="325" t="s">
        <v>73</v>
      </c>
    </row>
    <row r="8" spans="2:8" ht="18" customHeight="1">
      <c r="B8" s="323" t="s">
        <v>74</v>
      </c>
      <c r="C8" s="323" t="s">
        <v>349</v>
      </c>
      <c r="D8" s="323" t="s">
        <v>0</v>
      </c>
      <c r="E8" s="323" t="s">
        <v>1</v>
      </c>
      <c r="F8" s="41" t="s">
        <v>2</v>
      </c>
      <c r="G8" s="41" t="s">
        <v>75</v>
      </c>
      <c r="H8" s="41" t="s">
        <v>324</v>
      </c>
    </row>
    <row r="9" spans="2:8" ht="10.5" customHeight="1">
      <c r="B9" s="58">
        <v>1</v>
      </c>
      <c r="C9" s="58">
        <v>2</v>
      </c>
      <c r="D9" s="58">
        <v>3</v>
      </c>
      <c r="E9" s="58">
        <v>4</v>
      </c>
      <c r="F9" s="58">
        <v>5</v>
      </c>
      <c r="G9" s="58">
        <v>6</v>
      </c>
      <c r="H9" s="58">
        <v>7</v>
      </c>
    </row>
    <row r="10" spans="2:8" ht="18" customHeight="1">
      <c r="B10" s="603" t="s">
        <v>78</v>
      </c>
      <c r="C10" s="601" t="s">
        <v>325</v>
      </c>
      <c r="D10" s="520">
        <v>600</v>
      </c>
      <c r="E10" s="521">
        <v>60016</v>
      </c>
      <c r="F10" s="521">
        <v>4270</v>
      </c>
      <c r="G10" s="522" t="s">
        <v>139</v>
      </c>
      <c r="H10" s="523">
        <v>8665.99</v>
      </c>
    </row>
    <row r="11" spans="2:8" ht="18" customHeight="1">
      <c r="B11" s="604"/>
      <c r="C11" s="602"/>
      <c r="D11" s="520">
        <v>921</v>
      </c>
      <c r="E11" s="521">
        <v>92195</v>
      </c>
      <c r="F11" s="524">
        <v>4210</v>
      </c>
      <c r="G11" s="522" t="s">
        <v>133</v>
      </c>
      <c r="H11" s="525">
        <v>5236</v>
      </c>
    </row>
    <row r="12" spans="2:8" ht="18" customHeight="1">
      <c r="B12" s="603" t="s">
        <v>80</v>
      </c>
      <c r="C12" s="601" t="s">
        <v>326</v>
      </c>
      <c r="D12" s="520">
        <v>600</v>
      </c>
      <c r="E12" s="521">
        <v>60016</v>
      </c>
      <c r="F12" s="521">
        <v>4270</v>
      </c>
      <c r="G12" s="522" t="s">
        <v>139</v>
      </c>
      <c r="H12" s="525">
        <v>8123.1</v>
      </c>
    </row>
    <row r="13" spans="2:8" ht="18" customHeight="1">
      <c r="B13" s="604"/>
      <c r="C13" s="602"/>
      <c r="D13" s="520">
        <v>600</v>
      </c>
      <c r="E13" s="521">
        <v>60016</v>
      </c>
      <c r="F13" s="521">
        <v>6050</v>
      </c>
      <c r="G13" s="522" t="s">
        <v>169</v>
      </c>
      <c r="H13" s="525">
        <v>5000</v>
      </c>
    </row>
    <row r="14" spans="2:8" ht="18" customHeight="1">
      <c r="B14" s="518" t="s">
        <v>81</v>
      </c>
      <c r="C14" s="519" t="s">
        <v>327</v>
      </c>
      <c r="D14" s="520">
        <v>921</v>
      </c>
      <c r="E14" s="521">
        <v>92195</v>
      </c>
      <c r="F14" s="521">
        <v>4270</v>
      </c>
      <c r="G14" s="522" t="s">
        <v>139</v>
      </c>
      <c r="H14" s="525">
        <v>9205.05</v>
      </c>
    </row>
    <row r="15" spans="2:8" ht="18" customHeight="1">
      <c r="B15" s="526" t="s">
        <v>83</v>
      </c>
      <c r="C15" s="519" t="s">
        <v>328</v>
      </c>
      <c r="D15" s="520">
        <v>921</v>
      </c>
      <c r="E15" s="521">
        <v>92195</v>
      </c>
      <c r="F15" s="521">
        <v>4210</v>
      </c>
      <c r="G15" s="522" t="s">
        <v>133</v>
      </c>
      <c r="H15" s="525">
        <v>23602.7</v>
      </c>
    </row>
    <row r="16" spans="2:8" ht="18" customHeight="1">
      <c r="B16" s="608" t="s">
        <v>85</v>
      </c>
      <c r="C16" s="601" t="s">
        <v>329</v>
      </c>
      <c r="D16" s="520">
        <v>600</v>
      </c>
      <c r="E16" s="521">
        <v>60016</v>
      </c>
      <c r="F16" s="521">
        <v>6050</v>
      </c>
      <c r="G16" s="522" t="s">
        <v>169</v>
      </c>
      <c r="H16" s="525">
        <v>2500</v>
      </c>
    </row>
    <row r="17" spans="2:8" ht="18" customHeight="1">
      <c r="B17" s="608"/>
      <c r="C17" s="607"/>
      <c r="D17" s="520">
        <v>921</v>
      </c>
      <c r="E17" s="521">
        <v>92195</v>
      </c>
      <c r="F17" s="521">
        <v>4210</v>
      </c>
      <c r="G17" s="522" t="s">
        <v>133</v>
      </c>
      <c r="H17" s="525">
        <v>16102.7</v>
      </c>
    </row>
    <row r="18" spans="2:8" ht="18" customHeight="1">
      <c r="B18" s="608"/>
      <c r="C18" s="602"/>
      <c r="D18" s="520">
        <v>921</v>
      </c>
      <c r="E18" s="521">
        <v>92195</v>
      </c>
      <c r="F18" s="521">
        <v>4300</v>
      </c>
      <c r="G18" s="522" t="s">
        <v>132</v>
      </c>
      <c r="H18" s="525">
        <v>5000</v>
      </c>
    </row>
    <row r="19" spans="2:8" ht="18" customHeight="1">
      <c r="B19" s="526" t="s">
        <v>86</v>
      </c>
      <c r="C19" s="519" t="s">
        <v>330</v>
      </c>
      <c r="D19" s="520">
        <v>600</v>
      </c>
      <c r="E19" s="521">
        <v>60016</v>
      </c>
      <c r="F19" s="521">
        <v>4270</v>
      </c>
      <c r="G19" s="522" t="s">
        <v>139</v>
      </c>
      <c r="H19" s="525">
        <v>9063.44</v>
      </c>
    </row>
    <row r="20" spans="2:8" ht="18" customHeight="1">
      <c r="B20" s="603" t="s">
        <v>88</v>
      </c>
      <c r="C20" s="601" t="s">
        <v>331</v>
      </c>
      <c r="D20" s="520">
        <v>754</v>
      </c>
      <c r="E20" s="521">
        <v>75412</v>
      </c>
      <c r="F20" s="521">
        <v>4210</v>
      </c>
      <c r="G20" s="522" t="s">
        <v>133</v>
      </c>
      <c r="H20" s="525">
        <v>4400</v>
      </c>
    </row>
    <row r="21" spans="2:8" ht="18" customHeight="1">
      <c r="B21" s="609"/>
      <c r="C21" s="607"/>
      <c r="D21" s="520">
        <v>921</v>
      </c>
      <c r="E21" s="521">
        <v>92195</v>
      </c>
      <c r="F21" s="521">
        <v>4210</v>
      </c>
      <c r="G21" s="522" t="s">
        <v>133</v>
      </c>
      <c r="H21" s="525">
        <v>5800</v>
      </c>
    </row>
    <row r="22" spans="2:8" ht="18" customHeight="1">
      <c r="B22" s="604"/>
      <c r="C22" s="602"/>
      <c r="D22" s="520">
        <v>921</v>
      </c>
      <c r="E22" s="521">
        <v>92195</v>
      </c>
      <c r="F22" s="521">
        <v>4300</v>
      </c>
      <c r="G22" s="522" t="s">
        <v>132</v>
      </c>
      <c r="H22" s="525">
        <v>4032.43</v>
      </c>
    </row>
    <row r="23" spans="2:8" ht="18" customHeight="1">
      <c r="B23" s="526" t="s">
        <v>90</v>
      </c>
      <c r="C23" s="519" t="s">
        <v>332</v>
      </c>
      <c r="D23" s="520">
        <v>600</v>
      </c>
      <c r="E23" s="521">
        <v>60016</v>
      </c>
      <c r="F23" s="521">
        <v>4270</v>
      </c>
      <c r="G23" s="522" t="s">
        <v>139</v>
      </c>
      <c r="H23" s="525">
        <v>8969.03</v>
      </c>
    </row>
    <row r="24" spans="2:8" ht="18" customHeight="1">
      <c r="B24" s="526" t="s">
        <v>256</v>
      </c>
      <c r="C24" s="519" t="s">
        <v>333</v>
      </c>
      <c r="D24" s="520">
        <v>600</v>
      </c>
      <c r="E24" s="521">
        <v>60016</v>
      </c>
      <c r="F24" s="521">
        <v>4270</v>
      </c>
      <c r="G24" s="522" t="s">
        <v>139</v>
      </c>
      <c r="H24" s="525">
        <v>15908.22</v>
      </c>
    </row>
    <row r="25" spans="2:8" ht="18" customHeight="1">
      <c r="B25" s="603" t="s">
        <v>313</v>
      </c>
      <c r="C25" s="601" t="s">
        <v>334</v>
      </c>
      <c r="D25" s="520">
        <v>600</v>
      </c>
      <c r="E25" s="521">
        <v>60016</v>
      </c>
      <c r="F25" s="521">
        <v>6050</v>
      </c>
      <c r="G25" s="522" t="s">
        <v>169</v>
      </c>
      <c r="H25" s="525">
        <v>20000</v>
      </c>
    </row>
    <row r="26" spans="2:8" ht="18" customHeight="1">
      <c r="B26" s="604"/>
      <c r="C26" s="602"/>
      <c r="D26" s="520">
        <v>921</v>
      </c>
      <c r="E26" s="521">
        <v>92195</v>
      </c>
      <c r="F26" s="521">
        <v>4210</v>
      </c>
      <c r="G26" s="522" t="s">
        <v>133</v>
      </c>
      <c r="H26" s="525">
        <v>3602.7</v>
      </c>
    </row>
    <row r="27" spans="2:8" ht="18" customHeight="1">
      <c r="B27" s="603" t="s">
        <v>314</v>
      </c>
      <c r="C27" s="601" t="s">
        <v>335</v>
      </c>
      <c r="D27" s="520">
        <v>600</v>
      </c>
      <c r="E27" s="521">
        <v>60016</v>
      </c>
      <c r="F27" s="527">
        <v>4270</v>
      </c>
      <c r="G27" s="522" t="s">
        <v>139</v>
      </c>
      <c r="H27" s="525">
        <v>10000</v>
      </c>
    </row>
    <row r="28" spans="2:8" ht="18" customHeight="1">
      <c r="B28" s="604"/>
      <c r="C28" s="602"/>
      <c r="D28" s="520">
        <v>921</v>
      </c>
      <c r="E28" s="521">
        <v>92195</v>
      </c>
      <c r="F28" s="521">
        <v>4210</v>
      </c>
      <c r="G28" s="522" t="s">
        <v>133</v>
      </c>
      <c r="H28" s="525">
        <v>2816</v>
      </c>
    </row>
    <row r="29" spans="2:8" ht="18" customHeight="1">
      <c r="B29" s="603" t="s">
        <v>315</v>
      </c>
      <c r="C29" s="601" t="s">
        <v>336</v>
      </c>
      <c r="D29" s="520">
        <v>600</v>
      </c>
      <c r="E29" s="521">
        <v>60016</v>
      </c>
      <c r="F29" s="528">
        <v>4210</v>
      </c>
      <c r="G29" s="522" t="s">
        <v>133</v>
      </c>
      <c r="H29" s="525">
        <v>1000</v>
      </c>
    </row>
    <row r="30" spans="2:8" ht="18" customHeight="1">
      <c r="B30" s="609"/>
      <c r="C30" s="607"/>
      <c r="D30" s="520">
        <v>600</v>
      </c>
      <c r="E30" s="521">
        <v>60016</v>
      </c>
      <c r="F30" s="528">
        <v>4270</v>
      </c>
      <c r="G30" s="522" t="s">
        <v>139</v>
      </c>
      <c r="H30" s="525">
        <v>13979.03</v>
      </c>
    </row>
    <row r="31" spans="2:8" ht="18" customHeight="1">
      <c r="B31" s="604"/>
      <c r="C31" s="602"/>
      <c r="D31" s="520">
        <v>921</v>
      </c>
      <c r="E31" s="521">
        <v>92195</v>
      </c>
      <c r="F31" s="521">
        <v>4210</v>
      </c>
      <c r="G31" s="522" t="s">
        <v>133</v>
      </c>
      <c r="H31" s="525">
        <v>1000</v>
      </c>
    </row>
    <row r="32" spans="2:8" ht="18" customHeight="1">
      <c r="B32" s="603" t="s">
        <v>316</v>
      </c>
      <c r="C32" s="601" t="s">
        <v>337</v>
      </c>
      <c r="D32" s="520">
        <v>600</v>
      </c>
      <c r="E32" s="521">
        <v>60016</v>
      </c>
      <c r="F32" s="521">
        <v>6050</v>
      </c>
      <c r="G32" s="522" t="s">
        <v>169</v>
      </c>
      <c r="H32" s="525">
        <v>7753</v>
      </c>
    </row>
    <row r="33" spans="2:8" ht="18" customHeight="1">
      <c r="B33" s="609"/>
      <c r="C33" s="607"/>
      <c r="D33" s="520">
        <v>921</v>
      </c>
      <c r="E33" s="521">
        <v>92195</v>
      </c>
      <c r="F33" s="521">
        <v>4210</v>
      </c>
      <c r="G33" s="522" t="s">
        <v>133</v>
      </c>
      <c r="H33" s="525">
        <v>5300</v>
      </c>
    </row>
    <row r="34" spans="2:8" ht="18" customHeight="1">
      <c r="B34" s="609"/>
      <c r="C34" s="602"/>
      <c r="D34" s="520">
        <v>921</v>
      </c>
      <c r="E34" s="521">
        <v>92195</v>
      </c>
      <c r="F34" s="529" t="s">
        <v>131</v>
      </c>
      <c r="G34" s="522" t="s">
        <v>132</v>
      </c>
      <c r="H34" s="525">
        <v>4200</v>
      </c>
    </row>
    <row r="35" spans="2:8" ht="18" customHeight="1">
      <c r="B35" s="518" t="s">
        <v>393</v>
      </c>
      <c r="C35" s="519" t="s">
        <v>338</v>
      </c>
      <c r="D35" s="520">
        <v>921</v>
      </c>
      <c r="E35" s="521">
        <v>92195</v>
      </c>
      <c r="F35" s="521">
        <v>4210</v>
      </c>
      <c r="G35" s="522" t="s">
        <v>133</v>
      </c>
      <c r="H35" s="525">
        <v>8945.42</v>
      </c>
    </row>
    <row r="36" spans="2:8" ht="18" customHeight="1">
      <c r="B36" s="518" t="s">
        <v>317</v>
      </c>
      <c r="C36" s="519" t="s">
        <v>339</v>
      </c>
      <c r="D36" s="520">
        <v>921</v>
      </c>
      <c r="E36" s="521">
        <v>92195</v>
      </c>
      <c r="F36" s="521">
        <v>4210</v>
      </c>
      <c r="G36" s="522" t="s">
        <v>133</v>
      </c>
      <c r="H36" s="525">
        <v>13713.17</v>
      </c>
    </row>
    <row r="37" spans="2:8" ht="18" customHeight="1">
      <c r="B37" s="518" t="s">
        <v>318</v>
      </c>
      <c r="C37" s="519" t="s">
        <v>340</v>
      </c>
      <c r="D37" s="520">
        <v>600</v>
      </c>
      <c r="E37" s="521">
        <v>60016</v>
      </c>
      <c r="F37" s="521">
        <v>6050</v>
      </c>
      <c r="G37" s="522" t="s">
        <v>169</v>
      </c>
      <c r="H37" s="525">
        <v>9865.93</v>
      </c>
    </row>
    <row r="38" spans="2:8" ht="18" customHeight="1">
      <c r="B38" s="603" t="s">
        <v>319</v>
      </c>
      <c r="C38" s="601" t="s">
        <v>341</v>
      </c>
      <c r="D38" s="530">
        <v>600</v>
      </c>
      <c r="E38" s="531">
        <v>60016</v>
      </c>
      <c r="F38" s="521">
        <v>4270</v>
      </c>
      <c r="G38" s="522" t="s">
        <v>139</v>
      </c>
      <c r="H38" s="525">
        <v>4332.36</v>
      </c>
    </row>
    <row r="39" spans="2:8" ht="18" customHeight="1">
      <c r="B39" s="604"/>
      <c r="C39" s="602"/>
      <c r="D39" s="530">
        <v>921</v>
      </c>
      <c r="E39" s="531">
        <v>92195</v>
      </c>
      <c r="F39" s="521">
        <v>4210</v>
      </c>
      <c r="G39" s="522" t="s">
        <v>133</v>
      </c>
      <c r="H39" s="525">
        <v>2300</v>
      </c>
    </row>
    <row r="40" spans="2:8" ht="18" customHeight="1">
      <c r="B40" s="605" t="s">
        <v>102</v>
      </c>
      <c r="C40" s="606"/>
      <c r="D40" s="606"/>
      <c r="E40" s="606"/>
      <c r="F40" s="606"/>
      <c r="G40" s="532"/>
      <c r="H40" s="533">
        <f>SUM(H10:H39)</f>
        <v>240416.27</v>
      </c>
    </row>
    <row r="42" ht="12.75">
      <c r="D42" s="324"/>
    </row>
  </sheetData>
  <sheetProtection/>
  <mergeCells count="19">
    <mergeCell ref="C32:C34"/>
    <mergeCell ref="B10:B11"/>
    <mergeCell ref="B12:B13"/>
    <mergeCell ref="B16:B18"/>
    <mergeCell ref="B20:B22"/>
    <mergeCell ref="B25:B26"/>
    <mergeCell ref="B27:B28"/>
    <mergeCell ref="B29:B31"/>
    <mergeCell ref="B32:B34"/>
    <mergeCell ref="C38:C39"/>
    <mergeCell ref="B38:B39"/>
    <mergeCell ref="B40:F40"/>
    <mergeCell ref="C10:C11"/>
    <mergeCell ref="C12:C13"/>
    <mergeCell ref="C16:C18"/>
    <mergeCell ref="C20:C22"/>
    <mergeCell ref="C25:C26"/>
    <mergeCell ref="C27:C28"/>
    <mergeCell ref="C29:C31"/>
  </mergeCells>
  <printOptions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29"/>
  <sheetViews>
    <sheetView zoomScalePageLayoutView="0" workbookViewId="0" topLeftCell="A1">
      <selection activeCell="Q24" sqref="Q24:Q27"/>
    </sheetView>
  </sheetViews>
  <sheetFormatPr defaultColWidth="9.140625" defaultRowHeight="12.75"/>
  <cols>
    <col min="2" max="2" width="4.7109375" style="0" customWidth="1"/>
    <col min="3" max="3" width="36.7109375" style="0" customWidth="1"/>
    <col min="4" max="4" width="8.8515625" style="0" customWidth="1"/>
    <col min="5" max="5" width="13.7109375" style="0" customWidth="1"/>
    <col min="6" max="6" width="13.140625" style="0" customWidth="1"/>
    <col min="7" max="7" width="12.8515625" style="0" customWidth="1"/>
    <col min="8" max="8" width="11.7109375" style="0" customWidth="1"/>
    <col min="9" max="10" width="13.7109375" style="0" customWidth="1"/>
    <col min="11" max="11" width="2.57421875" style="0" customWidth="1"/>
  </cols>
  <sheetData>
    <row r="1" ht="12.75">
      <c r="H1" s="322" t="s">
        <v>525</v>
      </c>
    </row>
    <row r="2" spans="2:8" ht="18.75">
      <c r="B2" s="301"/>
      <c r="E2" s="264"/>
      <c r="H2" s="36" t="s">
        <v>535</v>
      </c>
    </row>
    <row r="3" spans="5:8" ht="18.75">
      <c r="E3" s="610"/>
      <c r="F3" s="610"/>
      <c r="H3" s="545" t="s">
        <v>536</v>
      </c>
    </row>
    <row r="4" ht="15">
      <c r="E4" s="316"/>
    </row>
    <row r="5" spans="2:10" ht="16.5">
      <c r="B5" s="617" t="s">
        <v>505</v>
      </c>
      <c r="C5" s="617"/>
      <c r="D5" s="617"/>
      <c r="E5" s="617"/>
      <c r="F5" s="617"/>
      <c r="G5" s="617"/>
      <c r="H5" s="617"/>
      <c r="I5" s="617"/>
      <c r="J5" s="617"/>
    </row>
    <row r="6" spans="2:10" ht="16.5">
      <c r="B6" s="617" t="s">
        <v>381</v>
      </c>
      <c r="C6" s="617"/>
      <c r="D6" s="617"/>
      <c r="E6" s="617"/>
      <c r="F6" s="617"/>
      <c r="G6" s="617"/>
      <c r="H6" s="617"/>
      <c r="I6" s="617"/>
      <c r="J6" s="617"/>
    </row>
    <row r="7" spans="2:10" ht="13.5" thickBot="1">
      <c r="B7" s="36"/>
      <c r="C7" s="36"/>
      <c r="D7" s="36"/>
      <c r="E7" s="36"/>
      <c r="F7" s="36"/>
      <c r="G7" s="36"/>
      <c r="H7" s="36"/>
      <c r="I7" s="36"/>
      <c r="J7" s="61" t="s">
        <v>73</v>
      </c>
    </row>
    <row r="8" spans="2:10" ht="15" customHeight="1">
      <c r="B8" s="592" t="s">
        <v>74</v>
      </c>
      <c r="C8" s="618" t="s">
        <v>103</v>
      </c>
      <c r="D8" s="343"/>
      <c r="E8" s="620" t="s">
        <v>405</v>
      </c>
      <c r="F8" s="620"/>
      <c r="G8" s="620"/>
      <c r="H8" s="621"/>
      <c r="I8" s="586" t="s">
        <v>504</v>
      </c>
      <c r="J8" s="587"/>
    </row>
    <row r="9" spans="2:10" ht="15" customHeight="1">
      <c r="B9" s="593"/>
      <c r="C9" s="619"/>
      <c r="D9" s="344"/>
      <c r="E9" s="613" t="s">
        <v>104</v>
      </c>
      <c r="F9" s="614" t="s">
        <v>105</v>
      </c>
      <c r="G9" s="615"/>
      <c r="H9" s="616"/>
      <c r="I9" s="558" t="s">
        <v>104</v>
      </c>
      <c r="J9" s="588" t="s">
        <v>106</v>
      </c>
    </row>
    <row r="10" spans="2:10" ht="18" customHeight="1">
      <c r="B10" s="593"/>
      <c r="C10" s="619"/>
      <c r="D10" s="344" t="s">
        <v>1</v>
      </c>
      <c r="E10" s="613"/>
      <c r="F10" s="622" t="s">
        <v>404</v>
      </c>
      <c r="G10" s="614" t="s">
        <v>105</v>
      </c>
      <c r="H10" s="616"/>
      <c r="I10" s="558"/>
      <c r="J10" s="588"/>
    </row>
    <row r="11" spans="2:10" ht="26.25" customHeight="1">
      <c r="B11" s="593"/>
      <c r="C11" s="619"/>
      <c r="D11" s="345"/>
      <c r="E11" s="613"/>
      <c r="F11" s="623"/>
      <c r="G11" s="62" t="s">
        <v>107</v>
      </c>
      <c r="H11" s="62" t="s">
        <v>108</v>
      </c>
      <c r="I11" s="558"/>
      <c r="J11" s="588"/>
    </row>
    <row r="12" spans="2:10" ht="7.5" customHeight="1">
      <c r="B12" s="208">
        <v>1</v>
      </c>
      <c r="C12" s="58">
        <v>2</v>
      </c>
      <c r="D12" s="349"/>
      <c r="E12" s="58">
        <v>4</v>
      </c>
      <c r="F12" s="58">
        <v>5</v>
      </c>
      <c r="G12" s="58">
        <v>6</v>
      </c>
      <c r="H12" s="58">
        <v>7</v>
      </c>
      <c r="I12" s="58">
        <v>8</v>
      </c>
      <c r="J12" s="209">
        <v>9</v>
      </c>
    </row>
    <row r="13" spans="2:10" ht="19.5" customHeight="1">
      <c r="B13" s="184" t="s">
        <v>109</v>
      </c>
      <c r="C13" s="210" t="s">
        <v>403</v>
      </c>
      <c r="D13" s="210"/>
      <c r="E13" s="63">
        <f>E15+E16+E17+E18+E19+E20</f>
        <v>2846550</v>
      </c>
      <c r="F13" s="63">
        <f>F15+F16+F18+F19+F20</f>
        <v>42000</v>
      </c>
      <c r="G13" s="63">
        <f>G15+G16+G18+G19+G20</f>
        <v>42000</v>
      </c>
      <c r="H13" s="63"/>
      <c r="I13" s="63">
        <f>I15+I16+I17+I18+I19+I20</f>
        <v>2846550</v>
      </c>
      <c r="J13" s="288"/>
    </row>
    <row r="14" spans="2:10" ht="12" customHeight="1">
      <c r="B14" s="214"/>
      <c r="C14" s="64" t="s">
        <v>111</v>
      </c>
      <c r="D14" s="64"/>
      <c r="E14" s="63"/>
      <c r="F14" s="63"/>
      <c r="G14" s="63"/>
      <c r="H14" s="63"/>
      <c r="I14" s="63"/>
      <c r="J14" s="288"/>
    </row>
    <row r="15" spans="2:10" ht="16.5" customHeight="1">
      <c r="B15" s="184"/>
      <c r="C15" s="33" t="s">
        <v>112</v>
      </c>
      <c r="D15" s="26">
        <v>40002</v>
      </c>
      <c r="E15" s="63">
        <v>1382430</v>
      </c>
      <c r="F15" s="63"/>
      <c r="G15" s="63"/>
      <c r="H15" s="63"/>
      <c r="I15" s="63">
        <v>1382430</v>
      </c>
      <c r="J15" s="288"/>
    </row>
    <row r="16" spans="2:10" ht="16.5" customHeight="1">
      <c r="B16" s="184"/>
      <c r="C16" s="33" t="s">
        <v>344</v>
      </c>
      <c r="D16" s="26">
        <v>70001</v>
      </c>
      <c r="E16" s="63">
        <v>115290</v>
      </c>
      <c r="F16" s="63"/>
      <c r="G16" s="63"/>
      <c r="H16" s="63"/>
      <c r="I16" s="63">
        <v>115290</v>
      </c>
      <c r="J16" s="288"/>
    </row>
    <row r="17" spans="2:10" ht="16.5" customHeight="1">
      <c r="B17" s="184"/>
      <c r="C17" s="33" t="s">
        <v>345</v>
      </c>
      <c r="D17" s="26">
        <v>70095</v>
      </c>
      <c r="E17" s="63">
        <v>7830</v>
      </c>
      <c r="F17" s="63"/>
      <c r="G17" s="63"/>
      <c r="H17" s="63"/>
      <c r="I17" s="63">
        <v>7830</v>
      </c>
      <c r="J17" s="288"/>
    </row>
    <row r="18" spans="2:10" ht="16.5" customHeight="1">
      <c r="B18" s="184"/>
      <c r="C18" s="33" t="s">
        <v>273</v>
      </c>
      <c r="D18" s="26">
        <v>71035</v>
      </c>
      <c r="E18" s="63">
        <v>6000</v>
      </c>
      <c r="F18" s="63"/>
      <c r="G18" s="63"/>
      <c r="H18" s="63"/>
      <c r="I18" s="63">
        <v>6000</v>
      </c>
      <c r="J18" s="288"/>
    </row>
    <row r="19" spans="2:10" ht="16.5" customHeight="1">
      <c r="B19" s="184"/>
      <c r="C19" s="33" t="s">
        <v>346</v>
      </c>
      <c r="D19" s="26">
        <v>90001</v>
      </c>
      <c r="E19" s="63">
        <v>1033100</v>
      </c>
      <c r="F19" s="63"/>
      <c r="G19" s="63"/>
      <c r="H19" s="63"/>
      <c r="I19" s="63">
        <v>1033100</v>
      </c>
      <c r="J19" s="288"/>
    </row>
    <row r="20" spans="2:10" ht="16.5" customHeight="1">
      <c r="B20" s="187"/>
      <c r="C20" s="33" t="s">
        <v>274</v>
      </c>
      <c r="D20" s="26">
        <v>90003</v>
      </c>
      <c r="E20" s="63">
        <v>301900</v>
      </c>
      <c r="F20" s="63">
        <v>42000</v>
      </c>
      <c r="G20" s="63">
        <v>42000</v>
      </c>
      <c r="H20" s="63"/>
      <c r="I20" s="63">
        <v>301900</v>
      </c>
      <c r="J20" s="288"/>
    </row>
    <row r="21" spans="2:10" ht="19.5" customHeight="1">
      <c r="B21" s="184"/>
      <c r="C21" s="33"/>
      <c r="D21" s="26"/>
      <c r="E21" s="33"/>
      <c r="F21" s="33"/>
      <c r="G21" s="26" t="s">
        <v>110</v>
      </c>
      <c r="H21" s="33"/>
      <c r="I21" s="33"/>
      <c r="J21" s="289"/>
    </row>
    <row r="22" spans="2:10" ht="15" customHeight="1">
      <c r="B22" s="290"/>
      <c r="C22" s="64"/>
      <c r="D22" s="64"/>
      <c r="E22" s="33"/>
      <c r="F22" s="33"/>
      <c r="G22" s="26"/>
      <c r="H22" s="33"/>
      <c r="I22" s="33"/>
      <c r="J22" s="289"/>
    </row>
    <row r="23" spans="2:10" ht="15" customHeight="1">
      <c r="B23" s="291"/>
      <c r="C23" s="65"/>
      <c r="D23" s="65"/>
      <c r="E23" s="33"/>
      <c r="F23" s="33"/>
      <c r="G23" s="26" t="s">
        <v>110</v>
      </c>
      <c r="H23" s="33"/>
      <c r="I23" s="33"/>
      <c r="J23" s="289"/>
    </row>
    <row r="24" spans="2:10" s="24" customFormat="1" ht="19.5" customHeight="1" thickBot="1">
      <c r="B24" s="611" t="s">
        <v>102</v>
      </c>
      <c r="C24" s="612"/>
      <c r="D24" s="538"/>
      <c r="E24" s="539">
        <f>E13</f>
        <v>2846550</v>
      </c>
      <c r="F24" s="539">
        <f>F13</f>
        <v>42000</v>
      </c>
      <c r="G24" s="539">
        <f>G13</f>
        <v>42000</v>
      </c>
      <c r="H24" s="540"/>
      <c r="I24" s="539">
        <f>I13</f>
        <v>2846550</v>
      </c>
      <c r="J24" s="541"/>
    </row>
    <row r="25" ht="4.5" customHeight="1"/>
    <row r="26" ht="10.5" customHeight="1">
      <c r="B26" s="211"/>
    </row>
    <row r="27" ht="10.5" customHeight="1">
      <c r="B27" s="211"/>
    </row>
    <row r="28" ht="10.5" customHeight="1">
      <c r="B28" s="211"/>
    </row>
    <row r="29" ht="10.5" customHeight="1">
      <c r="B29" s="211"/>
    </row>
  </sheetData>
  <sheetProtection/>
  <mergeCells count="14">
    <mergeCell ref="I8:J8"/>
    <mergeCell ref="J9:J11"/>
    <mergeCell ref="F10:F11"/>
    <mergeCell ref="I9:I11"/>
    <mergeCell ref="E3:F3"/>
    <mergeCell ref="B24:C24"/>
    <mergeCell ref="E9:E11"/>
    <mergeCell ref="F9:H9"/>
    <mergeCell ref="G10:H10"/>
    <mergeCell ref="B5:J5"/>
    <mergeCell ref="B6:J6"/>
    <mergeCell ref="B8:B11"/>
    <mergeCell ref="C8:C11"/>
    <mergeCell ref="E8:H8"/>
  </mergeCells>
  <printOptions/>
  <pageMargins left="0.5905511811023623" right="0" top="0.984251968503937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2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57421875" style="36" customWidth="1"/>
    <col min="2" max="2" width="5.00390625" style="36" customWidth="1"/>
    <col min="3" max="3" width="7.421875" style="36" customWidth="1"/>
    <col min="4" max="4" width="6.140625" style="36" customWidth="1"/>
    <col min="5" max="5" width="53.00390625" style="36" customWidth="1"/>
    <col min="6" max="6" width="18.28125" style="36" customWidth="1"/>
    <col min="7" max="7" width="3.421875" style="36" customWidth="1"/>
    <col min="8" max="16384" width="9.140625" style="36" customWidth="1"/>
  </cols>
  <sheetData>
    <row r="1" ht="12.75">
      <c r="E1" t="s">
        <v>321</v>
      </c>
    </row>
    <row r="2" spans="3:5" ht="12.75">
      <c r="C2" s="302"/>
      <c r="E2" t="s">
        <v>533</v>
      </c>
    </row>
    <row r="3" ht="12.75">
      <c r="E3" t="s">
        <v>534</v>
      </c>
    </row>
    <row r="4" ht="18.75">
      <c r="E4" s="294"/>
    </row>
    <row r="5" ht="13.5" customHeight="1">
      <c r="E5" s="316"/>
    </row>
    <row r="6" ht="18">
      <c r="E6" s="191" t="s">
        <v>459</v>
      </c>
    </row>
    <row r="7" ht="10.5" customHeight="1" thickBot="1">
      <c r="F7" s="190"/>
    </row>
    <row r="8" spans="2:12" ht="25.5" customHeight="1" thickBot="1">
      <c r="B8" s="123" t="s">
        <v>0</v>
      </c>
      <c r="C8" s="124" t="s">
        <v>1</v>
      </c>
      <c r="D8" s="125" t="s">
        <v>2</v>
      </c>
      <c r="E8" s="126" t="s">
        <v>75</v>
      </c>
      <c r="F8" s="192" t="s">
        <v>462</v>
      </c>
      <c r="G8" s="51"/>
      <c r="H8" s="51"/>
      <c r="I8" s="51"/>
      <c r="J8" s="51"/>
      <c r="K8" s="51"/>
      <c r="L8" s="51"/>
    </row>
    <row r="9" spans="2:12" ht="8.25" customHeight="1" thickBot="1">
      <c r="B9" s="265">
        <v>1</v>
      </c>
      <c r="C9" s="266">
        <v>2</v>
      </c>
      <c r="D9" s="267">
        <v>3</v>
      </c>
      <c r="E9" s="268">
        <v>4</v>
      </c>
      <c r="F9" s="269">
        <v>5</v>
      </c>
      <c r="G9" s="51"/>
      <c r="H9" s="51"/>
      <c r="I9" s="51"/>
      <c r="J9" s="51"/>
      <c r="K9" s="51"/>
      <c r="L9" s="51"/>
    </row>
    <row r="10" spans="2:12" ht="15.75" customHeight="1" thickBot="1">
      <c r="B10" s="408" t="s">
        <v>148</v>
      </c>
      <c r="C10" s="403"/>
      <c r="D10" s="403"/>
      <c r="E10" s="404" t="s">
        <v>149</v>
      </c>
      <c r="F10" s="409">
        <f>F11+F13+F15+F17+F19</f>
        <v>353000</v>
      </c>
      <c r="G10" s="51"/>
      <c r="H10" s="51"/>
      <c r="I10" s="51"/>
      <c r="J10" s="51"/>
      <c r="K10" s="51"/>
      <c r="L10" s="51"/>
    </row>
    <row r="11" spans="2:12" ht="15" customHeight="1">
      <c r="B11" s="222"/>
      <c r="C11" s="423" t="s">
        <v>268</v>
      </c>
      <c r="D11" s="381"/>
      <c r="E11" s="386" t="s">
        <v>448</v>
      </c>
      <c r="F11" s="424">
        <f>F12</f>
        <v>10000</v>
      </c>
      <c r="G11" s="51"/>
      <c r="H11" s="51"/>
      <c r="I11" s="51"/>
      <c r="J11" s="51"/>
      <c r="K11" s="51"/>
      <c r="L11" s="51"/>
    </row>
    <row r="12" spans="2:12" ht="15" customHeight="1">
      <c r="B12" s="223"/>
      <c r="C12" s="224"/>
      <c r="D12" s="128" t="s">
        <v>131</v>
      </c>
      <c r="E12" s="32" t="s">
        <v>132</v>
      </c>
      <c r="F12" s="225">
        <v>10000</v>
      </c>
      <c r="G12" s="51"/>
      <c r="H12" s="51"/>
      <c r="I12" s="51"/>
      <c r="J12" s="51"/>
      <c r="K12" s="51"/>
      <c r="L12" s="51"/>
    </row>
    <row r="13" spans="2:12" ht="15" customHeight="1">
      <c r="B13" s="193"/>
      <c r="C13" s="382" t="s">
        <v>167</v>
      </c>
      <c r="D13" s="425"/>
      <c r="E13" s="386" t="s">
        <v>350</v>
      </c>
      <c r="F13" s="426">
        <f>F14</f>
        <v>10000</v>
      </c>
      <c r="G13" s="51"/>
      <c r="H13" s="51"/>
      <c r="I13" s="51"/>
      <c r="J13" s="51"/>
      <c r="K13" s="51"/>
      <c r="L13" s="51"/>
    </row>
    <row r="14" spans="2:12" ht="15" customHeight="1">
      <c r="B14" s="194"/>
      <c r="C14" s="127"/>
      <c r="D14" s="128" t="s">
        <v>131</v>
      </c>
      <c r="E14" s="32" t="s">
        <v>132</v>
      </c>
      <c r="F14" s="195">
        <v>10000</v>
      </c>
      <c r="G14" s="51"/>
      <c r="H14" s="51"/>
      <c r="I14" s="51"/>
      <c r="J14" s="51"/>
      <c r="K14" s="51"/>
      <c r="L14" s="51"/>
    </row>
    <row r="15" spans="2:12" ht="15" customHeight="1">
      <c r="B15" s="196"/>
      <c r="C15" s="427" t="s">
        <v>150</v>
      </c>
      <c r="D15" s="428"/>
      <c r="E15" s="375" t="s">
        <v>351</v>
      </c>
      <c r="F15" s="429">
        <f>F16</f>
        <v>300000</v>
      </c>
      <c r="G15" s="51"/>
      <c r="H15" s="51"/>
      <c r="I15" s="51"/>
      <c r="J15" s="51"/>
      <c r="K15" s="51"/>
      <c r="L15" s="51"/>
    </row>
    <row r="16" spans="2:12" ht="15" customHeight="1">
      <c r="B16" s="194"/>
      <c r="C16" s="127"/>
      <c r="D16" s="128" t="s">
        <v>168</v>
      </c>
      <c r="E16" s="32" t="s">
        <v>169</v>
      </c>
      <c r="F16" s="197">
        <v>300000</v>
      </c>
      <c r="G16" s="51"/>
      <c r="H16" s="51"/>
      <c r="I16" s="51"/>
      <c r="J16" s="51"/>
      <c r="K16" s="51"/>
      <c r="L16" s="51"/>
    </row>
    <row r="17" spans="2:12" ht="15" customHeight="1">
      <c r="B17" s="196"/>
      <c r="C17" s="428" t="s">
        <v>170</v>
      </c>
      <c r="D17" s="428"/>
      <c r="E17" s="375" t="s">
        <v>352</v>
      </c>
      <c r="F17" s="430">
        <f>F18</f>
        <v>28000</v>
      </c>
      <c r="G17" s="51"/>
      <c r="H17" s="51"/>
      <c r="I17" s="51"/>
      <c r="J17" s="51"/>
      <c r="K17" s="51"/>
      <c r="L17" s="51"/>
    </row>
    <row r="18" spans="2:12" ht="24.75" customHeight="1">
      <c r="B18" s="198"/>
      <c r="C18" s="130"/>
      <c r="D18" s="130">
        <v>2850</v>
      </c>
      <c r="E18" s="22" t="s">
        <v>171</v>
      </c>
      <c r="F18" s="199">
        <v>28000</v>
      </c>
      <c r="G18" s="51"/>
      <c r="H18" s="51"/>
      <c r="I18" s="51"/>
      <c r="J18" s="51"/>
      <c r="K18" s="51"/>
      <c r="L18" s="51"/>
    </row>
    <row r="19" spans="2:12" ht="15" customHeight="1">
      <c r="B19" s="194"/>
      <c r="C19" s="431" t="s">
        <v>401</v>
      </c>
      <c r="D19" s="428"/>
      <c r="E19" s="375" t="s">
        <v>68</v>
      </c>
      <c r="F19" s="430">
        <f>F20</f>
        <v>5000</v>
      </c>
      <c r="G19" s="51"/>
      <c r="H19" s="51"/>
      <c r="I19" s="51"/>
      <c r="J19" s="51"/>
      <c r="K19" s="51"/>
      <c r="L19" s="51"/>
    </row>
    <row r="20" spans="2:12" ht="15" customHeight="1" thickBot="1">
      <c r="B20" s="200"/>
      <c r="C20" s="132"/>
      <c r="D20" s="128" t="s">
        <v>178</v>
      </c>
      <c r="E20" s="32" t="s">
        <v>143</v>
      </c>
      <c r="F20" s="280">
        <v>5000</v>
      </c>
      <c r="G20" s="51"/>
      <c r="H20" s="51"/>
      <c r="I20" s="51"/>
      <c r="J20" s="51"/>
      <c r="K20" s="51"/>
      <c r="L20" s="51"/>
    </row>
    <row r="21" spans="2:12" ht="16.5" customHeight="1" thickBot="1">
      <c r="B21" s="408" t="s">
        <v>173</v>
      </c>
      <c r="C21" s="403"/>
      <c r="D21" s="403"/>
      <c r="E21" s="404" t="s">
        <v>155</v>
      </c>
      <c r="F21" s="410">
        <f>F22+F24+F26</f>
        <v>3402160</v>
      </c>
      <c r="G21" s="51"/>
      <c r="H21" s="51"/>
      <c r="I21" s="51"/>
      <c r="J21" s="51"/>
      <c r="K21" s="51"/>
      <c r="L21" s="51"/>
    </row>
    <row r="22" spans="2:12" ht="15" customHeight="1">
      <c r="B22" s="193"/>
      <c r="C22" s="382" t="s">
        <v>174</v>
      </c>
      <c r="D22" s="381"/>
      <c r="E22" s="386" t="s">
        <v>353</v>
      </c>
      <c r="F22" s="432">
        <f>F23</f>
        <v>250000</v>
      </c>
      <c r="G22" s="51"/>
      <c r="H22" s="51"/>
      <c r="I22" s="51"/>
      <c r="J22" s="51"/>
      <c r="K22" s="51"/>
      <c r="L22" s="51"/>
    </row>
    <row r="23" spans="2:12" ht="15" customHeight="1">
      <c r="B23" s="196"/>
      <c r="C23" s="127"/>
      <c r="D23" s="128" t="s">
        <v>131</v>
      </c>
      <c r="E23" s="32" t="s">
        <v>132</v>
      </c>
      <c r="F23" s="197">
        <v>250000</v>
      </c>
      <c r="G23" s="51"/>
      <c r="H23" s="51"/>
      <c r="I23" s="51"/>
      <c r="J23" s="51"/>
      <c r="K23" s="51"/>
      <c r="L23" s="51"/>
    </row>
    <row r="24" spans="2:12" ht="15" customHeight="1">
      <c r="B24" s="196"/>
      <c r="C24" s="428" t="s">
        <v>176</v>
      </c>
      <c r="D24" s="427"/>
      <c r="E24" s="375" t="s">
        <v>156</v>
      </c>
      <c r="F24" s="430">
        <f>F25</f>
        <v>50000</v>
      </c>
      <c r="G24" s="51"/>
      <c r="H24" s="51"/>
      <c r="I24" s="51"/>
      <c r="J24" s="51"/>
      <c r="K24" s="51"/>
      <c r="L24" s="51"/>
    </row>
    <row r="25" spans="2:12" ht="37.5" customHeight="1">
      <c r="B25" s="196"/>
      <c r="C25" s="127"/>
      <c r="D25" s="284" t="s">
        <v>175</v>
      </c>
      <c r="E25" s="276" t="s">
        <v>449</v>
      </c>
      <c r="F25" s="197">
        <v>50000</v>
      </c>
      <c r="G25" s="51"/>
      <c r="H25" s="51"/>
      <c r="I25" s="51"/>
      <c r="J25" s="51"/>
      <c r="K25" s="51"/>
      <c r="L25" s="51"/>
    </row>
    <row r="26" spans="2:12" ht="17.25" customHeight="1">
      <c r="B26" s="196"/>
      <c r="C26" s="427" t="s">
        <v>177</v>
      </c>
      <c r="D26" s="428"/>
      <c r="E26" s="375" t="s">
        <v>280</v>
      </c>
      <c r="F26" s="430">
        <f>SUM(F27:F32)</f>
        <v>3102160</v>
      </c>
      <c r="G26" s="51"/>
      <c r="H26" s="51"/>
      <c r="I26" s="51"/>
      <c r="J26" s="51"/>
      <c r="K26" s="51"/>
      <c r="L26" s="51"/>
    </row>
    <row r="27" spans="2:12" ht="15" customHeight="1">
      <c r="B27" s="196"/>
      <c r="C27" s="134"/>
      <c r="D27" s="128" t="s">
        <v>172</v>
      </c>
      <c r="E27" s="32" t="s">
        <v>507</v>
      </c>
      <c r="F27" s="277">
        <v>71000</v>
      </c>
      <c r="G27" s="51"/>
      <c r="H27" s="51"/>
      <c r="I27" s="51"/>
      <c r="J27" s="51"/>
      <c r="K27" s="51"/>
      <c r="L27" s="51"/>
    </row>
    <row r="28" spans="2:12" ht="15" customHeight="1">
      <c r="B28" s="196"/>
      <c r="C28" s="134"/>
      <c r="D28" s="128" t="s">
        <v>198</v>
      </c>
      <c r="E28" s="231" t="s">
        <v>508</v>
      </c>
      <c r="F28" s="277">
        <v>469041</v>
      </c>
      <c r="G28" s="51"/>
      <c r="H28" s="51"/>
      <c r="I28" s="51"/>
      <c r="J28" s="51"/>
      <c r="K28" s="51"/>
      <c r="L28" s="51"/>
    </row>
    <row r="29" spans="2:12" ht="15" customHeight="1">
      <c r="B29" s="196"/>
      <c r="C29" s="134"/>
      <c r="D29" s="128" t="s">
        <v>131</v>
      </c>
      <c r="E29" s="32" t="s">
        <v>132</v>
      </c>
      <c r="F29" s="277">
        <v>70000</v>
      </c>
      <c r="G29" s="51"/>
      <c r="H29" s="51"/>
      <c r="I29" s="51"/>
      <c r="J29" s="51"/>
      <c r="K29" s="51"/>
      <c r="L29" s="51"/>
    </row>
    <row r="30" spans="2:12" ht="15" customHeight="1">
      <c r="B30" s="194"/>
      <c r="C30" s="127"/>
      <c r="D30" s="128" t="s">
        <v>178</v>
      </c>
      <c r="E30" s="32" t="s">
        <v>143</v>
      </c>
      <c r="F30" s="197">
        <v>60000</v>
      </c>
      <c r="G30" s="51"/>
      <c r="H30" s="51"/>
      <c r="I30" s="51"/>
      <c r="J30" s="51"/>
      <c r="K30" s="51"/>
      <c r="L30" s="51"/>
    </row>
    <row r="31" spans="2:12" ht="15" customHeight="1">
      <c r="B31" s="194"/>
      <c r="C31" s="127"/>
      <c r="D31" s="136">
        <v>4480</v>
      </c>
      <c r="E31" s="32" t="s">
        <v>411</v>
      </c>
      <c r="F31" s="197">
        <v>287000</v>
      </c>
      <c r="G31" s="51"/>
      <c r="H31" s="51"/>
      <c r="I31" s="51"/>
      <c r="J31" s="51"/>
      <c r="K31" s="51"/>
      <c r="L31" s="51"/>
    </row>
    <row r="32" spans="2:12" ht="24.75" customHeight="1" thickBot="1">
      <c r="B32" s="200"/>
      <c r="C32" s="132"/>
      <c r="D32" s="357" t="s">
        <v>168</v>
      </c>
      <c r="E32" s="133" t="s">
        <v>509</v>
      </c>
      <c r="F32" s="280">
        <v>2145119</v>
      </c>
      <c r="G32" s="51"/>
      <c r="H32" s="51"/>
      <c r="I32" s="51"/>
      <c r="J32" s="51"/>
      <c r="K32" s="51"/>
      <c r="L32" s="51"/>
    </row>
    <row r="33" spans="2:12" ht="17.25" customHeight="1" thickBot="1">
      <c r="B33" s="408" t="s">
        <v>179</v>
      </c>
      <c r="C33" s="403"/>
      <c r="D33" s="403"/>
      <c r="E33" s="390" t="s">
        <v>10</v>
      </c>
      <c r="F33" s="410">
        <f>F34</f>
        <v>190000</v>
      </c>
      <c r="G33" s="51"/>
      <c r="H33" s="51"/>
      <c r="I33" s="51"/>
      <c r="J33" s="51"/>
      <c r="K33" s="51"/>
      <c r="L33" s="51"/>
    </row>
    <row r="34" spans="2:12" ht="14.25" customHeight="1">
      <c r="B34" s="193"/>
      <c r="C34" s="382" t="s">
        <v>180</v>
      </c>
      <c r="D34" s="381"/>
      <c r="E34" s="386" t="s">
        <v>11</v>
      </c>
      <c r="F34" s="432">
        <f>SUM(F35:F36)</f>
        <v>190000</v>
      </c>
      <c r="G34" s="51"/>
      <c r="H34" s="51"/>
      <c r="I34" s="51"/>
      <c r="J34" s="51"/>
      <c r="K34" s="51"/>
      <c r="L34" s="51"/>
    </row>
    <row r="35" spans="2:12" ht="15" customHeight="1">
      <c r="B35" s="196"/>
      <c r="C35" s="135"/>
      <c r="D35" s="128" t="s">
        <v>181</v>
      </c>
      <c r="E35" s="32" t="s">
        <v>182</v>
      </c>
      <c r="F35" s="277">
        <v>70000</v>
      </c>
      <c r="G35" s="51"/>
      <c r="H35" s="51"/>
      <c r="I35" s="51"/>
      <c r="J35" s="51"/>
      <c r="K35" s="51"/>
      <c r="L35" s="51"/>
    </row>
    <row r="36" spans="2:12" ht="15" customHeight="1" thickBot="1">
      <c r="B36" s="198"/>
      <c r="C36" s="127"/>
      <c r="D36" s="131" t="s">
        <v>131</v>
      </c>
      <c r="E36" s="22" t="s">
        <v>132</v>
      </c>
      <c r="F36" s="278">
        <v>120000</v>
      </c>
      <c r="G36" s="51"/>
      <c r="H36" s="51"/>
      <c r="I36" s="51"/>
      <c r="J36" s="51"/>
      <c r="K36" s="51"/>
      <c r="L36" s="51"/>
    </row>
    <row r="37" spans="2:12" ht="18" customHeight="1" thickBot="1">
      <c r="B37" s="408" t="s">
        <v>183</v>
      </c>
      <c r="C37" s="492"/>
      <c r="D37" s="403"/>
      <c r="E37" s="493" t="s">
        <v>184</v>
      </c>
      <c r="F37" s="410">
        <f>F38</f>
        <v>60000</v>
      </c>
      <c r="G37" s="51"/>
      <c r="H37" s="51"/>
      <c r="I37" s="51"/>
      <c r="J37" s="51"/>
      <c r="K37" s="51"/>
      <c r="L37" s="51"/>
    </row>
    <row r="38" spans="2:12" ht="15" customHeight="1">
      <c r="B38" s="193"/>
      <c r="C38" s="382" t="s">
        <v>185</v>
      </c>
      <c r="D38" s="381"/>
      <c r="E38" s="386" t="s">
        <v>354</v>
      </c>
      <c r="F38" s="432">
        <f>F39</f>
        <v>60000</v>
      </c>
      <c r="G38" s="51"/>
      <c r="H38" s="51"/>
      <c r="I38" s="51"/>
      <c r="J38" s="51"/>
      <c r="K38" s="51"/>
      <c r="L38" s="51"/>
    </row>
    <row r="39" spans="2:12" ht="15" customHeight="1" thickBot="1">
      <c r="B39" s="198"/>
      <c r="C39" s="127"/>
      <c r="D39" s="128" t="s">
        <v>131</v>
      </c>
      <c r="E39" s="32" t="s">
        <v>132</v>
      </c>
      <c r="F39" s="197">
        <v>60000</v>
      </c>
      <c r="G39" s="51"/>
      <c r="H39" s="51"/>
      <c r="I39" s="51"/>
      <c r="J39" s="51"/>
      <c r="K39" s="51"/>
      <c r="L39" s="51"/>
    </row>
    <row r="40" spans="2:12" ht="17.25" customHeight="1" thickBot="1">
      <c r="B40" s="408" t="s">
        <v>115</v>
      </c>
      <c r="C40" s="403"/>
      <c r="D40" s="403"/>
      <c r="E40" s="390" t="s">
        <v>15</v>
      </c>
      <c r="F40" s="410">
        <f>F41+F45+F53+F77+F81</f>
        <v>2563546</v>
      </c>
      <c r="G40" s="51"/>
      <c r="H40" s="51"/>
      <c r="I40" s="51"/>
      <c r="J40" s="51"/>
      <c r="K40" s="51"/>
      <c r="L40" s="51"/>
    </row>
    <row r="41" spans="2:12" ht="15" customHeight="1">
      <c r="B41" s="193"/>
      <c r="C41" s="382" t="s">
        <v>116</v>
      </c>
      <c r="D41" s="381"/>
      <c r="E41" s="386" t="s">
        <v>355</v>
      </c>
      <c r="F41" s="432">
        <f>SUM(F42:F44)</f>
        <v>66200</v>
      </c>
      <c r="G41" s="51"/>
      <c r="H41" s="51"/>
      <c r="I41" s="51"/>
      <c r="J41" s="51"/>
      <c r="K41" s="51"/>
      <c r="L41" s="51"/>
    </row>
    <row r="42" spans="2:12" ht="15" customHeight="1">
      <c r="B42" s="194"/>
      <c r="C42" s="127"/>
      <c r="D42" s="128" t="s">
        <v>186</v>
      </c>
      <c r="E42" s="32" t="s">
        <v>187</v>
      </c>
      <c r="F42" s="279">
        <v>55200</v>
      </c>
      <c r="G42" s="51"/>
      <c r="H42" s="51"/>
      <c r="I42" s="51"/>
      <c r="J42" s="51"/>
      <c r="K42" s="51"/>
      <c r="L42" s="51"/>
    </row>
    <row r="43" spans="2:12" ht="15" customHeight="1">
      <c r="B43" s="194"/>
      <c r="C43" s="127"/>
      <c r="D43" s="128" t="s">
        <v>188</v>
      </c>
      <c r="E43" s="32" t="s">
        <v>189</v>
      </c>
      <c r="F43" s="279">
        <v>9600</v>
      </c>
      <c r="G43" s="51"/>
      <c r="H43" s="51"/>
      <c r="I43" s="51"/>
      <c r="J43" s="51"/>
      <c r="K43" s="51"/>
      <c r="L43" s="51"/>
    </row>
    <row r="44" spans="2:12" ht="15" customHeight="1">
      <c r="B44" s="194"/>
      <c r="C44" s="127"/>
      <c r="D44" s="128" t="s">
        <v>190</v>
      </c>
      <c r="E44" s="32" t="s">
        <v>191</v>
      </c>
      <c r="F44" s="279">
        <v>1400</v>
      </c>
      <c r="G44" s="51"/>
      <c r="H44" s="51"/>
      <c r="I44" s="51"/>
      <c r="J44" s="51"/>
      <c r="K44" s="51"/>
      <c r="L44" s="51"/>
    </row>
    <row r="45" spans="2:12" ht="15" customHeight="1">
      <c r="B45" s="196"/>
      <c r="C45" s="427" t="s">
        <v>192</v>
      </c>
      <c r="D45" s="428"/>
      <c r="E45" s="375" t="s">
        <v>356</v>
      </c>
      <c r="F45" s="430">
        <f>SUM(F46:F52)</f>
        <v>132546</v>
      </c>
      <c r="G45" s="51"/>
      <c r="H45" s="51"/>
      <c r="I45" s="51"/>
      <c r="J45" s="51"/>
      <c r="K45" s="51"/>
      <c r="L45" s="51"/>
    </row>
    <row r="46" spans="2:12" ht="15" customHeight="1">
      <c r="B46" s="194"/>
      <c r="C46" s="127"/>
      <c r="D46" s="128" t="s">
        <v>181</v>
      </c>
      <c r="E46" s="32" t="s">
        <v>182</v>
      </c>
      <c r="F46" s="197">
        <v>111204</v>
      </c>
      <c r="G46" s="51"/>
      <c r="H46" s="51"/>
      <c r="I46" s="51"/>
      <c r="J46" s="51"/>
      <c r="K46" s="51"/>
      <c r="L46" s="51"/>
    </row>
    <row r="47" spans="2:12" ht="15" customHeight="1">
      <c r="B47" s="194"/>
      <c r="C47" s="127"/>
      <c r="D47" s="128" t="s">
        <v>172</v>
      </c>
      <c r="E47" s="32" t="s">
        <v>133</v>
      </c>
      <c r="F47" s="197">
        <v>3642</v>
      </c>
      <c r="G47" s="51"/>
      <c r="H47" s="51"/>
      <c r="I47" s="51"/>
      <c r="J47" s="51"/>
      <c r="K47" s="51"/>
      <c r="L47" s="51"/>
    </row>
    <row r="48" spans="2:12" ht="15" customHeight="1">
      <c r="B48" s="194"/>
      <c r="C48" s="127"/>
      <c r="D48" s="136">
        <v>4220</v>
      </c>
      <c r="E48" s="32" t="s">
        <v>228</v>
      </c>
      <c r="F48" s="197">
        <v>4000</v>
      </c>
      <c r="G48" s="51"/>
      <c r="H48" s="51"/>
      <c r="I48" s="51"/>
      <c r="J48" s="51"/>
      <c r="K48" s="51"/>
      <c r="L48" s="51"/>
    </row>
    <row r="49" spans="2:12" ht="15" customHeight="1">
      <c r="B49" s="194"/>
      <c r="C49" s="127"/>
      <c r="D49" s="128" t="s">
        <v>131</v>
      </c>
      <c r="E49" s="32" t="s">
        <v>132</v>
      </c>
      <c r="F49" s="197">
        <v>3700</v>
      </c>
      <c r="G49" s="51"/>
      <c r="H49" s="51"/>
      <c r="I49" s="51"/>
      <c r="J49" s="51"/>
      <c r="K49" s="51"/>
      <c r="L49" s="51"/>
    </row>
    <row r="50" spans="2:12" ht="15" customHeight="1">
      <c r="B50" s="194"/>
      <c r="C50" s="127"/>
      <c r="D50" s="128" t="s">
        <v>193</v>
      </c>
      <c r="E50" s="32" t="s">
        <v>142</v>
      </c>
      <c r="F50" s="197">
        <v>1000</v>
      </c>
      <c r="G50" s="51"/>
      <c r="H50" s="51"/>
      <c r="I50" s="51"/>
      <c r="J50" s="51"/>
      <c r="K50" s="51"/>
      <c r="L50" s="51"/>
    </row>
    <row r="51" spans="2:12" ht="15" customHeight="1">
      <c r="B51" s="194"/>
      <c r="C51" s="127"/>
      <c r="D51" s="136">
        <v>4420</v>
      </c>
      <c r="E51" s="32" t="s">
        <v>194</v>
      </c>
      <c r="F51" s="197">
        <v>4000</v>
      </c>
      <c r="G51" s="51"/>
      <c r="H51" s="51"/>
      <c r="I51" s="51"/>
      <c r="J51" s="51"/>
      <c r="K51" s="51"/>
      <c r="L51" s="51"/>
    </row>
    <row r="52" spans="2:12" ht="12.75">
      <c r="B52" s="194"/>
      <c r="C52" s="127"/>
      <c r="D52" s="136">
        <v>4700</v>
      </c>
      <c r="E52" s="32" t="s">
        <v>436</v>
      </c>
      <c r="F52" s="197">
        <v>5000</v>
      </c>
      <c r="G52" s="51"/>
      <c r="H52" s="51"/>
      <c r="I52" s="51"/>
      <c r="J52" s="51"/>
      <c r="K52" s="51"/>
      <c r="L52" s="51"/>
    </row>
    <row r="53" spans="2:12" ht="15" customHeight="1">
      <c r="B53" s="196"/>
      <c r="C53" s="427" t="s">
        <v>195</v>
      </c>
      <c r="D53" s="428"/>
      <c r="E53" s="375" t="s">
        <v>159</v>
      </c>
      <c r="F53" s="430">
        <f>SUM(F54:F76)</f>
        <v>2250100</v>
      </c>
      <c r="G53" s="51"/>
      <c r="H53" s="51"/>
      <c r="I53" s="51"/>
      <c r="J53" s="51"/>
      <c r="K53" s="51"/>
      <c r="L53" s="51"/>
    </row>
    <row r="54" spans="2:12" ht="14.25" customHeight="1">
      <c r="B54" s="194"/>
      <c r="C54" s="127"/>
      <c r="D54" s="127">
        <v>3020</v>
      </c>
      <c r="E54" s="32" t="s">
        <v>450</v>
      </c>
      <c r="F54" s="197">
        <v>4000</v>
      </c>
      <c r="G54" s="51"/>
      <c r="H54" s="51"/>
      <c r="I54" s="51"/>
      <c r="J54" s="51"/>
      <c r="K54" s="51"/>
      <c r="L54" s="51"/>
    </row>
    <row r="55" spans="2:12" ht="14.25" customHeight="1">
      <c r="B55" s="194"/>
      <c r="C55" s="127"/>
      <c r="D55" s="128" t="s">
        <v>186</v>
      </c>
      <c r="E55" s="32" t="s">
        <v>187</v>
      </c>
      <c r="F55" s="197">
        <v>1100000</v>
      </c>
      <c r="G55" s="51"/>
      <c r="H55" s="51"/>
      <c r="I55" s="51"/>
      <c r="J55" s="51"/>
      <c r="K55" s="51"/>
      <c r="L55" s="51"/>
    </row>
    <row r="56" spans="2:12" ht="14.25" customHeight="1">
      <c r="B56" s="194"/>
      <c r="C56" s="127"/>
      <c r="D56" s="128" t="s">
        <v>196</v>
      </c>
      <c r="E56" s="32" t="s">
        <v>136</v>
      </c>
      <c r="F56" s="197">
        <v>90000</v>
      </c>
      <c r="G56" s="51"/>
      <c r="H56" s="51"/>
      <c r="I56" s="51"/>
      <c r="J56" s="51"/>
      <c r="K56" s="51"/>
      <c r="L56" s="51"/>
    </row>
    <row r="57" spans="2:12" ht="14.25" customHeight="1">
      <c r="B57" s="194"/>
      <c r="C57" s="127"/>
      <c r="D57" s="128" t="s">
        <v>188</v>
      </c>
      <c r="E57" s="32" t="s">
        <v>189</v>
      </c>
      <c r="F57" s="197">
        <v>200000</v>
      </c>
      <c r="G57" s="51"/>
      <c r="H57" s="51"/>
      <c r="I57" s="51"/>
      <c r="J57" s="51"/>
      <c r="K57" s="51"/>
      <c r="L57" s="51"/>
    </row>
    <row r="58" spans="2:12" ht="14.25" customHeight="1">
      <c r="B58" s="194"/>
      <c r="C58" s="127"/>
      <c r="D58" s="128" t="s">
        <v>190</v>
      </c>
      <c r="E58" s="32" t="s">
        <v>191</v>
      </c>
      <c r="F58" s="197">
        <v>29000</v>
      </c>
      <c r="G58" s="51"/>
      <c r="H58" s="51"/>
      <c r="I58" s="51"/>
      <c r="J58" s="51"/>
      <c r="K58" s="51"/>
      <c r="L58" s="51"/>
    </row>
    <row r="59" spans="2:12" ht="14.25" customHeight="1">
      <c r="B59" s="194"/>
      <c r="C59" s="127"/>
      <c r="D59" s="127">
        <v>4170</v>
      </c>
      <c r="E59" s="32" t="s">
        <v>137</v>
      </c>
      <c r="F59" s="197">
        <v>48000</v>
      </c>
      <c r="G59" s="51"/>
      <c r="H59" s="51"/>
      <c r="I59" s="51"/>
      <c r="J59" s="51"/>
      <c r="K59" s="51"/>
      <c r="L59" s="51"/>
    </row>
    <row r="60" spans="2:12" ht="14.25" customHeight="1">
      <c r="B60" s="194"/>
      <c r="C60" s="127"/>
      <c r="D60" s="128" t="s">
        <v>172</v>
      </c>
      <c r="E60" s="32" t="s">
        <v>133</v>
      </c>
      <c r="F60" s="197">
        <v>177000</v>
      </c>
      <c r="G60" s="51"/>
      <c r="H60" s="51"/>
      <c r="I60" s="51"/>
      <c r="J60" s="51"/>
      <c r="K60" s="51"/>
      <c r="L60" s="51"/>
    </row>
    <row r="61" spans="2:12" ht="14.25" customHeight="1">
      <c r="B61" s="194"/>
      <c r="C61" s="127"/>
      <c r="D61" s="136">
        <v>4220</v>
      </c>
      <c r="E61" s="32" t="s">
        <v>228</v>
      </c>
      <c r="F61" s="197">
        <v>5000</v>
      </c>
      <c r="G61" s="51"/>
      <c r="H61" s="51"/>
      <c r="I61" s="51"/>
      <c r="J61" s="51"/>
      <c r="K61" s="51"/>
      <c r="L61" s="51"/>
    </row>
    <row r="62" spans="2:12" ht="14.25" customHeight="1">
      <c r="B62" s="194"/>
      <c r="C62" s="127"/>
      <c r="D62" s="128" t="s">
        <v>197</v>
      </c>
      <c r="E62" s="32" t="s">
        <v>138</v>
      </c>
      <c r="F62" s="197">
        <v>32000</v>
      </c>
      <c r="G62" s="51"/>
      <c r="H62" s="51"/>
      <c r="I62" s="51"/>
      <c r="J62" s="51"/>
      <c r="K62" s="51"/>
      <c r="L62" s="51"/>
    </row>
    <row r="63" spans="2:12" ht="14.25" customHeight="1">
      <c r="B63" s="194"/>
      <c r="C63" s="127"/>
      <c r="D63" s="128" t="s">
        <v>198</v>
      </c>
      <c r="E63" s="32" t="s">
        <v>139</v>
      </c>
      <c r="F63" s="197">
        <v>125000</v>
      </c>
      <c r="G63" s="51"/>
      <c r="H63" s="51"/>
      <c r="I63" s="51"/>
      <c r="J63" s="51"/>
      <c r="K63" s="51"/>
      <c r="L63" s="51"/>
    </row>
    <row r="64" spans="2:12" ht="14.25" customHeight="1">
      <c r="B64" s="194"/>
      <c r="C64" s="127"/>
      <c r="D64" s="127" t="s">
        <v>230</v>
      </c>
      <c r="E64" s="32" t="s">
        <v>140</v>
      </c>
      <c r="F64" s="197">
        <v>2000</v>
      </c>
      <c r="G64" s="51"/>
      <c r="H64" s="51"/>
      <c r="I64" s="51"/>
      <c r="J64" s="51"/>
      <c r="K64" s="51"/>
      <c r="L64" s="51"/>
    </row>
    <row r="65" spans="2:12" ht="14.25" customHeight="1">
      <c r="B65" s="194"/>
      <c r="C65" s="127"/>
      <c r="D65" s="128" t="s">
        <v>131</v>
      </c>
      <c r="E65" s="32" t="s">
        <v>132</v>
      </c>
      <c r="F65" s="197">
        <v>202000</v>
      </c>
      <c r="G65" s="51"/>
      <c r="H65" s="51"/>
      <c r="I65" s="51"/>
      <c r="J65" s="51"/>
      <c r="K65" s="51"/>
      <c r="L65" s="51"/>
    </row>
    <row r="66" spans="2:12" ht="14.25" customHeight="1">
      <c r="B66" s="194"/>
      <c r="C66" s="127"/>
      <c r="D66" s="136">
        <v>4350</v>
      </c>
      <c r="E66" s="32" t="s">
        <v>199</v>
      </c>
      <c r="F66" s="197">
        <v>8000</v>
      </c>
      <c r="G66" s="51"/>
      <c r="H66" s="51"/>
      <c r="I66" s="51"/>
      <c r="J66" s="51"/>
      <c r="K66" s="51"/>
      <c r="L66" s="51"/>
    </row>
    <row r="67" spans="2:12" ht="14.25" customHeight="1">
      <c r="B67" s="194"/>
      <c r="C67" s="127"/>
      <c r="D67" s="136">
        <v>4360</v>
      </c>
      <c r="E67" s="32" t="s">
        <v>200</v>
      </c>
      <c r="F67" s="197">
        <v>12000</v>
      </c>
      <c r="G67" s="51"/>
      <c r="H67" s="51"/>
      <c r="I67" s="51"/>
      <c r="J67" s="51"/>
      <c r="K67" s="51"/>
      <c r="L67" s="51"/>
    </row>
    <row r="68" spans="2:12" ht="14.25" customHeight="1">
      <c r="B68" s="194"/>
      <c r="C68" s="127"/>
      <c r="D68" s="136">
        <v>4370</v>
      </c>
      <c r="E68" s="32" t="s">
        <v>141</v>
      </c>
      <c r="F68" s="197">
        <v>5000</v>
      </c>
      <c r="G68" s="51"/>
      <c r="H68" s="51"/>
      <c r="I68" s="51"/>
      <c r="J68" s="51"/>
      <c r="K68" s="51"/>
      <c r="L68" s="51"/>
    </row>
    <row r="69" spans="2:12" ht="14.25" customHeight="1">
      <c r="B69" s="194"/>
      <c r="C69" s="127"/>
      <c r="D69" s="136">
        <v>4390</v>
      </c>
      <c r="E69" s="32" t="s">
        <v>451</v>
      </c>
      <c r="F69" s="197">
        <v>5000</v>
      </c>
      <c r="G69" s="51"/>
      <c r="H69" s="51"/>
      <c r="I69" s="51"/>
      <c r="J69" s="51"/>
      <c r="K69" s="51"/>
      <c r="L69" s="51"/>
    </row>
    <row r="70" spans="2:12" ht="14.25" customHeight="1">
      <c r="B70" s="194"/>
      <c r="C70" s="127"/>
      <c r="D70" s="128" t="s">
        <v>193</v>
      </c>
      <c r="E70" s="32" t="s">
        <v>142</v>
      </c>
      <c r="F70" s="197">
        <v>16000</v>
      </c>
      <c r="G70" s="51"/>
      <c r="H70" s="51"/>
      <c r="I70" s="51"/>
      <c r="J70" s="51"/>
      <c r="K70" s="51"/>
      <c r="L70" s="51"/>
    </row>
    <row r="71" spans="2:12" ht="14.25" customHeight="1">
      <c r="B71" s="194"/>
      <c r="C71" s="127"/>
      <c r="D71" s="136">
        <v>4420</v>
      </c>
      <c r="E71" s="32" t="s">
        <v>194</v>
      </c>
      <c r="F71" s="197">
        <v>8000</v>
      </c>
      <c r="G71" s="51"/>
      <c r="H71" s="51"/>
      <c r="I71" s="51"/>
      <c r="J71" s="51"/>
      <c r="K71" s="51"/>
      <c r="L71" s="51"/>
    </row>
    <row r="72" spans="2:12" ht="14.25" customHeight="1">
      <c r="B72" s="194"/>
      <c r="C72" s="127"/>
      <c r="D72" s="128" t="s">
        <v>178</v>
      </c>
      <c r="E72" s="32" t="s">
        <v>143</v>
      </c>
      <c r="F72" s="197">
        <v>45000</v>
      </c>
      <c r="G72" s="51"/>
      <c r="H72" s="51"/>
      <c r="I72" s="51"/>
      <c r="J72" s="51"/>
      <c r="K72" s="51"/>
      <c r="L72" s="51"/>
    </row>
    <row r="73" spans="2:12" ht="14.25" customHeight="1">
      <c r="B73" s="226"/>
      <c r="C73" s="127"/>
      <c r="D73" s="128" t="s">
        <v>201</v>
      </c>
      <c r="E73" s="32" t="s">
        <v>202</v>
      </c>
      <c r="F73" s="197">
        <v>27100</v>
      </c>
      <c r="G73" s="51"/>
      <c r="H73" s="51"/>
      <c r="I73" s="51"/>
      <c r="J73" s="51"/>
      <c r="K73" s="51"/>
      <c r="L73" s="51"/>
    </row>
    <row r="74" spans="2:12" ht="14.25" customHeight="1">
      <c r="B74" s="194"/>
      <c r="C74" s="127"/>
      <c r="D74" s="136">
        <v>4610</v>
      </c>
      <c r="E74" s="32" t="s">
        <v>452</v>
      </c>
      <c r="F74" s="197">
        <v>34000</v>
      </c>
      <c r="G74" s="51"/>
      <c r="H74" s="51"/>
      <c r="I74" s="51"/>
      <c r="J74" s="51"/>
      <c r="K74" s="51"/>
      <c r="L74" s="51"/>
    </row>
    <row r="75" spans="2:12" ht="14.25" customHeight="1">
      <c r="B75" s="194"/>
      <c r="C75" s="127"/>
      <c r="D75" s="136">
        <v>4700</v>
      </c>
      <c r="E75" s="32" t="s">
        <v>203</v>
      </c>
      <c r="F75" s="197">
        <v>16000</v>
      </c>
      <c r="G75" s="51"/>
      <c r="H75" s="51"/>
      <c r="I75" s="51"/>
      <c r="J75" s="51"/>
      <c r="K75" s="51"/>
      <c r="L75" s="51"/>
    </row>
    <row r="76" spans="2:12" ht="14.25" customHeight="1">
      <c r="B76" s="194"/>
      <c r="C76" s="127"/>
      <c r="D76" s="136">
        <v>6060</v>
      </c>
      <c r="E76" s="32" t="s">
        <v>144</v>
      </c>
      <c r="F76" s="197">
        <v>60000</v>
      </c>
      <c r="G76" s="51"/>
      <c r="H76" s="51"/>
      <c r="I76" s="51"/>
      <c r="J76" s="51"/>
      <c r="K76" s="51"/>
      <c r="L76" s="51"/>
    </row>
    <row r="77" spans="2:12" ht="15" customHeight="1">
      <c r="B77" s="194"/>
      <c r="C77" s="428" t="s">
        <v>204</v>
      </c>
      <c r="D77" s="427"/>
      <c r="E77" s="375" t="s">
        <v>357</v>
      </c>
      <c r="F77" s="430">
        <f>F78+F79+F80</f>
        <v>60640</v>
      </c>
      <c r="G77" s="51"/>
      <c r="H77" s="51"/>
      <c r="I77" s="51"/>
      <c r="J77" s="51"/>
      <c r="K77" s="51"/>
      <c r="L77" s="51"/>
    </row>
    <row r="78" spans="2:12" ht="15" customHeight="1">
      <c r="B78" s="194"/>
      <c r="C78" s="287"/>
      <c r="D78" s="127">
        <v>4170</v>
      </c>
      <c r="E78" s="32" t="s">
        <v>137</v>
      </c>
      <c r="F78" s="277">
        <v>2640</v>
      </c>
      <c r="G78" s="51"/>
      <c r="H78" s="51"/>
      <c r="I78" s="51"/>
      <c r="J78" s="51"/>
      <c r="K78" s="51"/>
      <c r="L78" s="51"/>
    </row>
    <row r="79" spans="2:12" ht="15" customHeight="1">
      <c r="B79" s="194"/>
      <c r="C79" s="127"/>
      <c r="D79" s="136">
        <v>4210</v>
      </c>
      <c r="E79" s="32" t="s">
        <v>133</v>
      </c>
      <c r="F79" s="197">
        <v>28000</v>
      </c>
      <c r="G79" s="51"/>
      <c r="H79" s="51"/>
      <c r="I79" s="51"/>
      <c r="J79" s="51"/>
      <c r="K79" s="51"/>
      <c r="L79" s="51"/>
    </row>
    <row r="80" spans="2:12" ht="15" customHeight="1">
      <c r="B80" s="194"/>
      <c r="C80" s="127"/>
      <c r="D80" s="136">
        <v>4300</v>
      </c>
      <c r="E80" s="32" t="s">
        <v>132</v>
      </c>
      <c r="F80" s="197">
        <v>30000</v>
      </c>
      <c r="G80" s="51"/>
      <c r="H80" s="51"/>
      <c r="I80" s="51"/>
      <c r="J80" s="51"/>
      <c r="K80" s="51"/>
      <c r="L80" s="51"/>
    </row>
    <row r="81" spans="2:12" ht="15" customHeight="1">
      <c r="B81" s="194"/>
      <c r="C81" s="428" t="s">
        <v>402</v>
      </c>
      <c r="D81" s="433"/>
      <c r="E81" s="375" t="s">
        <v>68</v>
      </c>
      <c r="F81" s="430">
        <f>F82</f>
        <v>54060</v>
      </c>
      <c r="G81" s="51"/>
      <c r="H81" s="51"/>
      <c r="I81" s="51"/>
      <c r="J81" s="51"/>
      <c r="K81" s="51"/>
      <c r="L81" s="51"/>
    </row>
    <row r="82" spans="2:12" ht="15" customHeight="1" thickBot="1">
      <c r="B82" s="200"/>
      <c r="C82" s="287"/>
      <c r="D82" s="128" t="s">
        <v>181</v>
      </c>
      <c r="E82" s="32" t="s">
        <v>182</v>
      </c>
      <c r="F82" s="280">
        <v>54060</v>
      </c>
      <c r="G82" s="51"/>
      <c r="H82" s="51"/>
      <c r="I82" s="51"/>
      <c r="J82" s="51"/>
      <c r="K82" s="51"/>
      <c r="L82" s="51"/>
    </row>
    <row r="83" spans="2:12" ht="42.75" customHeight="1" thickBot="1">
      <c r="B83" s="408" t="s">
        <v>119</v>
      </c>
      <c r="C83" s="403"/>
      <c r="D83" s="403"/>
      <c r="E83" s="393" t="s">
        <v>438</v>
      </c>
      <c r="F83" s="410">
        <f>F84</f>
        <v>1420</v>
      </c>
      <c r="G83" s="51"/>
      <c r="H83" s="51"/>
      <c r="I83" s="51"/>
      <c r="J83" s="51"/>
      <c r="K83" s="51"/>
      <c r="L83" s="51"/>
    </row>
    <row r="84" spans="2:12" ht="26.25" customHeight="1">
      <c r="B84" s="193"/>
      <c r="C84" s="382" t="s">
        <v>120</v>
      </c>
      <c r="D84" s="381"/>
      <c r="E84" s="386" t="s">
        <v>358</v>
      </c>
      <c r="F84" s="432">
        <f>SUM(F85:F85)</f>
        <v>1420</v>
      </c>
      <c r="G84" s="51"/>
      <c r="H84" s="51"/>
      <c r="I84" s="51"/>
      <c r="J84" s="51"/>
      <c r="K84" s="51"/>
      <c r="L84" s="51"/>
    </row>
    <row r="85" spans="2:12" ht="15.75" customHeight="1" thickBot="1">
      <c r="B85" s="198"/>
      <c r="C85" s="130"/>
      <c r="D85" s="284" t="s">
        <v>131</v>
      </c>
      <c r="E85" s="235" t="s">
        <v>205</v>
      </c>
      <c r="F85" s="281">
        <v>1420</v>
      </c>
      <c r="G85" s="51"/>
      <c r="H85" s="51"/>
      <c r="I85" s="51"/>
      <c r="J85" s="51"/>
      <c r="K85" s="51"/>
      <c r="L85" s="51"/>
    </row>
    <row r="86" spans="2:12" ht="30" customHeight="1" thickBot="1">
      <c r="B86" s="408" t="s">
        <v>121</v>
      </c>
      <c r="C86" s="403"/>
      <c r="D86" s="403"/>
      <c r="E86" s="393" t="s">
        <v>26</v>
      </c>
      <c r="F86" s="410">
        <f>F87+F89+F97</f>
        <v>326400</v>
      </c>
      <c r="G86" s="51"/>
      <c r="H86" s="51"/>
      <c r="I86" s="51"/>
      <c r="J86" s="51"/>
      <c r="K86" s="51"/>
      <c r="L86" s="51"/>
    </row>
    <row r="87" spans="2:12" ht="15" customHeight="1">
      <c r="B87" s="444"/>
      <c r="C87" s="448" t="s">
        <v>497</v>
      </c>
      <c r="D87" s="448"/>
      <c r="E87" s="449" t="s">
        <v>498</v>
      </c>
      <c r="F87" s="450">
        <f>F88</f>
        <v>100000</v>
      </c>
      <c r="G87" s="51"/>
      <c r="H87" s="51"/>
      <c r="I87" s="51"/>
      <c r="J87" s="51"/>
      <c r="K87" s="51"/>
      <c r="L87" s="51"/>
    </row>
    <row r="88" spans="2:12" ht="27.75" customHeight="1">
      <c r="B88" s="445"/>
      <c r="C88" s="446"/>
      <c r="D88" s="75" t="s">
        <v>499</v>
      </c>
      <c r="E88" s="451" t="s">
        <v>500</v>
      </c>
      <c r="F88" s="452">
        <v>100000</v>
      </c>
      <c r="G88" s="51"/>
      <c r="H88" s="51"/>
      <c r="I88" s="51"/>
      <c r="J88" s="51"/>
      <c r="K88" s="51"/>
      <c r="L88" s="51"/>
    </row>
    <row r="89" spans="2:12" ht="15" customHeight="1">
      <c r="B89" s="193"/>
      <c r="C89" s="382" t="s">
        <v>206</v>
      </c>
      <c r="D89" s="381"/>
      <c r="E89" s="386" t="s">
        <v>359</v>
      </c>
      <c r="F89" s="432">
        <f>SUM(F90:F96)</f>
        <v>171400</v>
      </c>
      <c r="G89" s="51"/>
      <c r="H89" s="51"/>
      <c r="I89" s="51"/>
      <c r="J89" s="51"/>
      <c r="K89" s="51"/>
      <c r="L89" s="51"/>
    </row>
    <row r="90" spans="2:12" ht="14.25">
      <c r="B90" s="193"/>
      <c r="C90" s="286"/>
      <c r="D90" s="300" t="s">
        <v>134</v>
      </c>
      <c r="E90" s="32" t="s">
        <v>450</v>
      </c>
      <c r="F90" s="293">
        <v>18000</v>
      </c>
      <c r="G90" s="51"/>
      <c r="H90" s="51"/>
      <c r="I90" s="51"/>
      <c r="J90" s="51"/>
      <c r="K90" s="51"/>
      <c r="L90" s="51"/>
    </row>
    <row r="91" spans="2:12" ht="15.75" customHeight="1">
      <c r="B91" s="194"/>
      <c r="C91" s="127"/>
      <c r="D91" s="128" t="s">
        <v>172</v>
      </c>
      <c r="E91" s="32" t="s">
        <v>510</v>
      </c>
      <c r="F91" s="197">
        <v>34400</v>
      </c>
      <c r="G91" s="51"/>
      <c r="H91" s="51"/>
      <c r="I91" s="51"/>
      <c r="J91" s="51"/>
      <c r="K91" s="51"/>
      <c r="L91" s="51"/>
    </row>
    <row r="92" spans="2:12" ht="15.75" customHeight="1">
      <c r="B92" s="194"/>
      <c r="C92" s="127"/>
      <c r="D92" s="128" t="s">
        <v>197</v>
      </c>
      <c r="E92" s="32" t="s">
        <v>138</v>
      </c>
      <c r="F92" s="197">
        <v>22000</v>
      </c>
      <c r="G92" s="51"/>
      <c r="H92" s="51"/>
      <c r="I92" s="51"/>
      <c r="J92" s="51"/>
      <c r="K92" s="51"/>
      <c r="L92" s="51"/>
    </row>
    <row r="93" spans="2:12" ht="15.75" customHeight="1">
      <c r="B93" s="194"/>
      <c r="C93" s="127"/>
      <c r="D93" s="128" t="s">
        <v>198</v>
      </c>
      <c r="E93" s="32" t="s">
        <v>139</v>
      </c>
      <c r="F93" s="197">
        <v>50000</v>
      </c>
      <c r="G93" s="51"/>
      <c r="H93" s="51"/>
      <c r="I93" s="51"/>
      <c r="J93" s="51"/>
      <c r="K93" s="51"/>
      <c r="L93" s="51"/>
    </row>
    <row r="94" spans="2:12" ht="15.75" customHeight="1">
      <c r="B94" s="194"/>
      <c r="C94" s="127"/>
      <c r="D94" s="127" t="s">
        <v>230</v>
      </c>
      <c r="E94" s="32" t="s">
        <v>140</v>
      </c>
      <c r="F94" s="197">
        <v>5000</v>
      </c>
      <c r="G94" s="51"/>
      <c r="H94" s="51"/>
      <c r="I94" s="51"/>
      <c r="J94" s="51"/>
      <c r="K94" s="51"/>
      <c r="L94" s="51"/>
    </row>
    <row r="95" spans="2:12" ht="15.75" customHeight="1">
      <c r="B95" s="194"/>
      <c r="C95" s="127"/>
      <c r="D95" s="128" t="s">
        <v>131</v>
      </c>
      <c r="E95" s="32" t="s">
        <v>132</v>
      </c>
      <c r="F95" s="197">
        <v>9000</v>
      </c>
      <c r="G95" s="51"/>
      <c r="H95" s="51"/>
      <c r="I95" s="51"/>
      <c r="J95" s="51"/>
      <c r="K95" s="51"/>
      <c r="L95" s="51"/>
    </row>
    <row r="96" spans="2:12" ht="15.75" customHeight="1">
      <c r="B96" s="194"/>
      <c r="C96" s="127"/>
      <c r="D96" s="128" t="s">
        <v>178</v>
      </c>
      <c r="E96" s="32" t="s">
        <v>143</v>
      </c>
      <c r="F96" s="197">
        <v>33000</v>
      </c>
      <c r="G96" s="51"/>
      <c r="H96" s="51"/>
      <c r="I96" s="51"/>
      <c r="J96" s="51"/>
      <c r="K96" s="51"/>
      <c r="L96" s="51"/>
    </row>
    <row r="97" spans="2:12" ht="15.75" customHeight="1">
      <c r="B97" s="194"/>
      <c r="C97" s="434">
        <v>75421</v>
      </c>
      <c r="D97" s="435"/>
      <c r="E97" s="386" t="s">
        <v>453</v>
      </c>
      <c r="F97" s="430">
        <f>F98</f>
        <v>55000</v>
      </c>
      <c r="G97" s="51"/>
      <c r="H97" s="51"/>
      <c r="I97" s="51"/>
      <c r="J97" s="51"/>
      <c r="K97" s="51"/>
      <c r="L97" s="51"/>
    </row>
    <row r="98" spans="2:12" ht="15.75" customHeight="1" thickBot="1">
      <c r="B98" s="198"/>
      <c r="C98" s="130"/>
      <c r="D98" s="131" t="s">
        <v>212</v>
      </c>
      <c r="E98" s="22" t="s">
        <v>213</v>
      </c>
      <c r="F98" s="199">
        <v>55000</v>
      </c>
      <c r="G98" s="51"/>
      <c r="H98" s="51"/>
      <c r="I98" s="51"/>
      <c r="J98" s="51"/>
      <c r="K98" s="51"/>
      <c r="L98" s="51"/>
    </row>
    <row r="99" spans="2:12" ht="20.25" customHeight="1" thickBot="1">
      <c r="B99" s="408" t="s">
        <v>207</v>
      </c>
      <c r="C99" s="403"/>
      <c r="D99" s="403"/>
      <c r="E99" s="404" t="s">
        <v>208</v>
      </c>
      <c r="F99" s="410">
        <f>F100</f>
        <v>200000</v>
      </c>
      <c r="G99" s="51"/>
      <c r="H99" s="51"/>
      <c r="I99" s="51"/>
      <c r="J99" s="51"/>
      <c r="K99" s="51"/>
      <c r="L99" s="51"/>
    </row>
    <row r="100" spans="2:12" ht="27" customHeight="1">
      <c r="B100" s="193"/>
      <c r="C100" s="382" t="s">
        <v>209</v>
      </c>
      <c r="D100" s="381"/>
      <c r="E100" s="386" t="s">
        <v>360</v>
      </c>
      <c r="F100" s="432">
        <f>F101</f>
        <v>200000</v>
      </c>
      <c r="G100" s="51"/>
      <c r="H100" s="51"/>
      <c r="I100" s="51"/>
      <c r="J100" s="51"/>
      <c r="K100" s="51"/>
      <c r="L100" s="51"/>
    </row>
    <row r="101" spans="2:12" ht="24" customHeight="1" thickBot="1">
      <c r="B101" s="194"/>
      <c r="C101" s="127"/>
      <c r="D101" s="127" t="s">
        <v>385</v>
      </c>
      <c r="E101" s="133" t="s">
        <v>386</v>
      </c>
      <c r="F101" s="197">
        <v>200000</v>
      </c>
      <c r="G101" s="51"/>
      <c r="H101" s="51"/>
      <c r="I101" s="51"/>
      <c r="J101" s="51"/>
      <c r="K101" s="51"/>
      <c r="L101" s="51"/>
    </row>
    <row r="102" spans="2:12" ht="15.75" customHeight="1" thickBot="1">
      <c r="B102" s="408" t="s">
        <v>210</v>
      </c>
      <c r="C102" s="403"/>
      <c r="D102" s="403"/>
      <c r="E102" s="390" t="s">
        <v>54</v>
      </c>
      <c r="F102" s="410">
        <f>F103</f>
        <v>30000</v>
      </c>
      <c r="G102" s="51"/>
      <c r="H102" s="51"/>
      <c r="I102" s="51"/>
      <c r="J102" s="51"/>
      <c r="K102" s="51"/>
      <c r="L102" s="51"/>
    </row>
    <row r="103" spans="2:12" ht="14.25" customHeight="1">
      <c r="B103" s="193"/>
      <c r="C103" s="382" t="s">
        <v>211</v>
      </c>
      <c r="D103" s="381"/>
      <c r="E103" s="386" t="s">
        <v>361</v>
      </c>
      <c r="F103" s="432">
        <f>F104</f>
        <v>30000</v>
      </c>
      <c r="G103" s="51"/>
      <c r="H103" s="51"/>
      <c r="I103" s="51"/>
      <c r="J103" s="51"/>
      <c r="K103" s="51"/>
      <c r="L103" s="51"/>
    </row>
    <row r="104" spans="2:12" ht="13.5" thickBot="1">
      <c r="B104" s="194"/>
      <c r="C104" s="127"/>
      <c r="D104" s="128" t="s">
        <v>212</v>
      </c>
      <c r="E104" s="32" t="s">
        <v>213</v>
      </c>
      <c r="F104" s="197">
        <v>30000</v>
      </c>
      <c r="G104" s="51"/>
      <c r="H104" s="51"/>
      <c r="I104" s="51"/>
      <c r="J104" s="51"/>
      <c r="K104" s="51"/>
      <c r="L104" s="51"/>
    </row>
    <row r="105" spans="2:12" ht="15.75" customHeight="1" thickBot="1">
      <c r="B105" s="408" t="s">
        <v>214</v>
      </c>
      <c r="C105" s="403"/>
      <c r="D105" s="411"/>
      <c r="E105" s="390" t="s">
        <v>59</v>
      </c>
      <c r="F105" s="410">
        <f>F106+F125+F141+F161+F180+F194+F210+F212</f>
        <v>8785300</v>
      </c>
      <c r="G105" s="51"/>
      <c r="H105" s="51"/>
      <c r="I105" s="51"/>
      <c r="J105" s="51"/>
      <c r="K105" s="51"/>
      <c r="L105" s="51"/>
    </row>
    <row r="106" spans="2:12" ht="16.5" customHeight="1">
      <c r="B106" s="193"/>
      <c r="C106" s="381" t="s">
        <v>215</v>
      </c>
      <c r="D106" s="436"/>
      <c r="E106" s="386" t="s">
        <v>60</v>
      </c>
      <c r="F106" s="432">
        <f>SUM(F107:F124)</f>
        <v>4099800</v>
      </c>
      <c r="G106" s="51"/>
      <c r="H106" s="51"/>
      <c r="I106" s="51"/>
      <c r="J106" s="51"/>
      <c r="K106" s="51"/>
      <c r="L106" s="51"/>
    </row>
    <row r="107" spans="2:12" ht="14.25" customHeight="1">
      <c r="B107" s="194"/>
      <c r="C107" s="127"/>
      <c r="D107" s="128" t="s">
        <v>134</v>
      </c>
      <c r="E107" s="32" t="s">
        <v>450</v>
      </c>
      <c r="F107" s="197">
        <v>174500</v>
      </c>
      <c r="G107" s="51"/>
      <c r="H107" s="51"/>
      <c r="I107" s="51"/>
      <c r="J107" s="51"/>
      <c r="K107" s="51"/>
      <c r="L107" s="51"/>
    </row>
    <row r="108" spans="2:12" ht="14.25" customHeight="1">
      <c r="B108" s="194"/>
      <c r="C108" s="127"/>
      <c r="D108" s="128" t="s">
        <v>186</v>
      </c>
      <c r="E108" s="32" t="s">
        <v>187</v>
      </c>
      <c r="F108" s="197">
        <v>2604700</v>
      </c>
      <c r="G108" s="51"/>
      <c r="H108" s="51"/>
      <c r="I108" s="51"/>
      <c r="J108" s="51"/>
      <c r="K108" s="51"/>
      <c r="L108" s="51"/>
    </row>
    <row r="109" spans="2:12" ht="14.25" customHeight="1">
      <c r="B109" s="194"/>
      <c r="C109" s="127"/>
      <c r="D109" s="128" t="s">
        <v>196</v>
      </c>
      <c r="E109" s="32" t="s">
        <v>136</v>
      </c>
      <c r="F109" s="197">
        <v>215800</v>
      </c>
      <c r="G109" s="51"/>
      <c r="H109" s="51"/>
      <c r="I109" s="51"/>
      <c r="J109" s="51"/>
      <c r="K109" s="51"/>
      <c r="L109" s="51"/>
    </row>
    <row r="110" spans="2:12" ht="14.25" customHeight="1">
      <c r="B110" s="194"/>
      <c r="C110" s="127"/>
      <c r="D110" s="128" t="s">
        <v>188</v>
      </c>
      <c r="E110" s="32" t="s">
        <v>189</v>
      </c>
      <c r="F110" s="197">
        <v>509300</v>
      </c>
      <c r="G110" s="51"/>
      <c r="H110" s="51"/>
      <c r="I110" s="51"/>
      <c r="J110" s="51"/>
      <c r="K110" s="51"/>
      <c r="L110" s="51"/>
    </row>
    <row r="111" spans="2:12" ht="14.25" customHeight="1">
      <c r="B111" s="194"/>
      <c r="C111" s="127"/>
      <c r="D111" s="128" t="s">
        <v>190</v>
      </c>
      <c r="E111" s="32" t="s">
        <v>191</v>
      </c>
      <c r="F111" s="197">
        <v>72600</v>
      </c>
      <c r="G111" s="51"/>
      <c r="H111" s="51"/>
      <c r="I111" s="51"/>
      <c r="J111" s="51"/>
      <c r="K111" s="51"/>
      <c r="L111" s="51"/>
    </row>
    <row r="112" spans="2:12" ht="14.25" customHeight="1">
      <c r="B112" s="194"/>
      <c r="C112" s="127"/>
      <c r="D112" s="127">
        <v>4170</v>
      </c>
      <c r="E112" s="32" t="s">
        <v>137</v>
      </c>
      <c r="F112" s="197">
        <v>12000</v>
      </c>
      <c r="G112" s="51"/>
      <c r="H112" s="51"/>
      <c r="I112" s="51"/>
      <c r="J112" s="51"/>
      <c r="K112" s="51"/>
      <c r="L112" s="51"/>
    </row>
    <row r="113" spans="2:12" ht="14.25" customHeight="1">
      <c r="B113" s="194"/>
      <c r="C113" s="127"/>
      <c r="D113" s="128" t="s">
        <v>172</v>
      </c>
      <c r="E113" s="32" t="s">
        <v>133</v>
      </c>
      <c r="F113" s="197">
        <v>134700</v>
      </c>
      <c r="G113" s="51"/>
      <c r="H113" s="51"/>
      <c r="I113" s="51"/>
      <c r="J113" s="51"/>
      <c r="K113" s="51"/>
      <c r="L113" s="51"/>
    </row>
    <row r="114" spans="2:12" ht="14.25" customHeight="1">
      <c r="B114" s="194"/>
      <c r="C114" s="127"/>
      <c r="D114" s="128" t="s">
        <v>216</v>
      </c>
      <c r="E114" s="32" t="s">
        <v>217</v>
      </c>
      <c r="F114" s="197">
        <v>12000</v>
      </c>
      <c r="G114" s="51"/>
      <c r="H114" s="51"/>
      <c r="I114" s="51"/>
      <c r="J114" s="51"/>
      <c r="K114" s="51"/>
      <c r="L114" s="51"/>
    </row>
    <row r="115" spans="2:12" ht="14.25" customHeight="1">
      <c r="B115" s="194"/>
      <c r="C115" s="127"/>
      <c r="D115" s="128" t="s">
        <v>197</v>
      </c>
      <c r="E115" s="32" t="s">
        <v>138</v>
      </c>
      <c r="F115" s="197">
        <v>124900</v>
      </c>
      <c r="G115" s="51"/>
      <c r="H115" s="51"/>
      <c r="I115" s="51"/>
      <c r="J115" s="51"/>
      <c r="K115" s="51"/>
      <c r="L115" s="51"/>
    </row>
    <row r="116" spans="2:12" ht="14.25" customHeight="1">
      <c r="B116" s="194"/>
      <c r="C116" s="127"/>
      <c r="D116" s="128" t="s">
        <v>198</v>
      </c>
      <c r="E116" s="32" t="s">
        <v>139</v>
      </c>
      <c r="F116" s="197">
        <v>20000</v>
      </c>
      <c r="G116" s="51"/>
      <c r="H116" s="51"/>
      <c r="I116" s="51"/>
      <c r="J116" s="51"/>
      <c r="K116" s="51"/>
      <c r="L116" s="51"/>
    </row>
    <row r="117" spans="2:12" ht="14.25" customHeight="1">
      <c r="B117" s="194"/>
      <c r="C117" s="127"/>
      <c r="D117" s="127" t="s">
        <v>230</v>
      </c>
      <c r="E117" s="32" t="s">
        <v>140</v>
      </c>
      <c r="F117" s="197">
        <v>3600</v>
      </c>
      <c r="G117" s="51"/>
      <c r="H117" s="51"/>
      <c r="I117" s="51"/>
      <c r="J117" s="51"/>
      <c r="K117" s="51"/>
      <c r="L117" s="51"/>
    </row>
    <row r="118" spans="2:12" ht="14.25" customHeight="1">
      <c r="B118" s="194"/>
      <c r="C118" s="127"/>
      <c r="D118" s="128" t="s">
        <v>131</v>
      </c>
      <c r="E118" s="32" t="s">
        <v>132</v>
      </c>
      <c r="F118" s="197">
        <v>32500</v>
      </c>
      <c r="G118" s="51"/>
      <c r="H118" s="51"/>
      <c r="I118" s="51"/>
      <c r="J118" s="51"/>
      <c r="K118" s="51"/>
      <c r="L118" s="51"/>
    </row>
    <row r="119" spans="2:12" ht="14.25" customHeight="1">
      <c r="B119" s="194"/>
      <c r="C119" s="127"/>
      <c r="D119" s="136">
        <v>4350</v>
      </c>
      <c r="E119" s="32" t="s">
        <v>199</v>
      </c>
      <c r="F119" s="197">
        <v>1600</v>
      </c>
      <c r="G119" s="51"/>
      <c r="H119" s="51"/>
      <c r="I119" s="51"/>
      <c r="J119" s="51"/>
      <c r="K119" s="51"/>
      <c r="L119" s="51"/>
    </row>
    <row r="120" spans="2:12" ht="14.25" customHeight="1">
      <c r="B120" s="194"/>
      <c r="C120" s="127"/>
      <c r="D120" s="136">
        <v>4360</v>
      </c>
      <c r="E120" s="32" t="s">
        <v>200</v>
      </c>
      <c r="F120" s="197">
        <v>4200</v>
      </c>
      <c r="G120" s="51"/>
      <c r="H120" s="51"/>
      <c r="I120" s="51"/>
      <c r="J120" s="51"/>
      <c r="K120" s="51"/>
      <c r="L120" s="51"/>
    </row>
    <row r="121" spans="2:12" ht="14.25" customHeight="1">
      <c r="B121" s="194"/>
      <c r="C121" s="127"/>
      <c r="D121" s="136">
        <v>4370</v>
      </c>
      <c r="E121" s="32" t="s">
        <v>141</v>
      </c>
      <c r="F121" s="197">
        <v>6400</v>
      </c>
      <c r="G121" s="51"/>
      <c r="H121" s="51"/>
      <c r="I121" s="51"/>
      <c r="J121" s="51"/>
      <c r="K121" s="51"/>
      <c r="L121" s="51"/>
    </row>
    <row r="122" spans="2:12" ht="14.25" customHeight="1">
      <c r="B122" s="194"/>
      <c r="C122" s="127"/>
      <c r="D122" s="128" t="s">
        <v>193</v>
      </c>
      <c r="E122" s="32" t="s">
        <v>142</v>
      </c>
      <c r="F122" s="197">
        <v>2200</v>
      </c>
      <c r="G122" s="51"/>
      <c r="H122" s="51"/>
      <c r="I122" s="51"/>
      <c r="J122" s="51"/>
      <c r="K122" s="51"/>
      <c r="L122" s="51"/>
    </row>
    <row r="123" spans="2:12" ht="14.25" customHeight="1">
      <c r="B123" s="194"/>
      <c r="C123" s="127"/>
      <c r="D123" s="128" t="s">
        <v>178</v>
      </c>
      <c r="E123" s="32" t="s">
        <v>143</v>
      </c>
      <c r="F123" s="197">
        <v>6500</v>
      </c>
      <c r="G123" s="51"/>
      <c r="H123" s="51"/>
      <c r="I123" s="51"/>
      <c r="J123" s="51"/>
      <c r="K123" s="51"/>
      <c r="L123" s="51"/>
    </row>
    <row r="124" spans="2:12" ht="14.25" customHeight="1">
      <c r="B124" s="194"/>
      <c r="C124" s="127"/>
      <c r="D124" s="128" t="s">
        <v>201</v>
      </c>
      <c r="E124" s="32" t="s">
        <v>202</v>
      </c>
      <c r="F124" s="197">
        <v>162300</v>
      </c>
      <c r="G124" s="51"/>
      <c r="H124" s="51"/>
      <c r="I124" s="51"/>
      <c r="J124" s="51"/>
      <c r="K124" s="51"/>
      <c r="L124" s="51"/>
    </row>
    <row r="125" spans="2:12" ht="16.5" customHeight="1">
      <c r="B125" s="194"/>
      <c r="C125" s="428" t="s">
        <v>218</v>
      </c>
      <c r="D125" s="427"/>
      <c r="E125" s="375" t="s">
        <v>362</v>
      </c>
      <c r="F125" s="430">
        <f>SUM(F126:F140)</f>
        <v>437400</v>
      </c>
      <c r="G125" s="51"/>
      <c r="H125" s="51"/>
      <c r="I125" s="51"/>
      <c r="J125" s="51"/>
      <c r="K125" s="51"/>
      <c r="L125" s="51"/>
    </row>
    <row r="126" spans="2:12" ht="14.25" customHeight="1">
      <c r="B126" s="194"/>
      <c r="C126" s="127"/>
      <c r="D126" s="128" t="s">
        <v>134</v>
      </c>
      <c r="E126" s="32" t="s">
        <v>450</v>
      </c>
      <c r="F126" s="197">
        <v>18400</v>
      </c>
      <c r="G126" s="51"/>
      <c r="H126" s="51"/>
      <c r="I126" s="51"/>
      <c r="J126" s="51"/>
      <c r="K126" s="51"/>
      <c r="L126" s="51"/>
    </row>
    <row r="127" spans="2:12" ht="14.25" customHeight="1">
      <c r="B127" s="194"/>
      <c r="C127" s="127"/>
      <c r="D127" s="128" t="s">
        <v>186</v>
      </c>
      <c r="E127" s="32" t="s">
        <v>187</v>
      </c>
      <c r="F127" s="197">
        <v>275500</v>
      </c>
      <c r="G127" s="51"/>
      <c r="H127" s="51"/>
      <c r="I127" s="51"/>
      <c r="J127" s="51"/>
      <c r="K127" s="51"/>
      <c r="L127" s="51"/>
    </row>
    <row r="128" spans="2:12" ht="14.25" customHeight="1">
      <c r="B128" s="194"/>
      <c r="C128" s="127"/>
      <c r="D128" s="128" t="s">
        <v>196</v>
      </c>
      <c r="E128" s="32" t="s">
        <v>136</v>
      </c>
      <c r="F128" s="197">
        <v>22400</v>
      </c>
      <c r="G128" s="51"/>
      <c r="H128" s="51"/>
      <c r="I128" s="51"/>
      <c r="J128" s="51"/>
      <c r="K128" s="51"/>
      <c r="L128" s="51"/>
    </row>
    <row r="129" spans="2:12" ht="14.25" customHeight="1">
      <c r="B129" s="194"/>
      <c r="C129" s="127"/>
      <c r="D129" s="128" t="s">
        <v>188</v>
      </c>
      <c r="E129" s="32" t="s">
        <v>189</v>
      </c>
      <c r="F129" s="197">
        <v>53100</v>
      </c>
      <c r="G129" s="51"/>
      <c r="H129" s="51"/>
      <c r="I129" s="51"/>
      <c r="J129" s="51"/>
      <c r="K129" s="51"/>
      <c r="L129" s="51"/>
    </row>
    <row r="130" spans="2:12" ht="14.25" customHeight="1">
      <c r="B130" s="194"/>
      <c r="C130" s="127"/>
      <c r="D130" s="128" t="s">
        <v>190</v>
      </c>
      <c r="E130" s="32" t="s">
        <v>191</v>
      </c>
      <c r="F130" s="197">
        <v>7600</v>
      </c>
      <c r="G130" s="51"/>
      <c r="H130" s="51"/>
      <c r="I130" s="51"/>
      <c r="J130" s="51"/>
      <c r="K130" s="51"/>
      <c r="L130" s="51"/>
    </row>
    <row r="131" spans="2:12" ht="14.25" customHeight="1">
      <c r="B131" s="194"/>
      <c r="C131" s="127"/>
      <c r="D131" s="127">
        <v>4170</v>
      </c>
      <c r="E131" s="32" t="s">
        <v>137</v>
      </c>
      <c r="F131" s="197">
        <v>5500</v>
      </c>
      <c r="G131" s="51"/>
      <c r="H131" s="51"/>
      <c r="I131" s="51"/>
      <c r="J131" s="51"/>
      <c r="K131" s="51"/>
      <c r="L131" s="51"/>
    </row>
    <row r="132" spans="2:12" ht="14.25" customHeight="1">
      <c r="B132" s="194"/>
      <c r="C132" s="127"/>
      <c r="D132" s="128" t="s">
        <v>172</v>
      </c>
      <c r="E132" s="32" t="s">
        <v>133</v>
      </c>
      <c r="F132" s="197">
        <v>3700</v>
      </c>
      <c r="G132" s="51"/>
      <c r="H132" s="51"/>
      <c r="I132" s="51"/>
      <c r="J132" s="51"/>
      <c r="K132" s="51"/>
      <c r="L132" s="51"/>
    </row>
    <row r="133" spans="2:12" ht="14.25" customHeight="1">
      <c r="B133" s="194"/>
      <c r="C133" s="127"/>
      <c r="D133" s="128" t="s">
        <v>216</v>
      </c>
      <c r="E133" s="32" t="s">
        <v>217</v>
      </c>
      <c r="F133" s="197">
        <v>1500</v>
      </c>
      <c r="G133" s="51"/>
      <c r="H133" s="51"/>
      <c r="I133" s="51"/>
      <c r="J133" s="51"/>
      <c r="K133" s="51"/>
      <c r="L133" s="51"/>
    </row>
    <row r="134" spans="2:12" ht="14.25" customHeight="1">
      <c r="B134" s="194"/>
      <c r="C134" s="127"/>
      <c r="D134" s="128" t="s">
        <v>197</v>
      </c>
      <c r="E134" s="32" t="s">
        <v>138</v>
      </c>
      <c r="F134" s="197">
        <v>16000</v>
      </c>
      <c r="G134" s="51"/>
      <c r="H134" s="51"/>
      <c r="I134" s="51"/>
      <c r="J134" s="51"/>
      <c r="K134" s="51"/>
      <c r="L134" s="51"/>
    </row>
    <row r="135" spans="2:12" ht="14.25" customHeight="1">
      <c r="B135" s="194"/>
      <c r="C135" s="127"/>
      <c r="D135" s="128" t="s">
        <v>198</v>
      </c>
      <c r="E135" s="32" t="s">
        <v>139</v>
      </c>
      <c r="F135" s="197">
        <v>2000</v>
      </c>
      <c r="G135" s="51"/>
      <c r="H135" s="51"/>
      <c r="I135" s="51"/>
      <c r="J135" s="51"/>
      <c r="K135" s="51"/>
      <c r="L135" s="51"/>
    </row>
    <row r="136" spans="2:12" ht="14.25" customHeight="1">
      <c r="B136" s="194"/>
      <c r="C136" s="127"/>
      <c r="D136" s="127" t="s">
        <v>230</v>
      </c>
      <c r="E136" s="32" t="s">
        <v>140</v>
      </c>
      <c r="F136" s="197">
        <v>600</v>
      </c>
      <c r="G136" s="51"/>
      <c r="H136" s="51"/>
      <c r="I136" s="51"/>
      <c r="J136" s="51"/>
      <c r="K136" s="51"/>
      <c r="L136" s="51"/>
    </row>
    <row r="137" spans="2:12" ht="14.25" customHeight="1">
      <c r="B137" s="194"/>
      <c r="C137" s="127"/>
      <c r="D137" s="128" t="s">
        <v>131</v>
      </c>
      <c r="E137" s="32" t="s">
        <v>132</v>
      </c>
      <c r="F137" s="197">
        <v>8000</v>
      </c>
      <c r="G137" s="51"/>
      <c r="H137" s="51"/>
      <c r="I137" s="51"/>
      <c r="J137" s="51"/>
      <c r="K137" s="51"/>
      <c r="L137" s="51"/>
    </row>
    <row r="138" spans="2:12" ht="14.25" customHeight="1">
      <c r="B138" s="194"/>
      <c r="C138" s="127"/>
      <c r="D138" s="136">
        <v>4370</v>
      </c>
      <c r="E138" s="32" t="s">
        <v>141</v>
      </c>
      <c r="F138" s="197">
        <v>1500</v>
      </c>
      <c r="G138" s="51"/>
      <c r="H138" s="51"/>
      <c r="I138" s="51"/>
      <c r="J138" s="51"/>
      <c r="K138" s="51"/>
      <c r="L138" s="51"/>
    </row>
    <row r="139" spans="2:12" ht="14.25" customHeight="1">
      <c r="B139" s="194"/>
      <c r="C139" s="127"/>
      <c r="D139" s="128" t="s">
        <v>178</v>
      </c>
      <c r="E139" s="32" t="s">
        <v>143</v>
      </c>
      <c r="F139" s="197">
        <v>600</v>
      </c>
      <c r="G139" s="51"/>
      <c r="H139" s="51"/>
      <c r="I139" s="51"/>
      <c r="J139" s="51"/>
      <c r="K139" s="51"/>
      <c r="L139" s="51"/>
    </row>
    <row r="140" spans="2:12" ht="14.25" customHeight="1">
      <c r="B140" s="194"/>
      <c r="C140" s="127"/>
      <c r="D140" s="128" t="s">
        <v>201</v>
      </c>
      <c r="E140" s="32" t="s">
        <v>202</v>
      </c>
      <c r="F140" s="197">
        <v>21000</v>
      </c>
      <c r="G140" s="51"/>
      <c r="H140" s="51"/>
      <c r="I140" s="51"/>
      <c r="J140" s="51"/>
      <c r="K140" s="51"/>
      <c r="L140" s="51"/>
    </row>
    <row r="141" spans="2:12" ht="15" customHeight="1">
      <c r="B141" s="196"/>
      <c r="C141" s="428" t="s">
        <v>219</v>
      </c>
      <c r="D141" s="427"/>
      <c r="E141" s="375" t="s">
        <v>363</v>
      </c>
      <c r="F141" s="430">
        <f>SUM(F142:F160)</f>
        <v>1248300</v>
      </c>
      <c r="G141" s="51"/>
      <c r="H141" s="51"/>
      <c r="I141" s="51"/>
      <c r="J141" s="51"/>
      <c r="K141" s="51"/>
      <c r="L141" s="51"/>
    </row>
    <row r="142" spans="2:12" ht="14.25" customHeight="1">
      <c r="B142" s="196"/>
      <c r="C142" s="287"/>
      <c r="D142" s="243">
        <v>2900</v>
      </c>
      <c r="E142" s="231" t="s">
        <v>272</v>
      </c>
      <c r="F142" s="277">
        <v>110000</v>
      </c>
      <c r="G142" s="51"/>
      <c r="H142" s="51"/>
      <c r="I142" s="51"/>
      <c r="J142" s="51"/>
      <c r="K142" s="51"/>
      <c r="L142" s="51"/>
    </row>
    <row r="143" spans="2:12" ht="14.25" customHeight="1">
      <c r="B143" s="194"/>
      <c r="C143" s="127"/>
      <c r="D143" s="128" t="s">
        <v>134</v>
      </c>
      <c r="E143" s="32" t="s">
        <v>450</v>
      </c>
      <c r="F143" s="197">
        <v>43200</v>
      </c>
      <c r="G143" s="51"/>
      <c r="H143" s="51"/>
      <c r="I143" s="51"/>
      <c r="J143" s="51"/>
      <c r="K143" s="51"/>
      <c r="L143" s="51"/>
    </row>
    <row r="144" spans="2:12" ht="14.25" customHeight="1">
      <c r="B144" s="194"/>
      <c r="C144" s="127"/>
      <c r="D144" s="128" t="s">
        <v>186</v>
      </c>
      <c r="E144" s="32" t="s">
        <v>187</v>
      </c>
      <c r="F144" s="197">
        <v>716500</v>
      </c>
      <c r="G144" s="51"/>
      <c r="H144" s="51"/>
      <c r="I144" s="51"/>
      <c r="J144" s="51"/>
      <c r="K144" s="51"/>
      <c r="L144" s="51"/>
    </row>
    <row r="145" spans="2:12" ht="14.25" customHeight="1">
      <c r="B145" s="194"/>
      <c r="C145" s="127"/>
      <c r="D145" s="128" t="s">
        <v>196</v>
      </c>
      <c r="E145" s="32" t="s">
        <v>136</v>
      </c>
      <c r="F145" s="197">
        <v>58300</v>
      </c>
      <c r="G145" s="51"/>
      <c r="H145" s="51"/>
      <c r="I145" s="51"/>
      <c r="J145" s="51"/>
      <c r="K145" s="51"/>
      <c r="L145" s="51"/>
    </row>
    <row r="146" spans="2:12" ht="14.25" customHeight="1">
      <c r="B146" s="194"/>
      <c r="C146" s="127"/>
      <c r="D146" s="128" t="s">
        <v>188</v>
      </c>
      <c r="E146" s="32" t="s">
        <v>189</v>
      </c>
      <c r="F146" s="197">
        <v>137200</v>
      </c>
      <c r="G146" s="51"/>
      <c r="H146" s="51"/>
      <c r="I146" s="51"/>
      <c r="J146" s="51"/>
      <c r="K146" s="51"/>
      <c r="L146" s="51"/>
    </row>
    <row r="147" spans="2:12" ht="14.25" customHeight="1">
      <c r="B147" s="194"/>
      <c r="C147" s="127"/>
      <c r="D147" s="128" t="s">
        <v>190</v>
      </c>
      <c r="E147" s="32" t="s">
        <v>191</v>
      </c>
      <c r="F147" s="197">
        <v>19600</v>
      </c>
      <c r="G147" s="51"/>
      <c r="H147" s="51"/>
      <c r="I147" s="51"/>
      <c r="J147" s="51"/>
      <c r="K147" s="51"/>
      <c r="L147" s="51"/>
    </row>
    <row r="148" spans="2:12" ht="14.25" customHeight="1">
      <c r="B148" s="194"/>
      <c r="C148" s="127"/>
      <c r="D148" s="127">
        <v>4170</v>
      </c>
      <c r="E148" s="32" t="s">
        <v>137</v>
      </c>
      <c r="F148" s="197">
        <v>6000</v>
      </c>
      <c r="G148" s="51"/>
      <c r="H148" s="51"/>
      <c r="I148" s="51"/>
      <c r="J148" s="51"/>
      <c r="K148" s="51"/>
      <c r="L148" s="51"/>
    </row>
    <row r="149" spans="2:12" ht="14.25" customHeight="1">
      <c r="B149" s="194"/>
      <c r="C149" s="127"/>
      <c r="D149" s="128" t="s">
        <v>172</v>
      </c>
      <c r="E149" s="32" t="s">
        <v>133</v>
      </c>
      <c r="F149" s="197">
        <v>16000</v>
      </c>
      <c r="G149" s="51"/>
      <c r="H149" s="51"/>
      <c r="I149" s="51"/>
      <c r="J149" s="51"/>
      <c r="K149" s="51"/>
      <c r="L149" s="51"/>
    </row>
    <row r="150" spans="2:12" ht="14.25" customHeight="1">
      <c r="B150" s="194"/>
      <c r="C150" s="127"/>
      <c r="D150" s="128" t="s">
        <v>216</v>
      </c>
      <c r="E150" s="32" t="s">
        <v>217</v>
      </c>
      <c r="F150" s="197">
        <v>4500</v>
      </c>
      <c r="G150" s="51"/>
      <c r="H150" s="51"/>
      <c r="I150" s="51"/>
      <c r="J150" s="51"/>
      <c r="K150" s="51"/>
      <c r="L150" s="51"/>
    </row>
    <row r="151" spans="2:12" ht="14.25" customHeight="1">
      <c r="B151" s="194"/>
      <c r="C151" s="127"/>
      <c r="D151" s="128" t="s">
        <v>197</v>
      </c>
      <c r="E151" s="32" t="s">
        <v>138</v>
      </c>
      <c r="F151" s="197">
        <v>52500</v>
      </c>
      <c r="G151" s="51"/>
      <c r="H151" s="51"/>
      <c r="I151" s="51"/>
      <c r="J151" s="51"/>
      <c r="K151" s="51"/>
      <c r="L151" s="51"/>
    </row>
    <row r="152" spans="2:12" ht="14.25" customHeight="1">
      <c r="B152" s="194"/>
      <c r="C152" s="127"/>
      <c r="D152" s="128" t="s">
        <v>198</v>
      </c>
      <c r="E152" s="32" t="s">
        <v>139</v>
      </c>
      <c r="F152" s="197">
        <v>10000</v>
      </c>
      <c r="G152" s="51"/>
      <c r="H152" s="51"/>
      <c r="I152" s="51"/>
      <c r="J152" s="51"/>
      <c r="K152" s="51"/>
      <c r="L152" s="51"/>
    </row>
    <row r="153" spans="2:12" ht="14.25" customHeight="1">
      <c r="B153" s="194"/>
      <c r="C153" s="127"/>
      <c r="D153" s="127" t="s">
        <v>230</v>
      </c>
      <c r="E153" s="32" t="s">
        <v>140</v>
      </c>
      <c r="F153" s="197">
        <v>1200</v>
      </c>
      <c r="G153" s="51"/>
      <c r="H153" s="51"/>
      <c r="I153" s="51"/>
      <c r="J153" s="51"/>
      <c r="K153" s="51"/>
      <c r="L153" s="51"/>
    </row>
    <row r="154" spans="2:12" ht="14.25" customHeight="1">
      <c r="B154" s="194"/>
      <c r="C154" s="127"/>
      <c r="D154" s="128" t="s">
        <v>131</v>
      </c>
      <c r="E154" s="32" t="s">
        <v>132</v>
      </c>
      <c r="F154" s="197">
        <v>14000</v>
      </c>
      <c r="G154" s="51"/>
      <c r="H154" s="51"/>
      <c r="I154" s="51"/>
      <c r="J154" s="51"/>
      <c r="K154" s="51"/>
      <c r="L154" s="51"/>
    </row>
    <row r="155" spans="2:12" ht="14.25" customHeight="1">
      <c r="B155" s="194"/>
      <c r="C155" s="127"/>
      <c r="D155" s="136">
        <v>4350</v>
      </c>
      <c r="E155" s="32" t="s">
        <v>199</v>
      </c>
      <c r="F155" s="197">
        <v>1300</v>
      </c>
      <c r="G155" s="51"/>
      <c r="H155" s="51"/>
      <c r="I155" s="51"/>
      <c r="J155" s="51"/>
      <c r="K155" s="51"/>
      <c r="L155" s="51"/>
    </row>
    <row r="156" spans="2:12" ht="14.25" customHeight="1">
      <c r="B156" s="194"/>
      <c r="C156" s="127"/>
      <c r="D156" s="136">
        <v>4360</v>
      </c>
      <c r="E156" s="32" t="s">
        <v>200</v>
      </c>
      <c r="F156" s="197">
        <v>1400</v>
      </c>
      <c r="G156" s="51"/>
      <c r="H156" s="51"/>
      <c r="I156" s="51"/>
      <c r="J156" s="51"/>
      <c r="K156" s="51"/>
      <c r="L156" s="51"/>
    </row>
    <row r="157" spans="2:12" ht="14.25" customHeight="1">
      <c r="B157" s="194"/>
      <c r="C157" s="127"/>
      <c r="D157" s="136">
        <v>4370</v>
      </c>
      <c r="E157" s="32" t="s">
        <v>141</v>
      </c>
      <c r="F157" s="197">
        <v>5000</v>
      </c>
      <c r="G157" s="51"/>
      <c r="H157" s="51"/>
      <c r="I157" s="51"/>
      <c r="J157" s="51"/>
      <c r="K157" s="51"/>
      <c r="L157" s="51"/>
    </row>
    <row r="158" spans="2:12" ht="14.25" customHeight="1">
      <c r="B158" s="194"/>
      <c r="C158" s="127"/>
      <c r="D158" s="128" t="s">
        <v>193</v>
      </c>
      <c r="E158" s="32" t="s">
        <v>142</v>
      </c>
      <c r="F158" s="197">
        <v>2100</v>
      </c>
      <c r="G158" s="51"/>
      <c r="H158" s="51"/>
      <c r="I158" s="51"/>
      <c r="J158" s="51"/>
      <c r="K158" s="51"/>
      <c r="L158" s="51"/>
    </row>
    <row r="159" spans="2:12" ht="14.25" customHeight="1">
      <c r="B159" s="194"/>
      <c r="C159" s="127"/>
      <c r="D159" s="127">
        <v>4430</v>
      </c>
      <c r="E159" s="32" t="s">
        <v>143</v>
      </c>
      <c r="F159" s="197">
        <v>1600</v>
      </c>
      <c r="G159" s="51"/>
      <c r="H159" s="51"/>
      <c r="I159" s="51"/>
      <c r="J159" s="51"/>
      <c r="K159" s="51"/>
      <c r="L159" s="51"/>
    </row>
    <row r="160" spans="2:12" ht="14.25" customHeight="1">
      <c r="B160" s="194"/>
      <c r="C160" s="127"/>
      <c r="D160" s="128" t="s">
        <v>201</v>
      </c>
      <c r="E160" s="32" t="s">
        <v>202</v>
      </c>
      <c r="F160" s="197">
        <v>47900</v>
      </c>
      <c r="G160" s="51"/>
      <c r="H160" s="51"/>
      <c r="I160" s="51"/>
      <c r="J160" s="51"/>
      <c r="K160" s="51"/>
      <c r="L160" s="51"/>
    </row>
    <row r="161" spans="2:12" ht="15" customHeight="1">
      <c r="B161" s="196"/>
      <c r="C161" s="428" t="s">
        <v>220</v>
      </c>
      <c r="D161" s="427"/>
      <c r="E161" s="375" t="s">
        <v>271</v>
      </c>
      <c r="F161" s="430">
        <f>SUM(F162:F179)</f>
        <v>2123500</v>
      </c>
      <c r="G161" s="51"/>
      <c r="H161" s="51"/>
      <c r="I161" s="51"/>
      <c r="J161" s="51"/>
      <c r="K161" s="51"/>
      <c r="L161" s="51"/>
    </row>
    <row r="162" spans="2:12" ht="14.25" customHeight="1">
      <c r="B162" s="194"/>
      <c r="C162" s="127"/>
      <c r="D162" s="128" t="s">
        <v>134</v>
      </c>
      <c r="E162" s="32" t="s">
        <v>450</v>
      </c>
      <c r="F162" s="197">
        <v>84200</v>
      </c>
      <c r="G162" s="51"/>
      <c r="H162" s="51"/>
      <c r="I162" s="51"/>
      <c r="J162" s="51"/>
      <c r="K162" s="51"/>
      <c r="L162" s="51"/>
    </row>
    <row r="163" spans="2:12" ht="14.25" customHeight="1">
      <c r="B163" s="194"/>
      <c r="C163" s="127"/>
      <c r="D163" s="128" t="s">
        <v>186</v>
      </c>
      <c r="E163" s="32" t="s">
        <v>187</v>
      </c>
      <c r="F163" s="197">
        <v>1337200</v>
      </c>
      <c r="G163" s="51"/>
      <c r="H163" s="51"/>
      <c r="I163" s="51"/>
      <c r="J163" s="51"/>
      <c r="K163" s="51"/>
      <c r="L163" s="51"/>
    </row>
    <row r="164" spans="2:12" ht="14.25" customHeight="1">
      <c r="B164" s="194"/>
      <c r="C164" s="127"/>
      <c r="D164" s="128" t="s">
        <v>196</v>
      </c>
      <c r="E164" s="32" t="s">
        <v>136</v>
      </c>
      <c r="F164" s="197">
        <v>111000</v>
      </c>
      <c r="G164" s="51"/>
      <c r="H164" s="51"/>
      <c r="I164" s="51"/>
      <c r="J164" s="51"/>
      <c r="K164" s="51"/>
      <c r="L164" s="51"/>
    </row>
    <row r="165" spans="2:12" ht="14.25" customHeight="1">
      <c r="B165" s="194"/>
      <c r="C165" s="127"/>
      <c r="D165" s="128" t="s">
        <v>188</v>
      </c>
      <c r="E165" s="32" t="s">
        <v>189</v>
      </c>
      <c r="F165" s="197">
        <v>260800</v>
      </c>
      <c r="G165" s="51"/>
      <c r="H165" s="51"/>
      <c r="I165" s="51"/>
      <c r="J165" s="51"/>
      <c r="K165" s="51"/>
      <c r="L165" s="51"/>
    </row>
    <row r="166" spans="2:12" ht="14.25" customHeight="1">
      <c r="B166" s="194"/>
      <c r="C166" s="127"/>
      <c r="D166" s="128" t="s">
        <v>190</v>
      </c>
      <c r="E166" s="32" t="s">
        <v>191</v>
      </c>
      <c r="F166" s="197">
        <v>37100</v>
      </c>
      <c r="G166" s="51"/>
      <c r="H166" s="51"/>
      <c r="I166" s="51"/>
      <c r="J166" s="51"/>
      <c r="K166" s="51"/>
      <c r="L166" s="51"/>
    </row>
    <row r="167" spans="2:12" ht="14.25" customHeight="1">
      <c r="B167" s="194"/>
      <c r="C167" s="127"/>
      <c r="D167" s="127">
        <v>4170</v>
      </c>
      <c r="E167" s="32" t="s">
        <v>137</v>
      </c>
      <c r="F167" s="197">
        <v>10000</v>
      </c>
      <c r="G167" s="51"/>
      <c r="H167" s="51"/>
      <c r="I167" s="51"/>
      <c r="J167" s="51"/>
      <c r="K167" s="51"/>
      <c r="L167" s="51"/>
    </row>
    <row r="168" spans="2:12" ht="14.25" customHeight="1">
      <c r="B168" s="194"/>
      <c r="C168" s="127"/>
      <c r="D168" s="128" t="s">
        <v>172</v>
      </c>
      <c r="E168" s="32" t="s">
        <v>133</v>
      </c>
      <c r="F168" s="197">
        <v>51500</v>
      </c>
      <c r="G168" s="51"/>
      <c r="H168" s="51"/>
      <c r="I168" s="51"/>
      <c r="J168" s="51"/>
      <c r="K168" s="51"/>
      <c r="L168" s="51"/>
    </row>
    <row r="169" spans="2:12" ht="14.25" customHeight="1">
      <c r="B169" s="194"/>
      <c r="C169" s="127"/>
      <c r="D169" s="128" t="s">
        <v>216</v>
      </c>
      <c r="E169" s="32" t="s">
        <v>217</v>
      </c>
      <c r="F169" s="197">
        <v>6000</v>
      </c>
      <c r="G169" s="51"/>
      <c r="H169" s="51"/>
      <c r="I169" s="51"/>
      <c r="J169" s="51"/>
      <c r="K169" s="51"/>
      <c r="L169" s="51"/>
    </row>
    <row r="170" spans="2:12" ht="14.25" customHeight="1">
      <c r="B170" s="194"/>
      <c r="C170" s="127"/>
      <c r="D170" s="128" t="s">
        <v>197</v>
      </c>
      <c r="E170" s="32" t="s">
        <v>138</v>
      </c>
      <c r="F170" s="197">
        <v>84400</v>
      </c>
      <c r="G170" s="51"/>
      <c r="H170" s="51"/>
      <c r="I170" s="51"/>
      <c r="J170" s="51"/>
      <c r="K170" s="51"/>
      <c r="L170" s="51"/>
    </row>
    <row r="171" spans="2:12" ht="14.25" customHeight="1">
      <c r="B171" s="194"/>
      <c r="C171" s="127"/>
      <c r="D171" s="128" t="s">
        <v>198</v>
      </c>
      <c r="E171" s="32" t="s">
        <v>139</v>
      </c>
      <c r="F171" s="197">
        <v>8000</v>
      </c>
      <c r="G171" s="51"/>
      <c r="H171" s="51"/>
      <c r="I171" s="51"/>
      <c r="J171" s="51"/>
      <c r="K171" s="51"/>
      <c r="L171" s="51"/>
    </row>
    <row r="172" spans="2:12" ht="14.25" customHeight="1">
      <c r="B172" s="194"/>
      <c r="C172" s="127"/>
      <c r="D172" s="127" t="s">
        <v>230</v>
      </c>
      <c r="E172" s="32" t="s">
        <v>140</v>
      </c>
      <c r="F172" s="197">
        <v>2800</v>
      </c>
      <c r="G172" s="51"/>
      <c r="H172" s="51"/>
      <c r="I172" s="51"/>
      <c r="J172" s="51"/>
      <c r="K172" s="51"/>
      <c r="L172" s="51"/>
    </row>
    <row r="173" spans="2:12" ht="14.25" customHeight="1">
      <c r="B173" s="194"/>
      <c r="C173" s="127"/>
      <c r="D173" s="128" t="s">
        <v>131</v>
      </c>
      <c r="E173" s="32" t="s">
        <v>132</v>
      </c>
      <c r="F173" s="197">
        <v>17000</v>
      </c>
      <c r="G173" s="51"/>
      <c r="H173" s="51"/>
      <c r="I173" s="51"/>
      <c r="J173" s="51"/>
      <c r="K173" s="51"/>
      <c r="L173" s="51"/>
    </row>
    <row r="174" spans="2:12" ht="14.25" customHeight="1">
      <c r="B174" s="194"/>
      <c r="C174" s="127"/>
      <c r="D174" s="136">
        <v>4350</v>
      </c>
      <c r="E174" s="32" t="s">
        <v>199</v>
      </c>
      <c r="F174" s="197">
        <v>2100</v>
      </c>
      <c r="G174" s="51"/>
      <c r="H174" s="51"/>
      <c r="I174" s="51"/>
      <c r="J174" s="51"/>
      <c r="K174" s="51"/>
      <c r="L174" s="51"/>
    </row>
    <row r="175" spans="2:12" ht="14.25" customHeight="1">
      <c r="B175" s="194"/>
      <c r="C175" s="127"/>
      <c r="D175" s="136">
        <v>4360</v>
      </c>
      <c r="E175" s="32" t="s">
        <v>200</v>
      </c>
      <c r="F175" s="197">
        <v>2800</v>
      </c>
      <c r="G175" s="51"/>
      <c r="H175" s="51"/>
      <c r="I175" s="51"/>
      <c r="J175" s="51"/>
      <c r="K175" s="51"/>
      <c r="L175" s="51"/>
    </row>
    <row r="176" spans="2:12" ht="14.25" customHeight="1">
      <c r="B176" s="194"/>
      <c r="C176" s="127"/>
      <c r="D176" s="136">
        <v>4370</v>
      </c>
      <c r="E176" s="32" t="s">
        <v>141</v>
      </c>
      <c r="F176" s="197">
        <v>4200</v>
      </c>
      <c r="G176" s="51"/>
      <c r="H176" s="51"/>
      <c r="I176" s="51"/>
      <c r="J176" s="51"/>
      <c r="K176" s="51"/>
      <c r="L176" s="51"/>
    </row>
    <row r="177" spans="2:12" ht="14.25" customHeight="1">
      <c r="B177" s="194"/>
      <c r="C177" s="127"/>
      <c r="D177" s="128" t="s">
        <v>193</v>
      </c>
      <c r="E177" s="32" t="s">
        <v>142</v>
      </c>
      <c r="F177" s="197">
        <v>10200</v>
      </c>
      <c r="G177" s="51"/>
      <c r="H177" s="51"/>
      <c r="I177" s="51"/>
      <c r="J177" s="51"/>
      <c r="K177" s="51"/>
      <c r="L177" s="51"/>
    </row>
    <row r="178" spans="2:12" ht="14.25" customHeight="1">
      <c r="B178" s="194"/>
      <c r="C178" s="127"/>
      <c r="D178" s="128" t="s">
        <v>178</v>
      </c>
      <c r="E178" s="32" t="s">
        <v>143</v>
      </c>
      <c r="F178" s="197">
        <v>3500</v>
      </c>
      <c r="G178" s="51"/>
      <c r="H178" s="51"/>
      <c r="I178" s="51"/>
      <c r="J178" s="51"/>
      <c r="K178" s="51"/>
      <c r="L178" s="51"/>
    </row>
    <row r="179" spans="2:12" ht="14.25" customHeight="1">
      <c r="B179" s="194"/>
      <c r="C179" s="127"/>
      <c r="D179" s="128" t="s">
        <v>201</v>
      </c>
      <c r="E179" s="32" t="s">
        <v>202</v>
      </c>
      <c r="F179" s="197">
        <v>90700</v>
      </c>
      <c r="G179" s="51"/>
      <c r="H179" s="51"/>
      <c r="I179" s="51"/>
      <c r="J179" s="51"/>
      <c r="K179" s="51"/>
      <c r="L179" s="51"/>
    </row>
    <row r="180" spans="2:12" ht="15" customHeight="1">
      <c r="B180" s="196"/>
      <c r="C180" s="428" t="s">
        <v>221</v>
      </c>
      <c r="D180" s="427"/>
      <c r="E180" s="375" t="s">
        <v>364</v>
      </c>
      <c r="F180" s="430">
        <f>SUM(F181:F193)</f>
        <v>473900</v>
      </c>
      <c r="G180" s="51"/>
      <c r="H180" s="51"/>
      <c r="I180" s="51"/>
      <c r="J180" s="51"/>
      <c r="K180" s="51"/>
      <c r="L180" s="51"/>
    </row>
    <row r="181" spans="2:12" ht="15" customHeight="1">
      <c r="B181" s="196"/>
      <c r="C181" s="129"/>
      <c r="D181" s="128" t="s">
        <v>134</v>
      </c>
      <c r="E181" s="32" t="s">
        <v>450</v>
      </c>
      <c r="F181" s="277">
        <v>200</v>
      </c>
      <c r="G181" s="51"/>
      <c r="H181" s="51"/>
      <c r="I181" s="51"/>
      <c r="J181" s="51"/>
      <c r="K181" s="51"/>
      <c r="L181" s="51"/>
    </row>
    <row r="182" spans="2:12" ht="15" customHeight="1">
      <c r="B182" s="196"/>
      <c r="C182" s="129"/>
      <c r="D182" s="128" t="s">
        <v>186</v>
      </c>
      <c r="E182" s="32" t="s">
        <v>187</v>
      </c>
      <c r="F182" s="277">
        <v>86800</v>
      </c>
      <c r="G182" s="51"/>
      <c r="H182" s="51"/>
      <c r="I182" s="51"/>
      <c r="J182" s="51"/>
      <c r="K182" s="51"/>
      <c r="L182" s="51"/>
    </row>
    <row r="183" spans="2:12" ht="15" customHeight="1">
      <c r="B183" s="196"/>
      <c r="C183" s="129"/>
      <c r="D183" s="128" t="s">
        <v>196</v>
      </c>
      <c r="E183" s="32" t="s">
        <v>136</v>
      </c>
      <c r="F183" s="277">
        <v>6800</v>
      </c>
      <c r="G183" s="51"/>
      <c r="H183" s="51"/>
      <c r="I183" s="51"/>
      <c r="J183" s="51"/>
      <c r="K183" s="51"/>
      <c r="L183" s="51"/>
    </row>
    <row r="184" spans="2:12" ht="15" customHeight="1">
      <c r="B184" s="194"/>
      <c r="C184" s="127"/>
      <c r="D184" s="128" t="s">
        <v>188</v>
      </c>
      <c r="E184" s="32" t="s">
        <v>189</v>
      </c>
      <c r="F184" s="197">
        <v>16000</v>
      </c>
      <c r="G184" s="51"/>
      <c r="H184" s="51"/>
      <c r="I184" s="51"/>
      <c r="J184" s="51"/>
      <c r="K184" s="51"/>
      <c r="L184" s="51"/>
    </row>
    <row r="185" spans="2:12" ht="15" customHeight="1">
      <c r="B185" s="194"/>
      <c r="C185" s="127"/>
      <c r="D185" s="128" t="s">
        <v>190</v>
      </c>
      <c r="E185" s="32" t="s">
        <v>191</v>
      </c>
      <c r="F185" s="197">
        <v>2200</v>
      </c>
      <c r="G185" s="51"/>
      <c r="H185" s="51"/>
      <c r="I185" s="51"/>
      <c r="J185" s="51"/>
      <c r="K185" s="51"/>
      <c r="L185" s="51"/>
    </row>
    <row r="186" spans="2:12" ht="15" customHeight="1">
      <c r="B186" s="194"/>
      <c r="C186" s="127"/>
      <c r="D186" s="127">
        <v>4170</v>
      </c>
      <c r="E186" s="32" t="s">
        <v>137</v>
      </c>
      <c r="F186" s="197">
        <v>3000</v>
      </c>
      <c r="G186" s="51"/>
      <c r="H186" s="51"/>
      <c r="I186" s="51"/>
      <c r="J186" s="51"/>
      <c r="K186" s="51"/>
      <c r="L186" s="51"/>
    </row>
    <row r="187" spans="2:12" ht="15" customHeight="1">
      <c r="B187" s="194"/>
      <c r="C187" s="127"/>
      <c r="D187" s="127" t="s">
        <v>172</v>
      </c>
      <c r="E187" s="32" t="s">
        <v>133</v>
      </c>
      <c r="F187" s="197">
        <v>46000</v>
      </c>
      <c r="G187" s="51"/>
      <c r="H187" s="51"/>
      <c r="I187" s="51"/>
      <c r="J187" s="51"/>
      <c r="K187" s="51"/>
      <c r="L187" s="51"/>
    </row>
    <row r="188" spans="2:12" ht="15" customHeight="1">
      <c r="B188" s="194"/>
      <c r="C188" s="127"/>
      <c r="D188" s="128" t="s">
        <v>198</v>
      </c>
      <c r="E188" s="32" t="s">
        <v>139</v>
      </c>
      <c r="F188" s="197">
        <v>20000</v>
      </c>
      <c r="G188" s="51"/>
      <c r="H188" s="51"/>
      <c r="I188" s="51"/>
      <c r="J188" s="51"/>
      <c r="K188" s="51"/>
      <c r="L188" s="51"/>
    </row>
    <row r="189" spans="2:12" ht="15" customHeight="1">
      <c r="B189" s="194"/>
      <c r="C189" s="127"/>
      <c r="D189" s="127" t="s">
        <v>230</v>
      </c>
      <c r="E189" s="32" t="s">
        <v>140</v>
      </c>
      <c r="F189" s="197">
        <v>500</v>
      </c>
      <c r="G189" s="51"/>
      <c r="H189" s="51"/>
      <c r="I189" s="51"/>
      <c r="J189" s="51"/>
      <c r="K189" s="51"/>
      <c r="L189" s="51"/>
    </row>
    <row r="190" spans="2:12" ht="15" customHeight="1">
      <c r="B190" s="194"/>
      <c r="C190" s="127"/>
      <c r="D190" s="128" t="s">
        <v>131</v>
      </c>
      <c r="E190" s="32" t="s">
        <v>132</v>
      </c>
      <c r="F190" s="197">
        <v>280000</v>
      </c>
      <c r="G190" s="51"/>
      <c r="H190" s="51"/>
      <c r="I190" s="51"/>
      <c r="J190" s="51"/>
      <c r="K190" s="51"/>
      <c r="L190" s="51"/>
    </row>
    <row r="191" spans="2:12" ht="15" customHeight="1">
      <c r="B191" s="194"/>
      <c r="C191" s="127"/>
      <c r="D191" s="128" t="s">
        <v>178</v>
      </c>
      <c r="E191" s="32" t="s">
        <v>143</v>
      </c>
      <c r="F191" s="197">
        <v>7000</v>
      </c>
      <c r="G191" s="51"/>
      <c r="H191" s="51"/>
      <c r="I191" s="51"/>
      <c r="J191" s="51"/>
      <c r="K191" s="51"/>
      <c r="L191" s="51"/>
    </row>
    <row r="192" spans="2:12" ht="15" customHeight="1">
      <c r="B192" s="194"/>
      <c r="C192" s="127"/>
      <c r="D192" s="128" t="s">
        <v>201</v>
      </c>
      <c r="E192" s="32" t="s">
        <v>202</v>
      </c>
      <c r="F192" s="197">
        <v>3300</v>
      </c>
      <c r="G192" s="51"/>
      <c r="H192" s="51"/>
      <c r="I192" s="51"/>
      <c r="J192" s="51"/>
      <c r="K192" s="51"/>
      <c r="L192" s="51"/>
    </row>
    <row r="193" spans="2:12" ht="15" customHeight="1">
      <c r="B193" s="194"/>
      <c r="C193" s="127"/>
      <c r="D193" s="319">
        <v>4500</v>
      </c>
      <c r="E193" s="32" t="s">
        <v>387</v>
      </c>
      <c r="F193" s="197">
        <v>2100</v>
      </c>
      <c r="G193" s="51"/>
      <c r="H193" s="51"/>
      <c r="I193" s="51"/>
      <c r="J193" s="51"/>
      <c r="K193" s="51"/>
      <c r="L193" s="51"/>
    </row>
    <row r="194" spans="2:12" ht="15.75" customHeight="1">
      <c r="B194" s="196"/>
      <c r="C194" s="428" t="s">
        <v>222</v>
      </c>
      <c r="D194" s="427"/>
      <c r="E194" s="375" t="s">
        <v>365</v>
      </c>
      <c r="F194" s="430">
        <f>SUM(F195:F209)</f>
        <v>297300</v>
      </c>
      <c r="G194" s="51"/>
      <c r="H194" s="51"/>
      <c r="I194" s="51"/>
      <c r="J194" s="51"/>
      <c r="K194" s="51"/>
      <c r="L194" s="51"/>
    </row>
    <row r="195" spans="2:12" ht="15" customHeight="1">
      <c r="B195" s="194"/>
      <c r="C195" s="127"/>
      <c r="D195" s="128" t="s">
        <v>134</v>
      </c>
      <c r="E195" s="32" t="s">
        <v>450</v>
      </c>
      <c r="F195" s="197">
        <v>2000</v>
      </c>
      <c r="G195" s="51"/>
      <c r="H195" s="51"/>
      <c r="I195" s="51"/>
      <c r="J195" s="51"/>
      <c r="K195" s="51"/>
      <c r="L195" s="51"/>
    </row>
    <row r="196" spans="2:12" ht="15" customHeight="1">
      <c r="B196" s="194"/>
      <c r="C196" s="127"/>
      <c r="D196" s="128" t="s">
        <v>186</v>
      </c>
      <c r="E196" s="32" t="s">
        <v>187</v>
      </c>
      <c r="F196" s="197">
        <v>195600</v>
      </c>
      <c r="G196" s="51"/>
      <c r="H196" s="51"/>
      <c r="I196" s="51"/>
      <c r="J196" s="51"/>
      <c r="K196" s="51"/>
      <c r="L196" s="51"/>
    </row>
    <row r="197" spans="2:12" ht="15" customHeight="1">
      <c r="B197" s="194"/>
      <c r="C197" s="127"/>
      <c r="D197" s="128" t="s">
        <v>196</v>
      </c>
      <c r="E197" s="32" t="s">
        <v>136</v>
      </c>
      <c r="F197" s="197">
        <v>14800</v>
      </c>
      <c r="G197" s="51"/>
      <c r="H197" s="51"/>
      <c r="I197" s="51"/>
      <c r="J197" s="51"/>
      <c r="K197" s="51"/>
      <c r="L197" s="51"/>
    </row>
    <row r="198" spans="2:12" ht="15" customHeight="1">
      <c r="B198" s="194"/>
      <c r="C198" s="127"/>
      <c r="D198" s="128" t="s">
        <v>188</v>
      </c>
      <c r="E198" s="32" t="s">
        <v>189</v>
      </c>
      <c r="F198" s="197">
        <v>36200</v>
      </c>
      <c r="G198" s="51"/>
      <c r="H198" s="51"/>
      <c r="I198" s="51"/>
      <c r="J198" s="51"/>
      <c r="K198" s="51"/>
      <c r="L198" s="51"/>
    </row>
    <row r="199" spans="2:12" ht="15" customHeight="1">
      <c r="B199" s="194"/>
      <c r="C199" s="127"/>
      <c r="D199" s="128" t="s">
        <v>190</v>
      </c>
      <c r="E199" s="32" t="s">
        <v>191</v>
      </c>
      <c r="F199" s="197">
        <v>5200</v>
      </c>
      <c r="G199" s="51"/>
      <c r="H199" s="51"/>
      <c r="I199" s="51"/>
      <c r="J199" s="51"/>
      <c r="K199" s="51"/>
      <c r="L199" s="51"/>
    </row>
    <row r="200" spans="2:12" ht="15" customHeight="1">
      <c r="B200" s="194"/>
      <c r="C200" s="127"/>
      <c r="D200" s="127">
        <v>4170</v>
      </c>
      <c r="E200" s="32" t="s">
        <v>137</v>
      </c>
      <c r="F200" s="197">
        <v>3000</v>
      </c>
      <c r="G200" s="51"/>
      <c r="H200" s="51"/>
      <c r="I200" s="51"/>
      <c r="J200" s="51"/>
      <c r="K200" s="51"/>
      <c r="L200" s="51"/>
    </row>
    <row r="201" spans="2:12" ht="15" customHeight="1">
      <c r="B201" s="194"/>
      <c r="C201" s="127"/>
      <c r="D201" s="128" t="s">
        <v>172</v>
      </c>
      <c r="E201" s="32" t="s">
        <v>133</v>
      </c>
      <c r="F201" s="197">
        <v>12200</v>
      </c>
      <c r="G201" s="51"/>
      <c r="H201" s="51"/>
      <c r="I201" s="51"/>
      <c r="J201" s="51"/>
      <c r="K201" s="51"/>
      <c r="L201" s="51"/>
    </row>
    <row r="202" spans="2:12" ht="15" customHeight="1">
      <c r="B202" s="194"/>
      <c r="C202" s="127"/>
      <c r="D202" s="127" t="s">
        <v>230</v>
      </c>
      <c r="E202" s="32" t="s">
        <v>140</v>
      </c>
      <c r="F202" s="197">
        <v>400</v>
      </c>
      <c r="G202" s="51"/>
      <c r="H202" s="51"/>
      <c r="I202" s="51"/>
      <c r="J202" s="51"/>
      <c r="K202" s="51"/>
      <c r="L202" s="51"/>
    </row>
    <row r="203" spans="2:12" ht="15" customHeight="1">
      <c r="B203" s="194"/>
      <c r="C203" s="127"/>
      <c r="D203" s="128" t="s">
        <v>131</v>
      </c>
      <c r="E203" s="32" t="s">
        <v>132</v>
      </c>
      <c r="F203" s="197">
        <v>11500</v>
      </c>
      <c r="G203" s="51"/>
      <c r="H203" s="51"/>
      <c r="I203" s="51"/>
      <c r="J203" s="51"/>
      <c r="K203" s="51"/>
      <c r="L203" s="51"/>
    </row>
    <row r="204" spans="2:12" ht="15" customHeight="1">
      <c r="B204" s="194"/>
      <c r="C204" s="127"/>
      <c r="D204" s="136">
        <v>4360</v>
      </c>
      <c r="E204" s="32" t="s">
        <v>200</v>
      </c>
      <c r="F204" s="197">
        <v>1400</v>
      </c>
      <c r="G204" s="51"/>
      <c r="H204" s="51"/>
      <c r="I204" s="51"/>
      <c r="J204" s="51"/>
      <c r="K204" s="51"/>
      <c r="L204" s="51"/>
    </row>
    <row r="205" spans="2:12" ht="15" customHeight="1">
      <c r="B205" s="194"/>
      <c r="C205" s="127"/>
      <c r="D205" s="136">
        <v>4370</v>
      </c>
      <c r="E205" s="32" t="s">
        <v>141</v>
      </c>
      <c r="F205" s="197">
        <v>1300</v>
      </c>
      <c r="G205" s="51"/>
      <c r="H205" s="51"/>
      <c r="I205" s="51"/>
      <c r="J205" s="51"/>
      <c r="K205" s="51"/>
      <c r="L205" s="51"/>
    </row>
    <row r="206" spans="2:12" ht="15" customHeight="1">
      <c r="B206" s="194"/>
      <c r="C206" s="127"/>
      <c r="D206" s="128" t="s">
        <v>193</v>
      </c>
      <c r="E206" s="32" t="s">
        <v>142</v>
      </c>
      <c r="F206" s="197">
        <v>3800</v>
      </c>
      <c r="G206" s="51"/>
      <c r="H206" s="51"/>
      <c r="I206" s="51"/>
      <c r="J206" s="51"/>
      <c r="K206" s="51"/>
      <c r="L206" s="51"/>
    </row>
    <row r="207" spans="2:12" ht="15" customHeight="1">
      <c r="B207" s="194"/>
      <c r="C207" s="127"/>
      <c r="D207" s="127">
        <v>4430</v>
      </c>
      <c r="E207" s="32" t="s">
        <v>143</v>
      </c>
      <c r="F207" s="197">
        <v>500</v>
      </c>
      <c r="G207" s="51"/>
      <c r="H207" s="51"/>
      <c r="I207" s="51"/>
      <c r="J207" s="51"/>
      <c r="K207" s="51"/>
      <c r="L207" s="51"/>
    </row>
    <row r="208" spans="2:12" ht="15" customHeight="1">
      <c r="B208" s="194"/>
      <c r="C208" s="127"/>
      <c r="D208" s="128" t="s">
        <v>201</v>
      </c>
      <c r="E208" s="32" t="s">
        <v>202</v>
      </c>
      <c r="F208" s="197">
        <v>4400</v>
      </c>
      <c r="G208" s="51"/>
      <c r="H208" s="51"/>
      <c r="I208" s="51"/>
      <c r="J208" s="51"/>
      <c r="K208" s="51"/>
      <c r="L208" s="51"/>
    </row>
    <row r="209" spans="2:12" ht="15" customHeight="1">
      <c r="B209" s="194"/>
      <c r="C209" s="127"/>
      <c r="D209" s="136">
        <v>4700</v>
      </c>
      <c r="E209" s="32" t="s">
        <v>203</v>
      </c>
      <c r="F209" s="197">
        <v>5000</v>
      </c>
      <c r="G209" s="51"/>
      <c r="H209" s="51"/>
      <c r="I209" s="51"/>
      <c r="J209" s="51"/>
      <c r="K209" s="51"/>
      <c r="L209" s="51"/>
    </row>
    <row r="210" spans="2:12" ht="15" customHeight="1">
      <c r="B210" s="196"/>
      <c r="C210" s="428" t="s">
        <v>223</v>
      </c>
      <c r="D210" s="427"/>
      <c r="E210" s="375" t="s">
        <v>366</v>
      </c>
      <c r="F210" s="430">
        <f>SUM(F211:F211)</f>
        <v>43900</v>
      </c>
      <c r="G210" s="51"/>
      <c r="H210" s="51"/>
      <c r="I210" s="51"/>
      <c r="J210" s="51"/>
      <c r="K210" s="51"/>
      <c r="L210" s="51"/>
    </row>
    <row r="211" spans="2:12" ht="15" customHeight="1">
      <c r="B211" s="194"/>
      <c r="C211" s="127"/>
      <c r="D211" s="136">
        <v>4700</v>
      </c>
      <c r="E211" s="32" t="s">
        <v>203</v>
      </c>
      <c r="F211" s="197">
        <v>43900</v>
      </c>
      <c r="G211" s="51"/>
      <c r="H211" s="51"/>
      <c r="I211" s="51"/>
      <c r="J211" s="51"/>
      <c r="K211" s="51"/>
      <c r="L211" s="51"/>
    </row>
    <row r="212" spans="2:12" ht="15" customHeight="1">
      <c r="B212" s="196"/>
      <c r="C212" s="428" t="s">
        <v>224</v>
      </c>
      <c r="D212" s="427"/>
      <c r="E212" s="375" t="s">
        <v>68</v>
      </c>
      <c r="F212" s="430">
        <f>SUM(F213:F214)</f>
        <v>61200</v>
      </c>
      <c r="G212" s="51"/>
      <c r="H212" s="51"/>
      <c r="I212" s="51"/>
      <c r="J212" s="51"/>
      <c r="K212" s="51"/>
      <c r="L212" s="51"/>
    </row>
    <row r="213" spans="2:12" ht="15" customHeight="1">
      <c r="B213" s="194"/>
      <c r="C213" s="127"/>
      <c r="D213" s="128" t="s">
        <v>134</v>
      </c>
      <c r="E213" s="32" t="s">
        <v>450</v>
      </c>
      <c r="F213" s="197">
        <v>4200</v>
      </c>
      <c r="G213" s="51"/>
      <c r="H213" s="51"/>
      <c r="I213" s="51"/>
      <c r="J213" s="51"/>
      <c r="K213" s="51"/>
      <c r="L213" s="51"/>
    </row>
    <row r="214" spans="2:12" ht="15" customHeight="1" thickBot="1">
      <c r="B214" s="198"/>
      <c r="C214" s="130"/>
      <c r="D214" s="131" t="s">
        <v>201</v>
      </c>
      <c r="E214" s="22" t="s">
        <v>202</v>
      </c>
      <c r="F214" s="199">
        <v>57000</v>
      </c>
      <c r="G214" s="51"/>
      <c r="H214" s="51"/>
      <c r="I214" s="51"/>
      <c r="J214" s="51"/>
      <c r="K214" s="51"/>
      <c r="L214" s="51"/>
    </row>
    <row r="215" spans="2:12" ht="15.75" customHeight="1" thickBot="1">
      <c r="B215" s="408" t="s">
        <v>225</v>
      </c>
      <c r="C215" s="403"/>
      <c r="D215" s="403"/>
      <c r="E215" s="404" t="s">
        <v>226</v>
      </c>
      <c r="F215" s="410">
        <f>F216+F218+F231</f>
        <v>141000</v>
      </c>
      <c r="G215" s="51"/>
      <c r="H215" s="51"/>
      <c r="I215" s="51"/>
      <c r="J215" s="51"/>
      <c r="K215" s="51"/>
      <c r="L215" s="51"/>
    </row>
    <row r="216" spans="2:12" ht="15.75" customHeight="1">
      <c r="B216" s="222"/>
      <c r="C216" s="437" t="s">
        <v>269</v>
      </c>
      <c r="D216" s="438"/>
      <c r="E216" s="439" t="s">
        <v>367</v>
      </c>
      <c r="F216" s="440">
        <f>F217</f>
        <v>8500</v>
      </c>
      <c r="G216" s="51"/>
      <c r="H216" s="51"/>
      <c r="I216" s="51"/>
      <c r="J216" s="51"/>
      <c r="K216" s="51"/>
      <c r="L216" s="51"/>
    </row>
    <row r="217" spans="2:12" ht="15.75" customHeight="1">
      <c r="B217" s="223"/>
      <c r="C217" s="224"/>
      <c r="D217" s="128" t="s">
        <v>172</v>
      </c>
      <c r="E217" s="32" t="s">
        <v>133</v>
      </c>
      <c r="F217" s="282">
        <v>8500</v>
      </c>
      <c r="G217" s="51"/>
      <c r="H217" s="51"/>
      <c r="I217" s="51"/>
      <c r="J217" s="51"/>
      <c r="K217" s="51"/>
      <c r="L217" s="51"/>
    </row>
    <row r="218" spans="2:12" ht="15.75" customHeight="1">
      <c r="B218" s="193"/>
      <c r="C218" s="381" t="s">
        <v>227</v>
      </c>
      <c r="D218" s="382"/>
      <c r="E218" s="386" t="s">
        <v>368</v>
      </c>
      <c r="F218" s="432">
        <f>SUM(F219:F230)</f>
        <v>131500</v>
      </c>
      <c r="G218" s="51"/>
      <c r="H218" s="51"/>
      <c r="I218" s="51"/>
      <c r="J218" s="51"/>
      <c r="K218" s="51"/>
      <c r="L218" s="51"/>
    </row>
    <row r="219" spans="2:12" ht="41.25" customHeight="1">
      <c r="B219" s="193"/>
      <c r="C219" s="285"/>
      <c r="D219" s="284" t="s">
        <v>470</v>
      </c>
      <c r="E219" s="32" t="s">
        <v>475</v>
      </c>
      <c r="F219" s="283">
        <v>37000</v>
      </c>
      <c r="G219" s="51"/>
      <c r="H219" s="51"/>
      <c r="I219" s="51"/>
      <c r="J219" s="51"/>
      <c r="K219" s="51"/>
      <c r="L219" s="51"/>
    </row>
    <row r="220" spans="2:12" ht="15.75" customHeight="1">
      <c r="B220" s="196"/>
      <c r="C220" s="137"/>
      <c r="D220" s="128" t="s">
        <v>181</v>
      </c>
      <c r="E220" s="32" t="s">
        <v>182</v>
      </c>
      <c r="F220" s="277">
        <v>17500</v>
      </c>
      <c r="G220" s="51"/>
      <c r="H220" s="51"/>
      <c r="I220" s="51"/>
      <c r="J220" s="51"/>
      <c r="K220" s="51"/>
      <c r="L220" s="51"/>
    </row>
    <row r="221" spans="2:12" ht="15.75" customHeight="1">
      <c r="B221" s="194"/>
      <c r="C221" s="127"/>
      <c r="D221" s="128" t="s">
        <v>188</v>
      </c>
      <c r="E221" s="32" t="s">
        <v>189</v>
      </c>
      <c r="F221" s="197">
        <v>500</v>
      </c>
      <c r="G221" s="51"/>
      <c r="H221" s="51"/>
      <c r="I221" s="51"/>
      <c r="J221" s="51"/>
      <c r="K221" s="51"/>
      <c r="L221" s="51"/>
    </row>
    <row r="222" spans="2:12" ht="15.75" customHeight="1">
      <c r="B222" s="194"/>
      <c r="C222" s="127"/>
      <c r="D222" s="127">
        <v>4170</v>
      </c>
      <c r="E222" s="32" t="s">
        <v>137</v>
      </c>
      <c r="F222" s="197">
        <v>17000</v>
      </c>
      <c r="G222" s="51"/>
      <c r="H222" s="51"/>
      <c r="I222" s="51"/>
      <c r="J222" s="51"/>
      <c r="K222" s="51"/>
      <c r="L222" s="51"/>
    </row>
    <row r="223" spans="2:12" ht="15.75" customHeight="1">
      <c r="B223" s="194"/>
      <c r="C223" s="127"/>
      <c r="D223" s="128" t="s">
        <v>172</v>
      </c>
      <c r="E223" s="32" t="s">
        <v>133</v>
      </c>
      <c r="F223" s="197">
        <v>4000</v>
      </c>
      <c r="G223" s="51"/>
      <c r="H223" s="51"/>
      <c r="I223" s="51"/>
      <c r="J223" s="51"/>
      <c r="K223" s="51"/>
      <c r="L223" s="51"/>
    </row>
    <row r="224" spans="2:12" ht="15.75" customHeight="1">
      <c r="B224" s="194"/>
      <c r="C224" s="127"/>
      <c r="D224" s="136">
        <v>4220</v>
      </c>
      <c r="E224" s="32" t="s">
        <v>228</v>
      </c>
      <c r="F224" s="197">
        <v>3000</v>
      </c>
      <c r="G224" s="51"/>
      <c r="H224" s="51"/>
      <c r="I224" s="51"/>
      <c r="J224" s="51"/>
      <c r="K224" s="51"/>
      <c r="L224" s="51"/>
    </row>
    <row r="225" spans="2:12" ht="15.75" customHeight="1">
      <c r="B225" s="194"/>
      <c r="C225" s="127"/>
      <c r="D225" s="128" t="s">
        <v>131</v>
      </c>
      <c r="E225" s="32" t="s">
        <v>132</v>
      </c>
      <c r="F225" s="197">
        <v>36500</v>
      </c>
      <c r="G225" s="51"/>
      <c r="H225" s="51"/>
      <c r="I225" s="51"/>
      <c r="J225" s="51"/>
      <c r="K225" s="51"/>
      <c r="L225" s="51"/>
    </row>
    <row r="226" spans="2:12" ht="15.75" customHeight="1">
      <c r="B226" s="194"/>
      <c r="C226" s="127"/>
      <c r="D226" s="136">
        <v>4350</v>
      </c>
      <c r="E226" s="32" t="s">
        <v>199</v>
      </c>
      <c r="F226" s="197">
        <v>1500</v>
      </c>
      <c r="G226" s="51"/>
      <c r="H226" s="51"/>
      <c r="I226" s="51"/>
      <c r="J226" s="51"/>
      <c r="K226" s="51"/>
      <c r="L226" s="51"/>
    </row>
    <row r="227" spans="2:12" ht="15.75" customHeight="1">
      <c r="B227" s="194"/>
      <c r="C227" s="127"/>
      <c r="D227" s="136">
        <v>4370</v>
      </c>
      <c r="E227" s="32" t="s">
        <v>141</v>
      </c>
      <c r="F227" s="197">
        <v>1500</v>
      </c>
      <c r="G227" s="51"/>
      <c r="H227" s="51"/>
      <c r="I227" s="51"/>
      <c r="J227" s="51"/>
      <c r="K227" s="51"/>
      <c r="L227" s="51"/>
    </row>
    <row r="228" spans="2:12" ht="24">
      <c r="B228" s="198"/>
      <c r="C228" s="130"/>
      <c r="D228" s="136">
        <v>4400</v>
      </c>
      <c r="E228" s="231" t="s">
        <v>454</v>
      </c>
      <c r="F228" s="199">
        <v>11400</v>
      </c>
      <c r="G228" s="51"/>
      <c r="H228" s="51"/>
      <c r="I228" s="51"/>
      <c r="J228" s="51"/>
      <c r="K228" s="51"/>
      <c r="L228" s="51"/>
    </row>
    <row r="229" spans="2:12" ht="15.75" customHeight="1">
      <c r="B229" s="198"/>
      <c r="C229" s="130"/>
      <c r="D229" s="136">
        <v>4610</v>
      </c>
      <c r="E229" s="32" t="s">
        <v>452</v>
      </c>
      <c r="F229" s="199">
        <v>200</v>
      </c>
      <c r="G229" s="51"/>
      <c r="H229" s="51"/>
      <c r="I229" s="51"/>
      <c r="J229" s="51"/>
      <c r="K229" s="51"/>
      <c r="L229" s="51"/>
    </row>
    <row r="230" spans="2:12" ht="15.75" customHeight="1">
      <c r="B230" s="194"/>
      <c r="C230" s="127"/>
      <c r="D230" s="136">
        <v>4700</v>
      </c>
      <c r="E230" s="32" t="s">
        <v>203</v>
      </c>
      <c r="F230" s="197">
        <v>1400</v>
      </c>
      <c r="G230" s="51"/>
      <c r="H230" s="51"/>
      <c r="I230" s="51"/>
      <c r="J230" s="51"/>
      <c r="K230" s="51"/>
      <c r="L230" s="51"/>
    </row>
    <row r="231" spans="2:12" ht="15.75" customHeight="1">
      <c r="B231" s="194"/>
      <c r="C231" s="428" t="s">
        <v>390</v>
      </c>
      <c r="D231" s="427"/>
      <c r="E231" s="375" t="s">
        <v>68</v>
      </c>
      <c r="F231" s="430">
        <f>F232</f>
        <v>1000</v>
      </c>
      <c r="G231" s="51"/>
      <c r="H231" s="51"/>
      <c r="I231" s="51"/>
      <c r="J231" s="51"/>
      <c r="K231" s="51"/>
      <c r="L231" s="51"/>
    </row>
    <row r="232" spans="2:12" ht="42" customHeight="1" thickBot="1">
      <c r="B232" s="200"/>
      <c r="C232" s="132"/>
      <c r="D232" s="284" t="s">
        <v>470</v>
      </c>
      <c r="E232" s="32" t="s">
        <v>475</v>
      </c>
      <c r="F232" s="280">
        <v>1000</v>
      </c>
      <c r="G232" s="51"/>
      <c r="H232" s="51"/>
      <c r="I232" s="51"/>
      <c r="J232" s="51"/>
      <c r="K232" s="51"/>
      <c r="L232" s="51"/>
    </row>
    <row r="233" spans="2:12" ht="15.75" customHeight="1" thickBot="1">
      <c r="B233" s="408" t="s">
        <v>122</v>
      </c>
      <c r="C233" s="403"/>
      <c r="D233" s="403"/>
      <c r="E233" s="390" t="s">
        <v>63</v>
      </c>
      <c r="F233" s="410">
        <f>F234+F240+F236+F243+F259+F261+F265+F267+F269+F288+F291</f>
        <v>3674159</v>
      </c>
      <c r="G233" s="51"/>
      <c r="H233" s="51"/>
      <c r="I233" s="51"/>
      <c r="J233" s="51"/>
      <c r="K233" s="51"/>
      <c r="L233" s="51"/>
    </row>
    <row r="234" spans="2:12" ht="15.75" customHeight="1">
      <c r="B234" s="331"/>
      <c r="C234" s="421" t="s">
        <v>480</v>
      </c>
      <c r="D234" s="421"/>
      <c r="E234" s="360" t="s">
        <v>486</v>
      </c>
      <c r="F234" s="422">
        <f>F235</f>
        <v>5000</v>
      </c>
      <c r="G234" s="51"/>
      <c r="H234" s="51"/>
      <c r="I234" s="51"/>
      <c r="J234" s="51"/>
      <c r="K234" s="51"/>
      <c r="L234" s="51"/>
    </row>
    <row r="235" spans="2:12" ht="26.25" customHeight="1">
      <c r="B235" s="331"/>
      <c r="C235" s="332"/>
      <c r="D235" s="136">
        <v>4330</v>
      </c>
      <c r="E235" s="32" t="s">
        <v>231</v>
      </c>
      <c r="F235" s="333">
        <v>5000</v>
      </c>
      <c r="G235" s="51"/>
      <c r="H235" s="51"/>
      <c r="I235" s="51"/>
      <c r="J235" s="51"/>
      <c r="K235" s="51"/>
      <c r="L235" s="51"/>
    </row>
    <row r="236" spans="2:12" ht="17.25" customHeight="1">
      <c r="B236" s="331"/>
      <c r="C236" s="381" t="s">
        <v>388</v>
      </c>
      <c r="D236" s="441"/>
      <c r="E236" s="386" t="s">
        <v>389</v>
      </c>
      <c r="F236" s="422">
        <f>SUM(F237:F239)</f>
        <v>2800</v>
      </c>
      <c r="G236" s="51"/>
      <c r="H236" s="51"/>
      <c r="I236" s="51"/>
      <c r="J236" s="51"/>
      <c r="K236" s="51"/>
      <c r="L236" s="51"/>
    </row>
    <row r="237" spans="2:12" ht="15.75" customHeight="1">
      <c r="B237" s="331"/>
      <c r="C237" s="332"/>
      <c r="D237" s="128" t="s">
        <v>172</v>
      </c>
      <c r="E237" s="32" t="s">
        <v>133</v>
      </c>
      <c r="F237" s="333">
        <v>1000</v>
      </c>
      <c r="G237" s="51"/>
      <c r="H237" s="51"/>
      <c r="I237" s="51"/>
      <c r="J237" s="51"/>
      <c r="K237" s="51"/>
      <c r="L237" s="51"/>
    </row>
    <row r="238" spans="2:12" ht="15.75" customHeight="1">
      <c r="B238" s="331"/>
      <c r="C238" s="332"/>
      <c r="D238" s="128" t="s">
        <v>193</v>
      </c>
      <c r="E238" s="32" t="s">
        <v>142</v>
      </c>
      <c r="F238" s="333">
        <v>300</v>
      </c>
      <c r="G238" s="51"/>
      <c r="H238" s="51"/>
      <c r="I238" s="51"/>
      <c r="J238" s="51"/>
      <c r="K238" s="51"/>
      <c r="L238" s="51"/>
    </row>
    <row r="239" spans="2:12" ht="15.75" customHeight="1">
      <c r="B239" s="331"/>
      <c r="C239" s="332"/>
      <c r="D239" s="136">
        <v>4700</v>
      </c>
      <c r="E239" s="32" t="s">
        <v>203</v>
      </c>
      <c r="F239" s="333">
        <v>1500</v>
      </c>
      <c r="G239" s="51"/>
      <c r="H239" s="51"/>
      <c r="I239" s="51"/>
      <c r="J239" s="51"/>
      <c r="K239" s="51"/>
      <c r="L239" s="51"/>
    </row>
    <row r="240" spans="2:12" ht="15.75" customHeight="1">
      <c r="B240" s="331"/>
      <c r="C240" s="421" t="s">
        <v>481</v>
      </c>
      <c r="D240" s="350"/>
      <c r="E240" s="386" t="s">
        <v>485</v>
      </c>
      <c r="F240" s="422">
        <f>SUM(F241:F242)</f>
        <v>31000</v>
      </c>
      <c r="G240" s="51"/>
      <c r="H240" s="51"/>
      <c r="I240" s="51"/>
      <c r="J240" s="51"/>
      <c r="K240" s="51"/>
      <c r="L240" s="51"/>
    </row>
    <row r="241" spans="2:12" ht="15.75" customHeight="1">
      <c r="B241" s="331"/>
      <c r="C241" s="332"/>
      <c r="D241" s="128" t="s">
        <v>188</v>
      </c>
      <c r="E241" s="32" t="s">
        <v>189</v>
      </c>
      <c r="F241" s="333">
        <v>4600</v>
      </c>
      <c r="G241" s="51"/>
      <c r="H241" s="51"/>
      <c r="I241" s="51"/>
      <c r="J241" s="51"/>
      <c r="K241" s="51"/>
      <c r="L241" s="51"/>
    </row>
    <row r="242" spans="2:12" ht="15.75" customHeight="1">
      <c r="B242" s="331"/>
      <c r="C242" s="332"/>
      <c r="D242" s="127">
        <v>4170</v>
      </c>
      <c r="E242" s="32" t="s">
        <v>137</v>
      </c>
      <c r="F242" s="333">
        <v>26400</v>
      </c>
      <c r="G242" s="51"/>
      <c r="H242" s="51"/>
      <c r="I242" s="51"/>
      <c r="J242" s="51"/>
      <c r="K242" s="51"/>
      <c r="L242" s="51"/>
    </row>
    <row r="243" spans="2:12" ht="43.5" customHeight="1">
      <c r="B243" s="193"/>
      <c r="C243" s="381" t="s">
        <v>123</v>
      </c>
      <c r="D243" s="441"/>
      <c r="E243" s="367" t="s">
        <v>444</v>
      </c>
      <c r="F243" s="432">
        <f>SUM(F244:F258)</f>
        <v>2551300</v>
      </c>
      <c r="G243" s="51"/>
      <c r="H243" s="51"/>
      <c r="I243" s="51"/>
      <c r="J243" s="51"/>
      <c r="K243" s="51"/>
      <c r="L243" s="51"/>
    </row>
    <row r="244" spans="2:12" ht="15.75" customHeight="1">
      <c r="B244" s="194"/>
      <c r="C244" s="127"/>
      <c r="D244" s="127" t="s">
        <v>229</v>
      </c>
      <c r="E244" s="32" t="s">
        <v>135</v>
      </c>
      <c r="F244" s="197">
        <v>2407150</v>
      </c>
      <c r="G244" s="51"/>
      <c r="H244" s="51"/>
      <c r="I244" s="51"/>
      <c r="J244" s="51"/>
      <c r="K244" s="51"/>
      <c r="L244" s="51"/>
    </row>
    <row r="245" spans="2:12" ht="15.75" customHeight="1">
      <c r="B245" s="194"/>
      <c r="C245" s="127"/>
      <c r="D245" s="127" t="s">
        <v>186</v>
      </c>
      <c r="E245" s="32" t="s">
        <v>187</v>
      </c>
      <c r="F245" s="197">
        <v>60050</v>
      </c>
      <c r="G245" s="355"/>
      <c r="H245" s="51"/>
      <c r="I245" s="51"/>
      <c r="J245" s="51"/>
      <c r="K245" s="51"/>
      <c r="L245" s="51"/>
    </row>
    <row r="246" spans="2:12" ht="15.75" customHeight="1">
      <c r="B246" s="194"/>
      <c r="C246" s="127"/>
      <c r="D246" s="128" t="s">
        <v>196</v>
      </c>
      <c r="E246" s="32" t="s">
        <v>136</v>
      </c>
      <c r="F246" s="197">
        <v>3500</v>
      </c>
      <c r="G246" s="356"/>
      <c r="H246" s="51"/>
      <c r="I246" s="51"/>
      <c r="J246" s="51"/>
      <c r="K246" s="51"/>
      <c r="L246" s="51"/>
    </row>
    <row r="247" spans="2:12" ht="15.75" customHeight="1">
      <c r="B247" s="194"/>
      <c r="C247" s="127"/>
      <c r="D247" s="127" t="s">
        <v>188</v>
      </c>
      <c r="E247" s="32" t="s">
        <v>189</v>
      </c>
      <c r="F247" s="197">
        <v>61000</v>
      </c>
      <c r="G247" s="356"/>
      <c r="H247" s="51"/>
      <c r="I247" s="51"/>
      <c r="J247" s="51"/>
      <c r="K247" s="51"/>
      <c r="L247" s="51"/>
    </row>
    <row r="248" spans="2:12" ht="15.75" customHeight="1">
      <c r="B248" s="194"/>
      <c r="C248" s="127"/>
      <c r="D248" s="127" t="s">
        <v>190</v>
      </c>
      <c r="E248" s="32" t="s">
        <v>191</v>
      </c>
      <c r="F248" s="197">
        <v>1550</v>
      </c>
      <c r="G248" s="356"/>
      <c r="H248" s="51"/>
      <c r="I248" s="51"/>
      <c r="J248" s="51"/>
      <c r="K248" s="51"/>
      <c r="L248" s="51"/>
    </row>
    <row r="249" spans="2:12" ht="15.75" customHeight="1">
      <c r="B249" s="194"/>
      <c r="C249" s="127"/>
      <c r="D249" s="127">
        <v>4170</v>
      </c>
      <c r="E249" s="32" t="s">
        <v>137</v>
      </c>
      <c r="F249" s="197">
        <v>1000</v>
      </c>
      <c r="G249" s="356"/>
      <c r="H249" s="51"/>
      <c r="I249" s="51"/>
      <c r="J249" s="51"/>
      <c r="K249" s="51"/>
      <c r="L249" s="51"/>
    </row>
    <row r="250" spans="2:12" ht="15.75" customHeight="1">
      <c r="B250" s="194"/>
      <c r="C250" s="127"/>
      <c r="D250" s="127" t="s">
        <v>172</v>
      </c>
      <c r="E250" s="32" t="s">
        <v>133</v>
      </c>
      <c r="F250" s="197">
        <v>2700</v>
      </c>
      <c r="G250" s="356"/>
      <c r="H250" s="51"/>
      <c r="I250" s="51"/>
      <c r="J250" s="51"/>
      <c r="K250" s="51"/>
      <c r="L250" s="51"/>
    </row>
    <row r="251" spans="2:12" ht="15.75" customHeight="1">
      <c r="B251" s="194"/>
      <c r="C251" s="127"/>
      <c r="D251" s="128" t="s">
        <v>197</v>
      </c>
      <c r="E251" s="32" t="s">
        <v>138</v>
      </c>
      <c r="F251" s="197">
        <v>600</v>
      </c>
      <c r="G251" s="356"/>
      <c r="H251" s="51"/>
      <c r="I251" s="51"/>
      <c r="J251" s="51"/>
      <c r="K251" s="51"/>
      <c r="L251" s="51"/>
    </row>
    <row r="252" spans="2:12" ht="15.75" customHeight="1">
      <c r="B252" s="194"/>
      <c r="C252" s="127"/>
      <c r="D252" s="128" t="s">
        <v>198</v>
      </c>
      <c r="E252" s="32" t="s">
        <v>139</v>
      </c>
      <c r="F252" s="197">
        <v>300</v>
      </c>
      <c r="G252" s="356"/>
      <c r="H252" s="51"/>
      <c r="I252" s="51"/>
      <c r="J252" s="51"/>
      <c r="K252" s="51"/>
      <c r="L252" s="51"/>
    </row>
    <row r="253" spans="2:12" ht="15.75" customHeight="1">
      <c r="B253" s="194"/>
      <c r="C253" s="127"/>
      <c r="D253" s="127" t="s">
        <v>230</v>
      </c>
      <c r="E253" s="32" t="s">
        <v>140</v>
      </c>
      <c r="F253" s="197">
        <v>550</v>
      </c>
      <c r="G253" s="356"/>
      <c r="H253" s="51"/>
      <c r="I253" s="51"/>
      <c r="J253" s="51"/>
      <c r="K253" s="51"/>
      <c r="L253" s="51"/>
    </row>
    <row r="254" spans="2:12" ht="15.75" customHeight="1">
      <c r="B254" s="194"/>
      <c r="C254" s="127"/>
      <c r="D254" s="127" t="s">
        <v>131</v>
      </c>
      <c r="E254" s="32" t="s">
        <v>132</v>
      </c>
      <c r="F254" s="197">
        <v>10000</v>
      </c>
      <c r="G254" s="356"/>
      <c r="H254" s="51"/>
      <c r="I254" s="51"/>
      <c r="J254" s="51"/>
      <c r="K254" s="51"/>
      <c r="L254" s="51"/>
    </row>
    <row r="255" spans="2:12" ht="15.75" customHeight="1">
      <c r="B255" s="194"/>
      <c r="C255" s="127"/>
      <c r="D255" s="127" t="s">
        <v>193</v>
      </c>
      <c r="E255" s="32" t="s">
        <v>142</v>
      </c>
      <c r="F255" s="197">
        <v>500</v>
      </c>
      <c r="G255" s="356"/>
      <c r="H255" s="51"/>
      <c r="I255" s="51"/>
      <c r="J255" s="51"/>
      <c r="K255" s="51"/>
      <c r="L255" s="51"/>
    </row>
    <row r="256" spans="2:12" ht="15.75" customHeight="1">
      <c r="B256" s="194"/>
      <c r="C256" s="127"/>
      <c r="D256" s="127">
        <v>4430</v>
      </c>
      <c r="E256" s="32" t="s">
        <v>143</v>
      </c>
      <c r="F256" s="197">
        <v>150</v>
      </c>
      <c r="G256" s="356"/>
      <c r="H256" s="51"/>
      <c r="I256" s="51"/>
      <c r="J256" s="51"/>
      <c r="K256" s="51"/>
      <c r="L256" s="51"/>
    </row>
    <row r="257" spans="2:12" ht="15.75" customHeight="1">
      <c r="B257" s="194"/>
      <c r="C257" s="127"/>
      <c r="D257" s="127" t="s">
        <v>201</v>
      </c>
      <c r="E257" s="32" t="s">
        <v>202</v>
      </c>
      <c r="F257" s="197">
        <v>1250</v>
      </c>
      <c r="G257" s="356"/>
      <c r="H257" s="51"/>
      <c r="I257" s="51"/>
      <c r="J257" s="51"/>
      <c r="K257" s="51"/>
      <c r="L257" s="51"/>
    </row>
    <row r="258" spans="2:12" ht="15.75" customHeight="1">
      <c r="B258" s="194"/>
      <c r="C258" s="127"/>
      <c r="D258" s="136">
        <v>4700</v>
      </c>
      <c r="E258" s="32" t="s">
        <v>203</v>
      </c>
      <c r="F258" s="197">
        <v>1000</v>
      </c>
      <c r="G258" s="51"/>
      <c r="H258" s="51"/>
      <c r="I258" s="51"/>
      <c r="J258" s="51"/>
      <c r="K258" s="51"/>
      <c r="L258" s="51"/>
    </row>
    <row r="259" spans="2:12" ht="57" customHeight="1">
      <c r="B259" s="196"/>
      <c r="C259" s="428" t="s">
        <v>124</v>
      </c>
      <c r="D259" s="427"/>
      <c r="E259" s="369" t="s">
        <v>445</v>
      </c>
      <c r="F259" s="430">
        <f>F260</f>
        <v>12760</v>
      </c>
      <c r="G259" s="51"/>
      <c r="H259" s="51"/>
      <c r="I259" s="51"/>
      <c r="J259" s="51"/>
      <c r="K259" s="51"/>
      <c r="L259" s="51"/>
    </row>
    <row r="260" spans="2:12" ht="15" customHeight="1">
      <c r="B260" s="194"/>
      <c r="C260" s="127"/>
      <c r="D260" s="127">
        <v>4130</v>
      </c>
      <c r="E260" s="32" t="s">
        <v>348</v>
      </c>
      <c r="F260" s="197">
        <v>12760</v>
      </c>
      <c r="G260" s="51"/>
      <c r="H260" s="51"/>
      <c r="I260" s="51"/>
      <c r="J260" s="51"/>
      <c r="K260" s="51"/>
      <c r="L260" s="51"/>
    </row>
    <row r="261" spans="2:12" ht="29.25" customHeight="1">
      <c r="B261" s="196"/>
      <c r="C261" s="428" t="s">
        <v>125</v>
      </c>
      <c r="D261" s="427"/>
      <c r="E261" s="369" t="s">
        <v>65</v>
      </c>
      <c r="F261" s="430">
        <f>SUM(F262:F264)</f>
        <v>267000</v>
      </c>
      <c r="G261" s="51"/>
      <c r="H261" s="51"/>
      <c r="I261" s="51"/>
      <c r="J261" s="51"/>
      <c r="K261" s="51"/>
      <c r="L261" s="51"/>
    </row>
    <row r="262" spans="2:12" ht="16.5" customHeight="1">
      <c r="B262" s="194"/>
      <c r="C262" s="127"/>
      <c r="D262" s="128" t="s">
        <v>229</v>
      </c>
      <c r="E262" s="231" t="s">
        <v>233</v>
      </c>
      <c r="F262" s="197">
        <v>229000</v>
      </c>
      <c r="G262" s="51"/>
      <c r="H262" s="51"/>
      <c r="I262" s="51"/>
      <c r="J262" s="51"/>
      <c r="K262" s="51"/>
      <c r="L262" s="51"/>
    </row>
    <row r="263" spans="2:12" ht="15" customHeight="1">
      <c r="B263" s="194"/>
      <c r="C263" s="127"/>
      <c r="D263" s="127" t="s">
        <v>188</v>
      </c>
      <c r="E263" s="32" t="s">
        <v>189</v>
      </c>
      <c r="F263" s="197">
        <v>3000</v>
      </c>
      <c r="G263" s="51"/>
      <c r="H263" s="51"/>
      <c r="I263" s="51"/>
      <c r="J263" s="51"/>
      <c r="K263" s="51"/>
      <c r="L263" s="51"/>
    </row>
    <row r="264" spans="2:12" ht="24" customHeight="1">
      <c r="B264" s="194"/>
      <c r="C264" s="127"/>
      <c r="D264" s="136">
        <v>4330</v>
      </c>
      <c r="E264" s="32" t="s">
        <v>231</v>
      </c>
      <c r="F264" s="197">
        <v>35000</v>
      </c>
      <c r="G264" s="51"/>
      <c r="H264" s="51"/>
      <c r="I264" s="51"/>
      <c r="J264" s="51"/>
      <c r="K264" s="51"/>
      <c r="L264" s="51"/>
    </row>
    <row r="265" spans="2:12" ht="15.75" customHeight="1">
      <c r="B265" s="196"/>
      <c r="C265" s="428" t="s">
        <v>232</v>
      </c>
      <c r="D265" s="427"/>
      <c r="E265" s="375" t="s">
        <v>369</v>
      </c>
      <c r="F265" s="430">
        <f>F266</f>
        <v>54000</v>
      </c>
      <c r="G265" s="51"/>
      <c r="H265" s="51"/>
      <c r="I265" s="51"/>
      <c r="J265" s="51"/>
      <c r="K265" s="51"/>
      <c r="L265" s="51"/>
    </row>
    <row r="266" spans="2:12" ht="15.75" customHeight="1">
      <c r="B266" s="194"/>
      <c r="C266" s="127"/>
      <c r="D266" s="128" t="s">
        <v>229</v>
      </c>
      <c r="E266" s="32" t="s">
        <v>233</v>
      </c>
      <c r="F266" s="197">
        <v>54000</v>
      </c>
      <c r="G266" s="51"/>
      <c r="H266" s="51"/>
      <c r="I266" s="51"/>
      <c r="J266" s="51"/>
      <c r="K266" s="51"/>
      <c r="L266" s="51"/>
    </row>
    <row r="267" spans="2:12" ht="15.75" customHeight="1">
      <c r="B267" s="194"/>
      <c r="C267" s="428" t="s">
        <v>323</v>
      </c>
      <c r="D267" s="435"/>
      <c r="E267" s="375" t="s">
        <v>343</v>
      </c>
      <c r="F267" s="430">
        <f>F268</f>
        <v>68900</v>
      </c>
      <c r="G267" s="51"/>
      <c r="H267" s="51"/>
      <c r="I267" s="51"/>
      <c r="J267" s="51"/>
      <c r="K267" s="51"/>
      <c r="L267" s="51"/>
    </row>
    <row r="268" spans="2:12" ht="15.75" customHeight="1">
      <c r="B268" s="194"/>
      <c r="C268" s="127"/>
      <c r="D268" s="127">
        <v>4130</v>
      </c>
      <c r="E268" s="32" t="s">
        <v>348</v>
      </c>
      <c r="F268" s="197">
        <v>68900</v>
      </c>
      <c r="G268" s="51"/>
      <c r="H268" s="51"/>
      <c r="I268" s="51"/>
      <c r="J268" s="51"/>
      <c r="K268" s="51"/>
      <c r="L268" s="51"/>
    </row>
    <row r="269" spans="2:12" ht="15.75" customHeight="1">
      <c r="B269" s="196"/>
      <c r="C269" s="428" t="s">
        <v>234</v>
      </c>
      <c r="D269" s="427"/>
      <c r="E269" s="375" t="s">
        <v>67</v>
      </c>
      <c r="F269" s="430">
        <f>SUM(F270:F287)</f>
        <v>583999</v>
      </c>
      <c r="G269" s="51"/>
      <c r="H269" s="51"/>
      <c r="I269" s="51"/>
      <c r="J269" s="51"/>
      <c r="K269" s="51"/>
      <c r="L269" s="51"/>
    </row>
    <row r="270" spans="2:12" ht="15.75" customHeight="1">
      <c r="B270" s="194"/>
      <c r="C270" s="127"/>
      <c r="D270" s="128" t="s">
        <v>186</v>
      </c>
      <c r="E270" s="32" t="s">
        <v>187</v>
      </c>
      <c r="F270" s="197">
        <v>387200</v>
      </c>
      <c r="G270" s="51"/>
      <c r="H270" s="51"/>
      <c r="I270" s="51"/>
      <c r="J270" s="51"/>
      <c r="K270" s="51"/>
      <c r="L270" s="51"/>
    </row>
    <row r="271" spans="2:12" ht="15.75" customHeight="1">
      <c r="B271" s="194"/>
      <c r="C271" s="127"/>
      <c r="D271" s="128" t="s">
        <v>196</v>
      </c>
      <c r="E271" s="32" t="s">
        <v>136</v>
      </c>
      <c r="F271" s="197">
        <v>28300</v>
      </c>
      <c r="G271" s="51"/>
      <c r="H271" s="51"/>
      <c r="I271" s="51"/>
      <c r="J271" s="51"/>
      <c r="K271" s="51"/>
      <c r="L271" s="51"/>
    </row>
    <row r="272" spans="2:12" ht="15.75" customHeight="1">
      <c r="B272" s="194"/>
      <c r="C272" s="127"/>
      <c r="D272" s="128" t="s">
        <v>188</v>
      </c>
      <c r="E272" s="32" t="s">
        <v>189</v>
      </c>
      <c r="F272" s="197">
        <v>66200</v>
      </c>
      <c r="G272" s="51"/>
      <c r="H272" s="51"/>
      <c r="I272" s="51"/>
      <c r="J272" s="51"/>
      <c r="K272" s="51"/>
      <c r="L272" s="51"/>
    </row>
    <row r="273" spans="2:12" ht="15.75" customHeight="1">
      <c r="B273" s="194"/>
      <c r="C273" s="127"/>
      <c r="D273" s="128" t="s">
        <v>190</v>
      </c>
      <c r="E273" s="32" t="s">
        <v>191</v>
      </c>
      <c r="F273" s="197">
        <v>9500</v>
      </c>
      <c r="G273" s="51"/>
      <c r="H273" s="51"/>
      <c r="I273" s="51"/>
      <c r="J273" s="51"/>
      <c r="K273" s="51"/>
      <c r="L273" s="51"/>
    </row>
    <row r="274" spans="2:12" ht="15.75" customHeight="1">
      <c r="B274" s="194"/>
      <c r="C274" s="127"/>
      <c r="D274" s="127">
        <v>4170</v>
      </c>
      <c r="E274" s="32" t="s">
        <v>137</v>
      </c>
      <c r="F274" s="197">
        <v>1000</v>
      </c>
      <c r="G274" s="51"/>
      <c r="H274" s="51"/>
      <c r="I274" s="51"/>
      <c r="J274" s="51"/>
      <c r="K274" s="51"/>
      <c r="L274" s="51"/>
    </row>
    <row r="275" spans="2:12" ht="15.75" customHeight="1">
      <c r="B275" s="194"/>
      <c r="C275" s="127"/>
      <c r="D275" s="128" t="s">
        <v>172</v>
      </c>
      <c r="E275" s="32" t="s">
        <v>133</v>
      </c>
      <c r="F275" s="197">
        <v>28149</v>
      </c>
      <c r="G275" s="51"/>
      <c r="H275" s="51"/>
      <c r="I275" s="51"/>
      <c r="J275" s="51"/>
      <c r="K275" s="51"/>
      <c r="L275" s="51"/>
    </row>
    <row r="276" spans="2:12" ht="15.75" customHeight="1">
      <c r="B276" s="194"/>
      <c r="C276" s="127"/>
      <c r="D276" s="128" t="s">
        <v>197</v>
      </c>
      <c r="E276" s="32" t="s">
        <v>138</v>
      </c>
      <c r="F276" s="197">
        <v>7100</v>
      </c>
      <c r="G276" s="51"/>
      <c r="H276" s="51"/>
      <c r="I276" s="51"/>
      <c r="J276" s="51"/>
      <c r="K276" s="51"/>
      <c r="L276" s="51"/>
    </row>
    <row r="277" spans="2:12" ht="15.75" customHeight="1">
      <c r="B277" s="194"/>
      <c r="C277" s="127"/>
      <c r="D277" s="128" t="s">
        <v>198</v>
      </c>
      <c r="E277" s="32" t="s">
        <v>139</v>
      </c>
      <c r="F277" s="197">
        <v>4000</v>
      </c>
      <c r="G277" s="51"/>
      <c r="H277" s="51"/>
      <c r="I277" s="51"/>
      <c r="J277" s="51"/>
      <c r="K277" s="51"/>
      <c r="L277" s="51"/>
    </row>
    <row r="278" spans="2:12" ht="15.75" customHeight="1">
      <c r="B278" s="194"/>
      <c r="C278" s="127"/>
      <c r="D278" s="127" t="s">
        <v>230</v>
      </c>
      <c r="E278" s="32" t="s">
        <v>140</v>
      </c>
      <c r="F278" s="197">
        <v>1500</v>
      </c>
      <c r="G278" s="51"/>
      <c r="H278" s="51"/>
      <c r="I278" s="51"/>
      <c r="J278" s="51"/>
      <c r="K278" s="51"/>
      <c r="L278" s="51"/>
    </row>
    <row r="279" spans="2:12" ht="15.75" customHeight="1">
      <c r="B279" s="194"/>
      <c r="C279" s="127"/>
      <c r="D279" s="128" t="s">
        <v>131</v>
      </c>
      <c r="E279" s="32" t="s">
        <v>132</v>
      </c>
      <c r="F279" s="197">
        <v>11000</v>
      </c>
      <c r="G279" s="51"/>
      <c r="H279" s="51"/>
      <c r="I279" s="51"/>
      <c r="J279" s="51"/>
      <c r="K279" s="51"/>
      <c r="L279" s="51"/>
    </row>
    <row r="280" spans="2:12" ht="15.75" customHeight="1">
      <c r="B280" s="194"/>
      <c r="C280" s="127"/>
      <c r="D280" s="136">
        <v>4350</v>
      </c>
      <c r="E280" s="32" t="s">
        <v>199</v>
      </c>
      <c r="F280" s="197">
        <v>1000</v>
      </c>
      <c r="G280" s="51"/>
      <c r="H280" s="51"/>
      <c r="I280" s="51"/>
      <c r="J280" s="51"/>
      <c r="K280" s="51"/>
      <c r="L280" s="51"/>
    </row>
    <row r="281" spans="2:12" ht="15.75" customHeight="1">
      <c r="B281" s="194"/>
      <c r="C281" s="127"/>
      <c r="D281" s="136">
        <v>4360</v>
      </c>
      <c r="E281" s="32" t="s">
        <v>200</v>
      </c>
      <c r="F281" s="197">
        <v>3600</v>
      </c>
      <c r="G281" s="51"/>
      <c r="H281" s="51"/>
      <c r="I281" s="51"/>
      <c r="J281" s="51"/>
      <c r="K281" s="51"/>
      <c r="L281" s="51"/>
    </row>
    <row r="282" spans="2:12" ht="15.75" customHeight="1">
      <c r="B282" s="194"/>
      <c r="C282" s="127"/>
      <c r="D282" s="136">
        <v>4370</v>
      </c>
      <c r="E282" s="32" t="s">
        <v>141</v>
      </c>
      <c r="F282" s="197">
        <v>3600</v>
      </c>
      <c r="G282" s="51"/>
      <c r="H282" s="51"/>
      <c r="I282" s="51"/>
      <c r="J282" s="51"/>
      <c r="K282" s="51"/>
      <c r="L282" s="51"/>
    </row>
    <row r="283" spans="2:12" ht="24">
      <c r="B283" s="194"/>
      <c r="C283" s="127"/>
      <c r="D283" s="136">
        <v>4400</v>
      </c>
      <c r="E283" s="231" t="s">
        <v>454</v>
      </c>
      <c r="F283" s="197">
        <v>14000</v>
      </c>
      <c r="G283" s="51"/>
      <c r="H283" s="51"/>
      <c r="I283" s="51"/>
      <c r="J283" s="51"/>
      <c r="K283" s="51"/>
      <c r="L283" s="51"/>
    </row>
    <row r="284" spans="2:12" ht="15.75" customHeight="1">
      <c r="B284" s="194"/>
      <c r="C284" s="127"/>
      <c r="D284" s="128" t="s">
        <v>193</v>
      </c>
      <c r="E284" s="32" t="s">
        <v>142</v>
      </c>
      <c r="F284" s="197">
        <v>1000</v>
      </c>
      <c r="G284" s="51"/>
      <c r="H284" s="51"/>
      <c r="I284" s="51"/>
      <c r="J284" s="51"/>
      <c r="K284" s="51"/>
      <c r="L284" s="51"/>
    </row>
    <row r="285" spans="2:12" ht="15.75" customHeight="1">
      <c r="B285" s="194"/>
      <c r="C285" s="127"/>
      <c r="D285" s="128" t="s">
        <v>178</v>
      </c>
      <c r="E285" s="32" t="s">
        <v>143</v>
      </c>
      <c r="F285" s="197">
        <v>2100</v>
      </c>
      <c r="G285" s="51"/>
      <c r="H285" s="51"/>
      <c r="I285" s="51"/>
      <c r="J285" s="51"/>
      <c r="K285" s="51"/>
      <c r="L285" s="51"/>
    </row>
    <row r="286" spans="2:12" ht="15.75" customHeight="1">
      <c r="B286" s="194"/>
      <c r="C286" s="127"/>
      <c r="D286" s="128" t="s">
        <v>201</v>
      </c>
      <c r="E286" s="32" t="s">
        <v>202</v>
      </c>
      <c r="F286" s="197">
        <v>11250</v>
      </c>
      <c r="G286" s="51"/>
      <c r="H286" s="51"/>
      <c r="I286" s="51"/>
      <c r="J286" s="51"/>
      <c r="K286" s="51"/>
      <c r="L286" s="51"/>
    </row>
    <row r="287" spans="2:12" ht="15.75" customHeight="1">
      <c r="B287" s="194"/>
      <c r="C287" s="127"/>
      <c r="D287" s="136">
        <v>4700</v>
      </c>
      <c r="E287" s="32" t="s">
        <v>203</v>
      </c>
      <c r="F287" s="197">
        <v>3500</v>
      </c>
      <c r="G287" s="51"/>
      <c r="H287" s="51"/>
      <c r="I287" s="51"/>
      <c r="J287" s="51"/>
      <c r="K287" s="51"/>
      <c r="L287" s="51"/>
    </row>
    <row r="288" spans="2:12" ht="19.5" customHeight="1">
      <c r="B288" s="196"/>
      <c r="C288" s="428" t="s">
        <v>235</v>
      </c>
      <c r="D288" s="427"/>
      <c r="E288" s="375" t="s">
        <v>370</v>
      </c>
      <c r="F288" s="430">
        <f>SUM(F289:F290)</f>
        <v>35400</v>
      </c>
      <c r="G288" s="51"/>
      <c r="H288" s="51"/>
      <c r="I288" s="51"/>
      <c r="J288" s="51"/>
      <c r="K288" s="51"/>
      <c r="L288" s="51"/>
    </row>
    <row r="289" spans="2:12" ht="15.75" customHeight="1">
      <c r="B289" s="194"/>
      <c r="C289" s="127"/>
      <c r="D289" s="128" t="s">
        <v>188</v>
      </c>
      <c r="E289" s="32" t="s">
        <v>189</v>
      </c>
      <c r="F289" s="197">
        <v>5400</v>
      </c>
      <c r="G289" s="51"/>
      <c r="H289" s="51"/>
      <c r="I289" s="51"/>
      <c r="J289" s="51"/>
      <c r="K289" s="51"/>
      <c r="L289" s="51"/>
    </row>
    <row r="290" spans="2:12" ht="15.75" customHeight="1">
      <c r="B290" s="194"/>
      <c r="C290" s="127"/>
      <c r="D290" s="127">
        <v>4170</v>
      </c>
      <c r="E290" s="32" t="s">
        <v>137</v>
      </c>
      <c r="F290" s="197">
        <v>30000</v>
      </c>
      <c r="G290" s="51"/>
      <c r="H290" s="51"/>
      <c r="I290" s="51"/>
      <c r="J290" s="51"/>
      <c r="K290" s="51"/>
      <c r="L290" s="51"/>
    </row>
    <row r="291" spans="2:12" ht="15.75" customHeight="1">
      <c r="B291" s="196"/>
      <c r="C291" s="428" t="s">
        <v>236</v>
      </c>
      <c r="D291" s="428"/>
      <c r="E291" s="375" t="s">
        <v>68</v>
      </c>
      <c r="F291" s="430">
        <f>SUM(F292:F293)</f>
        <v>62000</v>
      </c>
      <c r="G291" s="51"/>
      <c r="H291" s="51"/>
      <c r="I291" s="51"/>
      <c r="J291" s="51"/>
      <c r="K291" s="51"/>
      <c r="L291" s="51"/>
    </row>
    <row r="292" spans="2:12" ht="15.75" customHeight="1">
      <c r="B292" s="194"/>
      <c r="C292" s="127"/>
      <c r="D292" s="127" t="s">
        <v>229</v>
      </c>
      <c r="E292" s="32" t="s">
        <v>418</v>
      </c>
      <c r="F292" s="197">
        <v>52000</v>
      </c>
      <c r="G292" s="51"/>
      <c r="H292" s="51"/>
      <c r="I292" s="51"/>
      <c r="J292" s="51"/>
      <c r="K292" s="51"/>
      <c r="L292" s="51"/>
    </row>
    <row r="293" spans="2:12" ht="15.75" customHeight="1" thickBot="1">
      <c r="B293" s="198"/>
      <c r="C293" s="130"/>
      <c r="D293" s="131" t="s">
        <v>131</v>
      </c>
      <c r="E293" s="22" t="s">
        <v>132</v>
      </c>
      <c r="F293" s="199">
        <v>10000</v>
      </c>
      <c r="G293" s="51"/>
      <c r="H293" s="51"/>
      <c r="I293" s="51"/>
      <c r="J293" s="51"/>
      <c r="K293" s="51"/>
      <c r="L293" s="51"/>
    </row>
    <row r="294" spans="2:12" ht="30.75" customHeight="1" thickBot="1">
      <c r="B294" s="412" t="s">
        <v>237</v>
      </c>
      <c r="C294" s="413"/>
      <c r="D294" s="413"/>
      <c r="E294" s="414" t="s">
        <v>238</v>
      </c>
      <c r="F294" s="415">
        <f>F295</f>
        <v>791939</v>
      </c>
      <c r="G294" s="51"/>
      <c r="H294" s="51"/>
      <c r="I294" s="51"/>
      <c r="J294" s="51"/>
      <c r="K294" s="51"/>
      <c r="L294" s="51"/>
    </row>
    <row r="295" spans="2:12" ht="15" customHeight="1">
      <c r="B295" s="348"/>
      <c r="C295" s="381" t="s">
        <v>239</v>
      </c>
      <c r="D295" s="381"/>
      <c r="E295" s="386" t="s">
        <v>68</v>
      </c>
      <c r="F295" s="432">
        <f>SUM(F296:F310)</f>
        <v>791939</v>
      </c>
      <c r="G295" s="51"/>
      <c r="H295" s="51"/>
      <c r="I295" s="51"/>
      <c r="J295" s="51"/>
      <c r="K295" s="51"/>
      <c r="L295" s="51"/>
    </row>
    <row r="296" spans="2:12" ht="38.25" customHeight="1">
      <c r="B296" s="198"/>
      <c r="C296" s="130"/>
      <c r="D296" s="284" t="s">
        <v>470</v>
      </c>
      <c r="E296" s="32" t="s">
        <v>475</v>
      </c>
      <c r="F296" s="199">
        <v>6000</v>
      </c>
      <c r="G296" s="51"/>
      <c r="H296" s="51"/>
      <c r="I296" s="51"/>
      <c r="J296" s="51"/>
      <c r="K296" s="51"/>
      <c r="L296" s="51"/>
    </row>
    <row r="297" spans="2:12" ht="16.5" customHeight="1">
      <c r="B297" s="194"/>
      <c r="C297" s="127"/>
      <c r="D297" s="244" t="s">
        <v>487</v>
      </c>
      <c r="E297" s="32" t="s">
        <v>491</v>
      </c>
      <c r="F297" s="197">
        <v>27281.85</v>
      </c>
      <c r="G297" s="51"/>
      <c r="H297" s="51"/>
      <c r="I297" s="51"/>
      <c r="J297" s="51"/>
      <c r="K297" s="51"/>
      <c r="L297" s="51"/>
    </row>
    <row r="298" spans="2:12" ht="16.5" customHeight="1">
      <c r="B298" s="194"/>
      <c r="C298" s="127"/>
      <c r="D298" s="244" t="s">
        <v>488</v>
      </c>
      <c r="E298" s="32" t="s">
        <v>491</v>
      </c>
      <c r="F298" s="197">
        <v>4814.44</v>
      </c>
      <c r="G298" s="51"/>
      <c r="H298" s="51"/>
      <c r="I298" s="51"/>
      <c r="J298" s="51"/>
      <c r="K298" s="51"/>
      <c r="L298" s="51"/>
    </row>
    <row r="299" spans="2:12" ht="16.5" customHeight="1">
      <c r="B299" s="194"/>
      <c r="C299" s="127"/>
      <c r="D299" s="319">
        <v>4117</v>
      </c>
      <c r="E299" s="32" t="s">
        <v>492</v>
      </c>
      <c r="F299" s="197">
        <v>9379.5</v>
      </c>
      <c r="G299" s="51"/>
      <c r="H299" s="51"/>
      <c r="I299" s="51"/>
      <c r="J299" s="51"/>
      <c r="K299" s="51"/>
      <c r="L299" s="51"/>
    </row>
    <row r="300" spans="2:12" ht="16.5" customHeight="1">
      <c r="B300" s="194"/>
      <c r="C300" s="127"/>
      <c r="D300" s="319">
        <v>4119</v>
      </c>
      <c r="E300" s="32" t="s">
        <v>492</v>
      </c>
      <c r="F300" s="197">
        <v>1655.2</v>
      </c>
      <c r="G300" s="51"/>
      <c r="H300" s="51"/>
      <c r="I300" s="51"/>
      <c r="J300" s="51"/>
      <c r="K300" s="51"/>
      <c r="L300" s="51"/>
    </row>
    <row r="301" spans="2:12" ht="16.5" customHeight="1">
      <c r="B301" s="194"/>
      <c r="C301" s="127"/>
      <c r="D301" s="319">
        <v>4127</v>
      </c>
      <c r="E301" s="32" t="s">
        <v>493</v>
      </c>
      <c r="F301" s="197">
        <v>1336.81</v>
      </c>
      <c r="G301" s="51"/>
      <c r="H301" s="51"/>
      <c r="I301" s="51"/>
      <c r="J301" s="51"/>
      <c r="K301" s="51"/>
      <c r="L301" s="51"/>
    </row>
    <row r="302" spans="2:12" ht="16.5" customHeight="1">
      <c r="B302" s="194"/>
      <c r="C302" s="127"/>
      <c r="D302" s="319">
        <v>4129</v>
      </c>
      <c r="E302" s="32" t="s">
        <v>493</v>
      </c>
      <c r="F302" s="197">
        <v>235.91</v>
      </c>
      <c r="G302" s="51"/>
      <c r="H302" s="51"/>
      <c r="I302" s="51"/>
      <c r="J302" s="51"/>
      <c r="K302" s="51"/>
      <c r="L302" s="51"/>
    </row>
    <row r="303" spans="2:12" ht="16.5" customHeight="1">
      <c r="B303" s="194"/>
      <c r="C303" s="127"/>
      <c r="D303" s="127" t="s">
        <v>489</v>
      </c>
      <c r="E303" s="32" t="s">
        <v>494</v>
      </c>
      <c r="F303" s="197">
        <v>27281.85</v>
      </c>
      <c r="G303" s="51"/>
      <c r="H303" s="51"/>
      <c r="I303" s="51"/>
      <c r="J303" s="51"/>
      <c r="K303" s="51"/>
      <c r="L303" s="51"/>
    </row>
    <row r="304" spans="2:12" ht="16.5" customHeight="1">
      <c r="B304" s="194"/>
      <c r="C304" s="127"/>
      <c r="D304" s="127" t="s">
        <v>490</v>
      </c>
      <c r="E304" s="32" t="s">
        <v>494</v>
      </c>
      <c r="F304" s="197">
        <v>4814.44</v>
      </c>
      <c r="G304" s="51"/>
      <c r="H304" s="51"/>
      <c r="I304" s="51"/>
      <c r="J304" s="51"/>
      <c r="K304" s="51"/>
      <c r="L304" s="51"/>
    </row>
    <row r="305" spans="2:12" ht="16.5" customHeight="1">
      <c r="B305" s="194"/>
      <c r="C305" s="127"/>
      <c r="D305" s="319">
        <v>4217</v>
      </c>
      <c r="E305" s="32" t="s">
        <v>415</v>
      </c>
      <c r="F305" s="197">
        <v>8556.1</v>
      </c>
      <c r="G305" s="51"/>
      <c r="H305" s="51"/>
      <c r="I305" s="51"/>
      <c r="J305" s="51"/>
      <c r="K305" s="51"/>
      <c r="L305" s="51"/>
    </row>
    <row r="306" spans="2:12" ht="16.5" customHeight="1">
      <c r="B306" s="200"/>
      <c r="C306" s="132"/>
      <c r="D306" s="319">
        <v>4219</v>
      </c>
      <c r="E306" s="32" t="s">
        <v>415</v>
      </c>
      <c r="F306" s="280">
        <v>1509.9</v>
      </c>
      <c r="G306" s="51"/>
      <c r="H306" s="51"/>
      <c r="I306" s="51"/>
      <c r="J306" s="51"/>
      <c r="K306" s="51"/>
      <c r="L306" s="51"/>
    </row>
    <row r="307" spans="2:12" ht="16.5" customHeight="1">
      <c r="B307" s="194"/>
      <c r="C307" s="127"/>
      <c r="D307" s="319">
        <v>4247</v>
      </c>
      <c r="E307" s="352" t="s">
        <v>416</v>
      </c>
      <c r="F307" s="197">
        <v>11050</v>
      </c>
      <c r="G307" s="51"/>
      <c r="H307" s="51"/>
      <c r="I307" s="51"/>
      <c r="J307" s="51"/>
      <c r="K307" s="51"/>
      <c r="L307" s="51"/>
    </row>
    <row r="308" spans="2:12" ht="16.5" customHeight="1">
      <c r="B308" s="194"/>
      <c r="C308" s="127"/>
      <c r="D308" s="319">
        <v>4249</v>
      </c>
      <c r="E308" s="352" t="s">
        <v>416</v>
      </c>
      <c r="F308" s="197">
        <v>1950</v>
      </c>
      <c r="G308" s="51"/>
      <c r="H308" s="51"/>
      <c r="I308" s="51"/>
      <c r="J308" s="51"/>
      <c r="K308" s="51"/>
      <c r="L308" s="51"/>
    </row>
    <row r="309" spans="2:12" ht="16.5" customHeight="1">
      <c r="B309" s="194"/>
      <c r="C309" s="127"/>
      <c r="D309" s="244" t="s">
        <v>384</v>
      </c>
      <c r="E309" s="231" t="s">
        <v>417</v>
      </c>
      <c r="F309" s="197">
        <v>583162.05</v>
      </c>
      <c r="G309" s="51"/>
      <c r="H309" s="51"/>
      <c r="I309" s="51"/>
      <c r="J309" s="51"/>
      <c r="K309" s="51"/>
      <c r="L309" s="51"/>
    </row>
    <row r="310" spans="2:12" ht="16.5" customHeight="1" thickBot="1">
      <c r="B310" s="194"/>
      <c r="C310" s="127"/>
      <c r="D310" s="244" t="s">
        <v>276</v>
      </c>
      <c r="E310" s="231" t="s">
        <v>417</v>
      </c>
      <c r="F310" s="197">
        <v>102910.95</v>
      </c>
      <c r="G310" s="51"/>
      <c r="H310" s="51"/>
      <c r="I310" s="51"/>
      <c r="J310" s="51"/>
      <c r="K310" s="51"/>
      <c r="L310" s="51"/>
    </row>
    <row r="311" spans="2:12" ht="18.75" customHeight="1" thickBot="1">
      <c r="B311" s="408" t="s">
        <v>240</v>
      </c>
      <c r="C311" s="403"/>
      <c r="D311" s="403"/>
      <c r="E311" s="404" t="s">
        <v>241</v>
      </c>
      <c r="F311" s="410">
        <f>F312</f>
        <v>75300</v>
      </c>
      <c r="G311" s="51"/>
      <c r="H311" s="51"/>
      <c r="I311" s="51"/>
      <c r="J311" s="51"/>
      <c r="K311" s="51"/>
      <c r="L311" s="51"/>
    </row>
    <row r="312" spans="2:12" ht="15.75" customHeight="1">
      <c r="B312" s="193"/>
      <c r="C312" s="381" t="s">
        <v>242</v>
      </c>
      <c r="D312" s="382"/>
      <c r="E312" s="386" t="s">
        <v>371</v>
      </c>
      <c r="F312" s="432">
        <f>SUM(F313:F319)</f>
        <v>75300</v>
      </c>
      <c r="G312" s="51"/>
      <c r="H312" s="51"/>
      <c r="I312" s="51"/>
      <c r="J312" s="51"/>
      <c r="K312" s="51"/>
      <c r="L312" s="51"/>
    </row>
    <row r="313" spans="2:12" ht="15.75" customHeight="1">
      <c r="B313" s="194"/>
      <c r="C313" s="127"/>
      <c r="D313" s="128" t="s">
        <v>134</v>
      </c>
      <c r="E313" s="32" t="s">
        <v>450</v>
      </c>
      <c r="F313" s="197">
        <v>3700</v>
      </c>
      <c r="G313" s="51"/>
      <c r="H313" s="51"/>
      <c r="I313" s="51"/>
      <c r="J313" s="51"/>
      <c r="K313" s="51"/>
      <c r="L313" s="51"/>
    </row>
    <row r="314" spans="2:12" ht="15.75" customHeight="1">
      <c r="B314" s="194"/>
      <c r="C314" s="127"/>
      <c r="D314" s="128" t="s">
        <v>186</v>
      </c>
      <c r="E314" s="32" t="s">
        <v>187</v>
      </c>
      <c r="F314" s="197">
        <v>52000</v>
      </c>
      <c r="G314" s="51"/>
      <c r="H314" s="51"/>
      <c r="I314" s="51"/>
      <c r="J314" s="51"/>
      <c r="K314" s="51"/>
      <c r="L314" s="51"/>
    </row>
    <row r="315" spans="2:12" ht="15.75" customHeight="1">
      <c r="B315" s="194"/>
      <c r="C315" s="127"/>
      <c r="D315" s="128" t="s">
        <v>196</v>
      </c>
      <c r="E315" s="32" t="s">
        <v>136</v>
      </c>
      <c r="F315" s="197">
        <v>4400</v>
      </c>
      <c r="G315" s="51"/>
      <c r="H315" s="51"/>
      <c r="I315" s="51"/>
      <c r="J315" s="51"/>
      <c r="K315" s="51"/>
      <c r="L315" s="51"/>
    </row>
    <row r="316" spans="2:12" ht="15.75" customHeight="1">
      <c r="B316" s="194"/>
      <c r="C316" s="127"/>
      <c r="D316" s="128" t="s">
        <v>188</v>
      </c>
      <c r="E316" s="32" t="s">
        <v>189</v>
      </c>
      <c r="F316" s="197">
        <v>10300</v>
      </c>
      <c r="G316" s="51"/>
      <c r="H316" s="51"/>
      <c r="I316" s="51"/>
      <c r="J316" s="51"/>
      <c r="K316" s="51"/>
      <c r="L316" s="51"/>
    </row>
    <row r="317" spans="2:12" ht="15.75" customHeight="1">
      <c r="B317" s="194"/>
      <c r="C317" s="127"/>
      <c r="D317" s="128" t="s">
        <v>190</v>
      </c>
      <c r="E317" s="32" t="s">
        <v>191</v>
      </c>
      <c r="F317" s="197">
        <v>1500</v>
      </c>
      <c r="G317" s="51"/>
      <c r="H317" s="51"/>
      <c r="I317" s="51"/>
      <c r="J317" s="51"/>
      <c r="K317" s="51"/>
      <c r="L317" s="51"/>
    </row>
    <row r="318" spans="2:12" ht="15.75" customHeight="1">
      <c r="B318" s="194"/>
      <c r="C318" s="127"/>
      <c r="D318" s="127" t="s">
        <v>230</v>
      </c>
      <c r="E318" s="32" t="s">
        <v>140</v>
      </c>
      <c r="F318" s="197">
        <v>400</v>
      </c>
      <c r="G318" s="51"/>
      <c r="H318" s="51"/>
      <c r="I318" s="51"/>
      <c r="J318" s="51"/>
      <c r="K318" s="51"/>
      <c r="L318" s="51"/>
    </row>
    <row r="319" spans="2:12" ht="15.75" customHeight="1" thickBot="1">
      <c r="B319" s="194"/>
      <c r="C319" s="127"/>
      <c r="D319" s="128" t="s">
        <v>201</v>
      </c>
      <c r="E319" s="32" t="s">
        <v>202</v>
      </c>
      <c r="F319" s="197">
        <v>3000</v>
      </c>
      <c r="G319" s="51"/>
      <c r="H319" s="51"/>
      <c r="I319" s="51"/>
      <c r="J319" s="51"/>
      <c r="K319" s="51"/>
      <c r="L319" s="51"/>
    </row>
    <row r="320" spans="2:12" ht="18" customHeight="1" thickBot="1">
      <c r="B320" s="408" t="s">
        <v>243</v>
      </c>
      <c r="C320" s="403"/>
      <c r="D320" s="403"/>
      <c r="E320" s="393" t="s">
        <v>69</v>
      </c>
      <c r="F320" s="410">
        <f>F321+F324+F327+F330+F332+F335</f>
        <v>925000</v>
      </c>
      <c r="G320" s="51"/>
      <c r="H320" s="51"/>
      <c r="I320" s="51"/>
      <c r="J320" s="51"/>
      <c r="K320" s="51"/>
      <c r="L320" s="51"/>
    </row>
    <row r="321" spans="2:12" ht="15.75" customHeight="1">
      <c r="B321" s="227"/>
      <c r="C321" s="381" t="s">
        <v>270</v>
      </c>
      <c r="D321" s="382"/>
      <c r="E321" s="386" t="s">
        <v>372</v>
      </c>
      <c r="F321" s="422">
        <f>F322+F323</f>
        <v>521000</v>
      </c>
      <c r="G321" s="51"/>
      <c r="H321" s="51"/>
      <c r="I321" s="51"/>
      <c r="J321" s="51"/>
      <c r="K321" s="51"/>
      <c r="L321" s="51"/>
    </row>
    <row r="322" spans="2:12" ht="15.75" customHeight="1">
      <c r="B322" s="227"/>
      <c r="C322" s="285"/>
      <c r="D322" s="128" t="s">
        <v>172</v>
      </c>
      <c r="E322" s="32" t="s">
        <v>133</v>
      </c>
      <c r="F322" s="333">
        <v>10000</v>
      </c>
      <c r="G322" s="51"/>
      <c r="H322" s="51"/>
      <c r="I322" s="51"/>
      <c r="J322" s="51"/>
      <c r="K322" s="51"/>
      <c r="L322" s="51"/>
    </row>
    <row r="323" spans="2:12" ht="15.75" customHeight="1">
      <c r="B323" s="223"/>
      <c r="C323" s="224"/>
      <c r="D323" s="128" t="s">
        <v>131</v>
      </c>
      <c r="E323" s="32" t="s">
        <v>132</v>
      </c>
      <c r="F323" s="282">
        <v>511000</v>
      </c>
      <c r="G323" s="51"/>
      <c r="H323" s="51"/>
      <c r="I323" s="51"/>
      <c r="J323" s="51"/>
      <c r="K323" s="51"/>
      <c r="L323" s="51"/>
    </row>
    <row r="324" spans="2:12" ht="15.75" customHeight="1">
      <c r="B324" s="196"/>
      <c r="C324" s="428" t="s">
        <v>244</v>
      </c>
      <c r="D324" s="427"/>
      <c r="E324" s="375" t="s">
        <v>373</v>
      </c>
      <c r="F324" s="430">
        <f>F325+F326</f>
        <v>52000</v>
      </c>
      <c r="G324" s="51"/>
      <c r="H324" s="51"/>
      <c r="I324" s="51"/>
      <c r="J324" s="51"/>
      <c r="K324" s="51"/>
      <c r="L324" s="51"/>
    </row>
    <row r="325" spans="2:12" ht="24">
      <c r="B325" s="196"/>
      <c r="C325" s="303"/>
      <c r="D325" s="243">
        <v>2650</v>
      </c>
      <c r="E325" s="32" t="s">
        <v>455</v>
      </c>
      <c r="F325" s="277">
        <v>42000</v>
      </c>
      <c r="G325" s="51"/>
      <c r="H325" s="51"/>
      <c r="I325" s="51"/>
      <c r="J325" s="51"/>
      <c r="K325" s="51"/>
      <c r="L325" s="51"/>
    </row>
    <row r="326" spans="2:12" ht="15" customHeight="1">
      <c r="B326" s="196"/>
      <c r="C326" s="129"/>
      <c r="D326" s="128" t="s">
        <v>172</v>
      </c>
      <c r="E326" s="32" t="s">
        <v>133</v>
      </c>
      <c r="F326" s="277">
        <v>10000</v>
      </c>
      <c r="G326" s="51"/>
      <c r="H326" s="51"/>
      <c r="I326" s="51"/>
      <c r="J326" s="51"/>
      <c r="K326" s="51"/>
      <c r="L326" s="51"/>
    </row>
    <row r="327" spans="2:12" ht="15" customHeight="1">
      <c r="B327" s="196"/>
      <c r="C327" s="428" t="s">
        <v>245</v>
      </c>
      <c r="D327" s="427"/>
      <c r="E327" s="375" t="s">
        <v>374</v>
      </c>
      <c r="F327" s="430">
        <f>F328+F329</f>
        <v>33000</v>
      </c>
      <c r="G327" s="51"/>
      <c r="H327" s="51"/>
      <c r="I327" s="51"/>
      <c r="J327" s="51"/>
      <c r="K327" s="51"/>
      <c r="L327" s="51"/>
    </row>
    <row r="328" spans="2:12" ht="15" customHeight="1">
      <c r="B328" s="194"/>
      <c r="C328" s="127"/>
      <c r="D328" s="128" t="s">
        <v>172</v>
      </c>
      <c r="E328" s="32" t="s">
        <v>133</v>
      </c>
      <c r="F328" s="197">
        <v>8000</v>
      </c>
      <c r="G328" s="51"/>
      <c r="H328" s="51"/>
      <c r="I328" s="51"/>
      <c r="J328" s="51"/>
      <c r="K328" s="51"/>
      <c r="L328" s="51"/>
    </row>
    <row r="329" spans="2:12" ht="15" customHeight="1">
      <c r="B329" s="194"/>
      <c r="C329" s="127"/>
      <c r="D329" s="128" t="s">
        <v>131</v>
      </c>
      <c r="E329" s="32" t="s">
        <v>132</v>
      </c>
      <c r="F329" s="197">
        <v>25000</v>
      </c>
      <c r="G329" s="51"/>
      <c r="H329" s="51"/>
      <c r="I329" s="51"/>
      <c r="J329" s="51"/>
      <c r="K329" s="51"/>
      <c r="L329" s="51"/>
    </row>
    <row r="330" spans="2:12" ht="15" customHeight="1">
      <c r="B330" s="194"/>
      <c r="C330" s="428" t="s">
        <v>275</v>
      </c>
      <c r="D330" s="435"/>
      <c r="E330" s="375" t="s">
        <v>375</v>
      </c>
      <c r="F330" s="430">
        <f>F331</f>
        <v>14000</v>
      </c>
      <c r="G330" s="51"/>
      <c r="H330" s="51"/>
      <c r="I330" s="51"/>
      <c r="J330" s="51"/>
      <c r="K330" s="51"/>
      <c r="L330" s="51"/>
    </row>
    <row r="331" spans="2:12" ht="15" customHeight="1">
      <c r="B331" s="194"/>
      <c r="C331" s="127"/>
      <c r="D331" s="128" t="s">
        <v>131</v>
      </c>
      <c r="E331" s="32" t="s">
        <v>132</v>
      </c>
      <c r="F331" s="197">
        <v>14000</v>
      </c>
      <c r="G331" s="51"/>
      <c r="H331" s="51"/>
      <c r="I331" s="51"/>
      <c r="J331" s="51"/>
      <c r="K331" s="51"/>
      <c r="L331" s="51"/>
    </row>
    <row r="332" spans="2:12" ht="15" customHeight="1">
      <c r="B332" s="196"/>
      <c r="C332" s="428" t="s">
        <v>246</v>
      </c>
      <c r="D332" s="427"/>
      <c r="E332" s="375" t="s">
        <v>347</v>
      </c>
      <c r="F332" s="430">
        <f>F333+F334</f>
        <v>270000</v>
      </c>
      <c r="G332" s="51"/>
      <c r="H332" s="51"/>
      <c r="I332" s="51"/>
      <c r="J332" s="51"/>
      <c r="K332" s="51"/>
      <c r="L332" s="51"/>
    </row>
    <row r="333" spans="2:12" ht="15" customHeight="1">
      <c r="B333" s="194"/>
      <c r="C333" s="127"/>
      <c r="D333" s="128" t="s">
        <v>197</v>
      </c>
      <c r="E333" s="32" t="s">
        <v>138</v>
      </c>
      <c r="F333" s="197">
        <v>180000</v>
      </c>
      <c r="G333" s="51"/>
      <c r="H333" s="51"/>
      <c r="I333" s="51"/>
      <c r="J333" s="51"/>
      <c r="K333" s="51"/>
      <c r="L333" s="51"/>
    </row>
    <row r="334" spans="2:12" ht="15" customHeight="1">
      <c r="B334" s="194"/>
      <c r="C334" s="127"/>
      <c r="D334" s="128" t="s">
        <v>198</v>
      </c>
      <c r="E334" s="32" t="s">
        <v>139</v>
      </c>
      <c r="F334" s="197">
        <v>90000</v>
      </c>
      <c r="G334" s="51"/>
      <c r="H334" s="51"/>
      <c r="I334" s="51"/>
      <c r="J334" s="51"/>
      <c r="K334" s="51"/>
      <c r="L334" s="51"/>
    </row>
    <row r="335" spans="2:12" ht="15" customHeight="1">
      <c r="B335" s="194"/>
      <c r="C335" s="428" t="s">
        <v>279</v>
      </c>
      <c r="D335" s="442"/>
      <c r="E335" s="386" t="s">
        <v>68</v>
      </c>
      <c r="F335" s="430">
        <f>F336</f>
        <v>35000</v>
      </c>
      <c r="G335" s="51"/>
      <c r="H335" s="51"/>
      <c r="I335" s="51"/>
      <c r="J335" s="51"/>
      <c r="K335" s="51"/>
      <c r="L335" s="51"/>
    </row>
    <row r="336" spans="2:12" ht="15" customHeight="1" thickBot="1">
      <c r="B336" s="194"/>
      <c r="C336" s="127"/>
      <c r="D336" s="128" t="s">
        <v>172</v>
      </c>
      <c r="E336" s="32" t="s">
        <v>133</v>
      </c>
      <c r="F336" s="197">
        <v>35000</v>
      </c>
      <c r="G336" s="51"/>
      <c r="H336" s="51"/>
      <c r="I336" s="51"/>
      <c r="J336" s="51"/>
      <c r="K336" s="51"/>
      <c r="L336" s="51"/>
    </row>
    <row r="337" spans="2:12" ht="18" customHeight="1" thickBot="1">
      <c r="B337" s="408" t="s">
        <v>160</v>
      </c>
      <c r="C337" s="403"/>
      <c r="D337" s="411"/>
      <c r="E337" s="404" t="s">
        <v>161</v>
      </c>
      <c r="F337" s="410">
        <f>F338+F340+F342+F344+F346</f>
        <v>1813856</v>
      </c>
      <c r="G337" s="51"/>
      <c r="H337" s="51"/>
      <c r="I337" s="51"/>
      <c r="J337" s="51"/>
      <c r="K337" s="51"/>
      <c r="L337" s="51"/>
    </row>
    <row r="338" spans="2:12" ht="18" customHeight="1">
      <c r="B338" s="193"/>
      <c r="C338" s="381" t="s">
        <v>247</v>
      </c>
      <c r="D338" s="382"/>
      <c r="E338" s="386" t="s">
        <v>376</v>
      </c>
      <c r="F338" s="432">
        <f>F339</f>
        <v>26000</v>
      </c>
      <c r="G338" s="51"/>
      <c r="H338" s="51"/>
      <c r="I338" s="51"/>
      <c r="J338" s="51"/>
      <c r="K338" s="51"/>
      <c r="L338" s="51"/>
    </row>
    <row r="339" spans="2:12" ht="39" customHeight="1">
      <c r="B339" s="194"/>
      <c r="C339" s="127"/>
      <c r="D339" s="284" t="s">
        <v>470</v>
      </c>
      <c r="E339" s="32" t="s">
        <v>475</v>
      </c>
      <c r="F339" s="197">
        <v>26000</v>
      </c>
      <c r="G339" s="51"/>
      <c r="H339" s="51"/>
      <c r="I339" s="51"/>
      <c r="J339" s="51"/>
      <c r="K339" s="51"/>
      <c r="L339" s="51"/>
    </row>
    <row r="340" spans="2:12" ht="15" customHeight="1">
      <c r="B340" s="196"/>
      <c r="C340" s="428" t="s">
        <v>248</v>
      </c>
      <c r="D340" s="443"/>
      <c r="E340" s="375" t="s">
        <v>377</v>
      </c>
      <c r="F340" s="430">
        <f>SUM(F341:F341)</f>
        <v>677000</v>
      </c>
      <c r="G340" s="51"/>
      <c r="H340" s="51"/>
      <c r="I340" s="51"/>
      <c r="J340" s="51"/>
      <c r="K340" s="51"/>
      <c r="L340" s="51"/>
    </row>
    <row r="341" spans="2:12" ht="21" customHeight="1">
      <c r="B341" s="194"/>
      <c r="C341" s="127"/>
      <c r="D341" s="244">
        <v>2480</v>
      </c>
      <c r="E341" s="32" t="s">
        <v>249</v>
      </c>
      <c r="F341" s="197">
        <v>677000</v>
      </c>
      <c r="G341" s="51"/>
      <c r="H341" s="51"/>
      <c r="I341" s="51"/>
      <c r="J341" s="51"/>
      <c r="K341" s="51"/>
      <c r="L341" s="51"/>
    </row>
    <row r="342" spans="2:12" ht="15" customHeight="1">
      <c r="B342" s="196"/>
      <c r="C342" s="428" t="s">
        <v>162</v>
      </c>
      <c r="D342" s="443"/>
      <c r="E342" s="375" t="s">
        <v>163</v>
      </c>
      <c r="F342" s="430">
        <f>F343</f>
        <v>302000</v>
      </c>
      <c r="G342" s="51"/>
      <c r="H342" s="51"/>
      <c r="I342" s="51"/>
      <c r="J342" s="51"/>
      <c r="K342" s="51"/>
      <c r="L342" s="51"/>
    </row>
    <row r="343" spans="2:12" ht="23.25" customHeight="1">
      <c r="B343" s="194"/>
      <c r="C343" s="127"/>
      <c r="D343" s="244">
        <v>2480</v>
      </c>
      <c r="E343" s="32" t="s">
        <v>249</v>
      </c>
      <c r="F343" s="197">
        <v>302000</v>
      </c>
      <c r="G343" s="51"/>
      <c r="H343" s="51"/>
      <c r="I343" s="51"/>
      <c r="J343" s="51"/>
      <c r="K343" s="51"/>
      <c r="L343" s="51"/>
    </row>
    <row r="344" spans="2:12" ht="15" customHeight="1">
      <c r="B344" s="196"/>
      <c r="C344" s="428" t="s">
        <v>250</v>
      </c>
      <c r="D344" s="428"/>
      <c r="E344" s="375" t="s">
        <v>456</v>
      </c>
      <c r="F344" s="430">
        <f>F345</f>
        <v>1500</v>
      </c>
      <c r="G344" s="51"/>
      <c r="H344" s="51"/>
      <c r="I344" s="51"/>
      <c r="J344" s="51"/>
      <c r="K344" s="51"/>
      <c r="L344" s="51"/>
    </row>
    <row r="345" spans="2:12" ht="15" customHeight="1">
      <c r="B345" s="196"/>
      <c r="C345" s="129"/>
      <c r="D345" s="128" t="s">
        <v>197</v>
      </c>
      <c r="E345" s="32" t="s">
        <v>138</v>
      </c>
      <c r="F345" s="277">
        <v>1500</v>
      </c>
      <c r="G345" s="51"/>
      <c r="H345" s="51"/>
      <c r="I345" s="51"/>
      <c r="J345" s="51"/>
      <c r="K345" s="51"/>
      <c r="L345" s="51"/>
    </row>
    <row r="346" spans="2:12" ht="15" customHeight="1">
      <c r="B346" s="196"/>
      <c r="C346" s="428" t="s">
        <v>251</v>
      </c>
      <c r="D346" s="427"/>
      <c r="E346" s="375" t="s">
        <v>68</v>
      </c>
      <c r="F346" s="430">
        <f>SUM(F347:F355)</f>
        <v>807356</v>
      </c>
      <c r="G346" s="51"/>
      <c r="H346" s="51"/>
      <c r="I346" s="51"/>
      <c r="J346" s="51"/>
      <c r="K346" s="51"/>
      <c r="L346" s="51"/>
    </row>
    <row r="347" spans="2:12" ht="39.75" customHeight="1">
      <c r="B347" s="196"/>
      <c r="C347" s="428"/>
      <c r="D347" s="284" t="s">
        <v>470</v>
      </c>
      <c r="E347" s="32" t="s">
        <v>475</v>
      </c>
      <c r="F347" s="197">
        <v>1500</v>
      </c>
      <c r="G347" s="51"/>
      <c r="H347" s="51"/>
      <c r="I347" s="51"/>
      <c r="J347" s="51"/>
      <c r="K347" s="51"/>
      <c r="L347" s="51"/>
    </row>
    <row r="348" spans="2:12" ht="23.25">
      <c r="B348" s="194"/>
      <c r="C348" s="127"/>
      <c r="D348" s="128" t="s">
        <v>172</v>
      </c>
      <c r="E348" s="32" t="s">
        <v>511</v>
      </c>
      <c r="F348" s="197">
        <v>114419</v>
      </c>
      <c r="G348" s="51"/>
      <c r="H348" s="51"/>
      <c r="I348" s="51"/>
      <c r="J348" s="51"/>
      <c r="K348" s="51"/>
      <c r="L348" s="51"/>
    </row>
    <row r="349" spans="2:12" ht="15" customHeight="1">
      <c r="B349" s="194"/>
      <c r="C349" s="127"/>
      <c r="D349" s="128" t="s">
        <v>197</v>
      </c>
      <c r="E349" s="32" t="s">
        <v>138</v>
      </c>
      <c r="F349" s="197">
        <v>80000</v>
      </c>
      <c r="G349" s="51"/>
      <c r="H349" s="51"/>
      <c r="I349" s="51"/>
      <c r="J349" s="51"/>
      <c r="K349" s="51"/>
      <c r="L349" s="51"/>
    </row>
    <row r="350" spans="2:12" ht="15" customHeight="1">
      <c r="B350" s="194"/>
      <c r="C350" s="127"/>
      <c r="D350" s="128" t="s">
        <v>198</v>
      </c>
      <c r="E350" s="32" t="s">
        <v>512</v>
      </c>
      <c r="F350" s="197">
        <v>37205</v>
      </c>
      <c r="G350" s="51"/>
      <c r="H350" s="51"/>
      <c r="I350" s="51"/>
      <c r="J350" s="51"/>
      <c r="K350" s="51"/>
      <c r="L350" s="51"/>
    </row>
    <row r="351" spans="2:12" ht="15" customHeight="1">
      <c r="B351" s="194"/>
      <c r="C351" s="127"/>
      <c r="D351" s="128" t="s">
        <v>131</v>
      </c>
      <c r="E351" s="32" t="s">
        <v>513</v>
      </c>
      <c r="F351" s="197">
        <v>40232</v>
      </c>
      <c r="G351" s="51"/>
      <c r="H351" s="51"/>
      <c r="I351" s="51"/>
      <c r="J351" s="51"/>
      <c r="K351" s="51"/>
      <c r="L351" s="51"/>
    </row>
    <row r="352" spans="2:12" ht="15" customHeight="1">
      <c r="B352" s="194"/>
      <c r="C352" s="127"/>
      <c r="D352" s="136">
        <v>4370</v>
      </c>
      <c r="E352" s="32" t="s">
        <v>141</v>
      </c>
      <c r="F352" s="197">
        <v>1000</v>
      </c>
      <c r="G352" s="51"/>
      <c r="H352" s="51"/>
      <c r="I352" s="51"/>
      <c r="J352" s="51"/>
      <c r="K352" s="51"/>
      <c r="L352" s="51"/>
    </row>
    <row r="353" spans="2:12" ht="24">
      <c r="B353" s="194"/>
      <c r="C353" s="127"/>
      <c r="D353" s="350">
        <v>4400</v>
      </c>
      <c r="E353" s="231" t="s">
        <v>454</v>
      </c>
      <c r="F353" s="197">
        <v>6000</v>
      </c>
      <c r="G353" s="51"/>
      <c r="H353" s="51"/>
      <c r="I353" s="51"/>
      <c r="J353" s="51"/>
      <c r="K353" s="51"/>
      <c r="L353" s="51"/>
    </row>
    <row r="354" spans="2:12" ht="15" customHeight="1">
      <c r="B354" s="194"/>
      <c r="C354" s="127"/>
      <c r="D354" s="350">
        <v>4480</v>
      </c>
      <c r="E354" s="229" t="s">
        <v>411</v>
      </c>
      <c r="F354" s="197">
        <v>7000</v>
      </c>
      <c r="G354" s="51"/>
      <c r="H354" s="51"/>
      <c r="I354" s="51"/>
      <c r="J354" s="51"/>
      <c r="K354" s="51"/>
      <c r="L354" s="51"/>
    </row>
    <row r="355" spans="2:12" ht="13.5" thickBot="1">
      <c r="B355" s="200"/>
      <c r="C355" s="132"/>
      <c r="D355" s="228" t="s">
        <v>168</v>
      </c>
      <c r="E355" s="229" t="s">
        <v>409</v>
      </c>
      <c r="F355" s="280">
        <v>520000</v>
      </c>
      <c r="G355" s="51"/>
      <c r="H355" s="51"/>
      <c r="I355" s="51"/>
      <c r="J355" s="51"/>
      <c r="K355" s="51"/>
      <c r="L355" s="51"/>
    </row>
    <row r="356" spans="2:12" ht="15.75" customHeight="1" thickBot="1">
      <c r="B356" s="408" t="s">
        <v>164</v>
      </c>
      <c r="C356" s="403"/>
      <c r="D356" s="403"/>
      <c r="E356" s="404" t="s">
        <v>400</v>
      </c>
      <c r="F356" s="410">
        <f>F357+F359</f>
        <v>5130000</v>
      </c>
      <c r="G356" s="51"/>
      <c r="H356" s="51"/>
      <c r="I356" s="51"/>
      <c r="J356" s="51"/>
      <c r="K356" s="51"/>
      <c r="L356" s="51"/>
    </row>
    <row r="357" spans="2:12" ht="15" customHeight="1">
      <c r="B357" s="193"/>
      <c r="C357" s="381" t="s">
        <v>165</v>
      </c>
      <c r="D357" s="382"/>
      <c r="E357" s="386" t="s">
        <v>378</v>
      </c>
      <c r="F357" s="432">
        <f>F358</f>
        <v>5000000</v>
      </c>
      <c r="G357" s="51"/>
      <c r="H357" s="51"/>
      <c r="I357" s="51"/>
      <c r="J357" s="51"/>
      <c r="K357" s="51"/>
      <c r="L357" s="51"/>
    </row>
    <row r="358" spans="2:12" ht="15" customHeight="1">
      <c r="B358" s="194"/>
      <c r="C358" s="127"/>
      <c r="D358" s="244" t="s">
        <v>168</v>
      </c>
      <c r="E358" s="22" t="s">
        <v>169</v>
      </c>
      <c r="F358" s="197">
        <v>5000000</v>
      </c>
      <c r="G358" s="51"/>
      <c r="H358" s="51"/>
      <c r="I358" s="51"/>
      <c r="J358" s="51"/>
      <c r="K358" s="51"/>
      <c r="L358" s="51"/>
    </row>
    <row r="359" spans="2:12" ht="15" customHeight="1">
      <c r="B359" s="194"/>
      <c r="C359" s="428" t="s">
        <v>252</v>
      </c>
      <c r="D359" s="443"/>
      <c r="E359" s="375" t="s">
        <v>457</v>
      </c>
      <c r="F359" s="430">
        <f>F360</f>
        <v>130000</v>
      </c>
      <c r="G359" s="51"/>
      <c r="H359" s="51"/>
      <c r="I359" s="51"/>
      <c r="J359" s="51"/>
      <c r="K359" s="51"/>
      <c r="L359" s="51"/>
    </row>
    <row r="360" spans="2:12" ht="42" customHeight="1">
      <c r="B360" s="194"/>
      <c r="C360" s="127"/>
      <c r="D360" s="284" t="s">
        <v>470</v>
      </c>
      <c r="E360" s="32" t="s">
        <v>475</v>
      </c>
      <c r="F360" s="197">
        <v>130000</v>
      </c>
      <c r="G360" s="51"/>
      <c r="H360" s="51"/>
      <c r="I360" s="51"/>
      <c r="J360" s="51"/>
      <c r="K360" s="51"/>
      <c r="L360" s="51"/>
    </row>
    <row r="361" spans="2:12" s="141" customFormat="1" ht="4.5" customHeight="1" thickBot="1">
      <c r="B361" s="201"/>
      <c r="C361" s="138"/>
      <c r="D361" s="138"/>
      <c r="E361" s="139"/>
      <c r="F361" s="202"/>
      <c r="G361" s="140"/>
      <c r="H361" s="140"/>
      <c r="I361" s="140"/>
      <c r="J361" s="140"/>
      <c r="K361" s="140"/>
      <c r="L361" s="140"/>
    </row>
    <row r="362" spans="2:12" ht="17.25" customHeight="1" thickBot="1">
      <c r="B362" s="416"/>
      <c r="C362" s="417"/>
      <c r="D362" s="418"/>
      <c r="E362" s="419" t="s">
        <v>253</v>
      </c>
      <c r="F362" s="420">
        <f>F10+F21+F33+F37+F40+F83+F86+F99+F102+F105+F215+F233+F294+F311+F320+F337+F356</f>
        <v>28463080</v>
      </c>
      <c r="G362" s="51"/>
      <c r="H362" s="51"/>
      <c r="I362" s="51"/>
      <c r="J362" s="51"/>
      <c r="K362" s="51"/>
      <c r="L362" s="51"/>
    </row>
    <row r="363" spans="2:12" ht="26.25" customHeight="1">
      <c r="B363" s="142"/>
      <c r="C363" s="142"/>
      <c r="D363" s="143"/>
      <c r="E363" s="144"/>
      <c r="F363" s="92"/>
      <c r="G363" s="51"/>
      <c r="H363" s="51"/>
      <c r="I363" s="51"/>
      <c r="J363" s="51"/>
      <c r="K363" s="51"/>
      <c r="L363" s="51"/>
    </row>
    <row r="364" spans="2:12" ht="26.25" customHeight="1">
      <c r="B364" s="142"/>
      <c r="C364" s="142"/>
      <c r="D364" s="143"/>
      <c r="E364" s="144"/>
      <c r="F364" s="92"/>
      <c r="G364" s="51"/>
      <c r="H364" s="51"/>
      <c r="I364" s="51"/>
      <c r="J364" s="51"/>
      <c r="K364" s="51"/>
      <c r="L364" s="51"/>
    </row>
    <row r="365" spans="2:12" ht="26.25" customHeight="1">
      <c r="B365" s="142"/>
      <c r="C365" s="142"/>
      <c r="D365" s="143"/>
      <c r="E365" s="144"/>
      <c r="F365" s="92"/>
      <c r="G365" s="51"/>
      <c r="H365" s="51"/>
      <c r="I365" s="51"/>
      <c r="J365" s="51"/>
      <c r="K365" s="51"/>
      <c r="L365" s="51"/>
    </row>
    <row r="366" spans="2:12" ht="26.25" customHeight="1">
      <c r="B366" s="142"/>
      <c r="C366" s="142"/>
      <c r="D366" s="143"/>
      <c r="E366" s="144"/>
      <c r="G366" s="51"/>
      <c r="H366" s="51"/>
      <c r="I366" s="51"/>
      <c r="J366" s="51"/>
      <c r="K366" s="51"/>
      <c r="L366" s="51"/>
    </row>
    <row r="367" spans="2:12" ht="26.25" customHeight="1">
      <c r="B367" s="142"/>
      <c r="C367" s="142"/>
      <c r="D367" s="143"/>
      <c r="E367" s="144"/>
      <c r="F367" s="92"/>
      <c r="G367" s="51"/>
      <c r="H367" s="51"/>
      <c r="I367" s="51"/>
      <c r="J367" s="51"/>
      <c r="K367" s="51"/>
      <c r="L367" s="51"/>
    </row>
    <row r="368" spans="2:12" ht="14.25">
      <c r="B368" s="142"/>
      <c r="C368" s="142"/>
      <c r="D368" s="143"/>
      <c r="E368" s="144"/>
      <c r="F368" s="92"/>
      <c r="G368" s="51"/>
      <c r="H368" s="51"/>
      <c r="I368" s="51"/>
      <c r="J368" s="51"/>
      <c r="K368" s="51"/>
      <c r="L368" s="51"/>
    </row>
    <row r="369" spans="2:12" ht="27" customHeight="1">
      <c r="B369" s="142"/>
      <c r="C369" s="142"/>
      <c r="D369" s="143"/>
      <c r="E369" s="144"/>
      <c r="F369" s="92"/>
      <c r="G369" s="51"/>
      <c r="H369" s="51"/>
      <c r="I369" s="51"/>
      <c r="J369" s="51"/>
      <c r="K369" s="51"/>
      <c r="L369" s="51"/>
    </row>
    <row r="370" spans="2:12" ht="25.5" customHeight="1">
      <c r="B370" s="142"/>
      <c r="C370" s="142"/>
      <c r="D370" s="143"/>
      <c r="E370" s="144"/>
      <c r="G370" s="51"/>
      <c r="H370" s="51"/>
      <c r="I370" s="51"/>
      <c r="J370" s="51"/>
      <c r="K370" s="51"/>
      <c r="L370" s="51"/>
    </row>
    <row r="371" spans="2:12" ht="14.25">
      <c r="B371" s="142"/>
      <c r="C371" s="142"/>
      <c r="D371" s="143"/>
      <c r="E371" s="144"/>
      <c r="F371" s="92"/>
      <c r="G371" s="51"/>
      <c r="H371" s="51"/>
      <c r="I371" s="51"/>
      <c r="J371" s="51"/>
      <c r="K371" s="51"/>
      <c r="L371" s="51"/>
    </row>
    <row r="372" spans="2:12" ht="12.75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</row>
    <row r="373" spans="2:12" ht="12.75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</row>
    <row r="374" spans="2:12" ht="12.75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</row>
    <row r="375" spans="2:12" ht="12.75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</row>
    <row r="376" spans="2:12" ht="12.75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</row>
    <row r="377" spans="2:12" ht="12.75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</row>
    <row r="378" spans="2:12" ht="12.75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</row>
    <row r="379" spans="2:12" ht="12.75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</row>
    <row r="380" spans="2:12" ht="12.75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</row>
    <row r="381" spans="2:12" ht="14.25">
      <c r="B381" s="51"/>
      <c r="C381" s="51"/>
      <c r="D381" s="51"/>
      <c r="E381" s="51"/>
      <c r="F381" s="92">
        <f>F42+F43+F44+F55+F56+F57+F58+F59+F78+F108+F109+F110+F111+F112+F127+F128+F129+F130+F131+F144+F145+F146+F147+F148+F163+F164+F165+F166+F167+F182+F183+F184+F185+F186+F196+F197+F198+F199+F200+F221+F222+F241+F242+F245+F246+F247+F248+F249+F263+F270+F271+F272+F273+F274+F289+F290+F297+F298+F299+F300+F301+F302+F303+F304+F314+F315+F316+F317</f>
        <v>9228839.999999998</v>
      </c>
      <c r="G381" s="51"/>
      <c r="H381" s="51"/>
      <c r="I381" s="51"/>
      <c r="J381" s="51"/>
      <c r="K381" s="51"/>
      <c r="L381" s="51"/>
    </row>
    <row r="382" spans="2:12" ht="12.75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</row>
    <row r="383" spans="2:12" ht="12.75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</row>
    <row r="384" spans="2:12" ht="12.75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</row>
    <row r="385" spans="2:12" ht="12.75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</row>
    <row r="386" spans="2:12" ht="12.75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</row>
    <row r="387" spans="2:12" ht="12.75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</row>
    <row r="388" spans="2:12" ht="12.75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</row>
    <row r="389" spans="2:12" ht="12.75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</row>
    <row r="390" spans="2:10" ht="12.75">
      <c r="B390" s="51"/>
      <c r="C390" s="51"/>
      <c r="D390" s="51"/>
      <c r="E390" s="51"/>
      <c r="F390" s="51"/>
      <c r="G390" s="51"/>
      <c r="H390" s="51"/>
      <c r="I390" s="51"/>
      <c r="J390" s="51"/>
    </row>
    <row r="391" spans="2:10" ht="12.75">
      <c r="B391" s="51"/>
      <c r="C391" s="51"/>
      <c r="D391" s="51"/>
      <c r="E391" s="51"/>
      <c r="F391" s="51"/>
      <c r="G391" s="51"/>
      <c r="H391" s="51"/>
      <c r="I391" s="51"/>
      <c r="J391" s="51"/>
    </row>
    <row r="392" spans="2:10" ht="12.75">
      <c r="B392" s="51"/>
      <c r="C392" s="51"/>
      <c r="D392" s="51"/>
      <c r="E392" s="51"/>
      <c r="F392" s="51"/>
      <c r="G392" s="51"/>
      <c r="H392" s="51"/>
      <c r="I392" s="51"/>
      <c r="J392" s="51"/>
    </row>
    <row r="393" spans="2:10" ht="12.75">
      <c r="B393" s="51"/>
      <c r="C393" s="51"/>
      <c r="D393" s="51"/>
      <c r="E393" s="51"/>
      <c r="F393" s="51"/>
      <c r="G393" s="51"/>
      <c r="H393" s="51"/>
      <c r="I393" s="51"/>
      <c r="J393" s="51"/>
    </row>
    <row r="394" spans="2:10" ht="12.75">
      <c r="B394" s="51"/>
      <c r="C394" s="51"/>
      <c r="D394" s="51"/>
      <c r="E394" s="51"/>
      <c r="F394" s="51"/>
      <c r="G394" s="51"/>
      <c r="H394" s="51"/>
      <c r="I394" s="51"/>
      <c r="J394" s="51"/>
    </row>
    <row r="395" spans="2:10" ht="12.75">
      <c r="B395" s="51"/>
      <c r="C395" s="51"/>
      <c r="D395" s="51"/>
      <c r="E395" s="51"/>
      <c r="F395" s="51"/>
      <c r="G395" s="51"/>
      <c r="H395" s="51"/>
      <c r="I395" s="51"/>
      <c r="J395" s="51"/>
    </row>
    <row r="396" spans="2:10" ht="12.75">
      <c r="B396" s="51"/>
      <c r="C396" s="51"/>
      <c r="D396" s="51"/>
      <c r="E396" s="51"/>
      <c r="F396" s="51"/>
      <c r="G396" s="51"/>
      <c r="H396" s="51"/>
      <c r="I396" s="51"/>
      <c r="J396" s="51"/>
    </row>
    <row r="397" spans="2:10" ht="12.75">
      <c r="B397" s="51"/>
      <c r="C397" s="51"/>
      <c r="D397" s="51"/>
      <c r="E397" s="51"/>
      <c r="F397" s="51"/>
      <c r="G397" s="51"/>
      <c r="H397" s="51"/>
      <c r="I397" s="51"/>
      <c r="J397" s="51"/>
    </row>
    <row r="398" spans="2:10" ht="12.75">
      <c r="B398" s="51"/>
      <c r="C398" s="51"/>
      <c r="D398" s="51"/>
      <c r="E398" s="51"/>
      <c r="F398" s="51"/>
      <c r="G398" s="51"/>
      <c r="H398" s="51"/>
      <c r="I398" s="51"/>
      <c r="J398" s="51"/>
    </row>
    <row r="399" spans="2:10" ht="12.75">
      <c r="B399" s="51"/>
      <c r="C399" s="51"/>
      <c r="D399" s="51"/>
      <c r="E399" s="51"/>
      <c r="F399" s="51"/>
      <c r="G399" s="51"/>
      <c r="H399" s="51"/>
      <c r="I399" s="51"/>
      <c r="J399" s="51"/>
    </row>
    <row r="400" spans="2:10" ht="12.75">
      <c r="B400" s="51"/>
      <c r="C400" s="51"/>
      <c r="D400" s="51"/>
      <c r="E400" s="51"/>
      <c r="F400" s="51"/>
      <c r="G400" s="51"/>
      <c r="H400" s="51"/>
      <c r="I400" s="51"/>
      <c r="J400" s="51"/>
    </row>
    <row r="401" spans="2:10" ht="12.75">
      <c r="B401" s="51"/>
      <c r="C401" s="51"/>
      <c r="D401" s="51"/>
      <c r="E401" s="51"/>
      <c r="F401" s="51"/>
      <c r="G401" s="51"/>
      <c r="H401" s="51"/>
      <c r="I401" s="51"/>
      <c r="J401" s="51"/>
    </row>
    <row r="402" spans="2:10" ht="12.75">
      <c r="B402" s="51"/>
      <c r="C402" s="51"/>
      <c r="D402" s="51"/>
      <c r="E402" s="51"/>
      <c r="F402" s="51"/>
      <c r="G402" s="51"/>
      <c r="H402" s="51"/>
      <c r="I402" s="51"/>
      <c r="J402" s="51"/>
    </row>
    <row r="403" spans="2:10" ht="12.75">
      <c r="B403" s="51"/>
      <c r="C403" s="51"/>
      <c r="D403" s="51"/>
      <c r="E403" s="51"/>
      <c r="F403" s="51"/>
      <c r="G403" s="51"/>
      <c r="H403" s="51"/>
      <c r="I403" s="51"/>
      <c r="J403" s="51"/>
    </row>
    <row r="404" spans="2:10" ht="12.75">
      <c r="B404" s="51"/>
      <c r="C404" s="51"/>
      <c r="D404" s="51"/>
      <c r="E404" s="51"/>
      <c r="F404" s="51"/>
      <c r="G404" s="51"/>
      <c r="H404" s="51"/>
      <c r="I404" s="51"/>
      <c r="J404" s="51"/>
    </row>
    <row r="405" spans="2:10" ht="12.75">
      <c r="B405" s="51"/>
      <c r="C405" s="51"/>
      <c r="D405" s="51"/>
      <c r="E405" s="51"/>
      <c r="F405" s="51"/>
      <c r="G405" s="51"/>
      <c r="H405" s="51"/>
      <c r="I405" s="51"/>
      <c r="J405" s="51"/>
    </row>
    <row r="406" spans="2:10" ht="12.75">
      <c r="B406" s="51"/>
      <c r="C406" s="51"/>
      <c r="D406" s="51"/>
      <c r="E406" s="51"/>
      <c r="F406" s="51"/>
      <c r="G406" s="51"/>
      <c r="H406" s="51"/>
      <c r="I406" s="51"/>
      <c r="J406" s="51"/>
    </row>
    <row r="407" spans="2:10" ht="12.75">
      <c r="B407" s="51"/>
      <c r="C407" s="51"/>
      <c r="D407" s="51"/>
      <c r="E407" s="51"/>
      <c r="F407" s="51"/>
      <c r="G407" s="51"/>
      <c r="H407" s="51"/>
      <c r="I407" s="51"/>
      <c r="J407" s="51"/>
    </row>
    <row r="408" spans="2:10" ht="12.75">
      <c r="B408" s="51"/>
      <c r="C408" s="51"/>
      <c r="D408" s="51"/>
      <c r="E408" s="51"/>
      <c r="F408" s="51"/>
      <c r="G408" s="51"/>
      <c r="H408" s="51"/>
      <c r="I408" s="51"/>
      <c r="J408" s="51"/>
    </row>
    <row r="409" spans="2:10" ht="12.75">
      <c r="B409" s="51"/>
      <c r="C409" s="51"/>
      <c r="D409" s="51"/>
      <c r="E409" s="51"/>
      <c r="F409" s="51"/>
      <c r="G409" s="51"/>
      <c r="H409" s="51"/>
      <c r="I409" s="51"/>
      <c r="J409" s="51"/>
    </row>
    <row r="410" spans="2:10" ht="12.75">
      <c r="B410" s="51"/>
      <c r="C410" s="51"/>
      <c r="D410" s="51"/>
      <c r="E410" s="51"/>
      <c r="F410" s="51"/>
      <c r="G410" s="51"/>
      <c r="H410" s="51"/>
      <c r="I410" s="51"/>
      <c r="J410" s="51"/>
    </row>
    <row r="411" spans="2:10" ht="12.75">
      <c r="B411" s="51"/>
      <c r="C411" s="51"/>
      <c r="D411" s="51"/>
      <c r="E411" s="51"/>
      <c r="F411" s="51"/>
      <c r="G411" s="51"/>
      <c r="H411" s="51"/>
      <c r="I411" s="51"/>
      <c r="J411" s="51"/>
    </row>
    <row r="412" spans="2:10" ht="12.75">
      <c r="B412" s="51"/>
      <c r="C412" s="51"/>
      <c r="D412" s="51"/>
      <c r="E412" s="51"/>
      <c r="F412" s="51"/>
      <c r="G412" s="51"/>
      <c r="H412" s="51"/>
      <c r="I412" s="51"/>
      <c r="J412" s="51"/>
    </row>
    <row r="413" spans="2:10" ht="12.75">
      <c r="B413" s="51"/>
      <c r="C413" s="51"/>
      <c r="D413" s="51"/>
      <c r="E413" s="51"/>
      <c r="F413" s="51"/>
      <c r="G413" s="51"/>
      <c r="H413" s="51"/>
      <c r="I413" s="51"/>
      <c r="J413" s="51"/>
    </row>
    <row r="414" spans="2:10" ht="12.75">
      <c r="B414" s="51"/>
      <c r="C414" s="51"/>
      <c r="D414" s="51"/>
      <c r="E414" s="51"/>
      <c r="F414" s="51"/>
      <c r="G414" s="51"/>
      <c r="H414" s="51"/>
      <c r="I414" s="51"/>
      <c r="J414" s="51"/>
    </row>
    <row r="415" spans="2:10" ht="12.75">
      <c r="B415" s="51"/>
      <c r="C415" s="51"/>
      <c r="D415" s="51"/>
      <c r="E415" s="51"/>
      <c r="F415" s="51"/>
      <c r="G415" s="51"/>
      <c r="H415" s="51"/>
      <c r="I415" s="51"/>
      <c r="J415" s="51"/>
    </row>
    <row r="416" spans="2:10" ht="12.75">
      <c r="B416" s="51"/>
      <c r="C416" s="51"/>
      <c r="D416" s="51"/>
      <c r="E416" s="51"/>
      <c r="F416" s="51"/>
      <c r="G416" s="51"/>
      <c r="H416" s="51"/>
      <c r="I416" s="51"/>
      <c r="J416" s="51"/>
    </row>
    <row r="417" spans="2:10" ht="12.75">
      <c r="B417" s="51"/>
      <c r="C417" s="51"/>
      <c r="D417" s="51"/>
      <c r="E417" s="51"/>
      <c r="F417" s="51"/>
      <c r="G417" s="51"/>
      <c r="H417" s="51"/>
      <c r="I417" s="51"/>
      <c r="J417" s="51"/>
    </row>
    <row r="418" spans="2:10" ht="12.75">
      <c r="B418" s="51"/>
      <c r="C418" s="51"/>
      <c r="D418" s="51"/>
      <c r="E418" s="51"/>
      <c r="F418" s="51"/>
      <c r="G418" s="51"/>
      <c r="H418" s="51"/>
      <c r="I418" s="51"/>
      <c r="J418" s="51"/>
    </row>
    <row r="419" spans="2:10" ht="12.75">
      <c r="B419" s="51"/>
      <c r="C419" s="51"/>
      <c r="D419" s="51"/>
      <c r="E419" s="51"/>
      <c r="F419" s="51"/>
      <c r="G419" s="51"/>
      <c r="H419" s="51"/>
      <c r="I419" s="51"/>
      <c r="J419" s="51"/>
    </row>
    <row r="420" spans="2:10" ht="12.75">
      <c r="B420" s="51"/>
      <c r="C420" s="51"/>
      <c r="D420" s="51"/>
      <c r="E420" s="51"/>
      <c r="F420" s="51"/>
      <c r="G420" s="51"/>
      <c r="H420" s="51"/>
      <c r="I420" s="51"/>
      <c r="J420" s="51"/>
    </row>
    <row r="421" spans="2:10" ht="12.75">
      <c r="B421" s="51"/>
      <c r="C421" s="51"/>
      <c r="D421" s="51"/>
      <c r="E421" s="51"/>
      <c r="F421" s="51"/>
      <c r="G421" s="51"/>
      <c r="H421" s="51"/>
      <c r="I421" s="51"/>
      <c r="J421" s="51"/>
    </row>
    <row r="422" spans="2:10" ht="12.75">
      <c r="B422" s="51"/>
      <c r="C422" s="51"/>
      <c r="D422" s="51"/>
      <c r="E422" s="51"/>
      <c r="F422" s="51"/>
      <c r="G422" s="51"/>
      <c r="H422" s="51"/>
      <c r="I422" s="51"/>
      <c r="J422" s="51"/>
    </row>
    <row r="423" spans="2:10" ht="12.75">
      <c r="B423" s="51"/>
      <c r="C423" s="51"/>
      <c r="D423" s="51"/>
      <c r="E423" s="51"/>
      <c r="F423" s="51"/>
      <c r="G423" s="51"/>
      <c r="H423" s="51"/>
      <c r="I423" s="51"/>
      <c r="J423" s="51"/>
    </row>
    <row r="424" spans="2:10" ht="12.75">
      <c r="B424" s="51"/>
      <c r="C424" s="51"/>
      <c r="D424" s="51"/>
      <c r="E424" s="51"/>
      <c r="F424" s="51"/>
      <c r="G424" s="51"/>
      <c r="H424" s="51"/>
      <c r="I424" s="51"/>
      <c r="J424" s="51"/>
    </row>
    <row r="425" spans="2:10" ht="12.75">
      <c r="B425" s="51"/>
      <c r="C425" s="51"/>
      <c r="D425" s="51"/>
      <c r="E425" s="51"/>
      <c r="F425" s="51"/>
      <c r="G425" s="51"/>
      <c r="H425" s="51"/>
      <c r="I425" s="51"/>
      <c r="J425" s="51"/>
    </row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6.57421875" style="36" customWidth="1"/>
    <col min="2" max="2" width="5.28125" style="36" bestFit="1" customWidth="1"/>
    <col min="3" max="3" width="7.00390625" style="36" bestFit="1" customWidth="1"/>
    <col min="4" max="4" width="5.57421875" style="36" customWidth="1"/>
    <col min="5" max="5" width="47.8515625" style="36" customWidth="1"/>
    <col min="6" max="6" width="17.28125" style="36" customWidth="1"/>
    <col min="7" max="7" width="9.7109375" style="36" customWidth="1"/>
    <col min="8" max="8" width="7.8515625" style="36" customWidth="1"/>
    <col min="9" max="9" width="8.8515625" style="36" customWidth="1"/>
    <col min="10" max="16384" width="9.140625" style="36" customWidth="1"/>
  </cols>
  <sheetData>
    <row r="1" ht="12.75">
      <c r="E1" t="s">
        <v>537</v>
      </c>
    </row>
    <row r="2" spans="5:9" ht="12.75">
      <c r="E2" s="146" t="s">
        <v>531</v>
      </c>
      <c r="G2" s="263"/>
      <c r="H2" s="263"/>
      <c r="I2" s="263"/>
    </row>
    <row r="3" spans="3:9" ht="12.75">
      <c r="C3" s="302"/>
      <c r="E3" t="s">
        <v>532</v>
      </c>
      <c r="G3" s="263"/>
      <c r="H3" s="263"/>
      <c r="I3" s="263"/>
    </row>
    <row r="4" spans="5:9" ht="12.75">
      <c r="E4"/>
      <c r="G4" s="263"/>
      <c r="H4" s="263"/>
      <c r="I4" s="263"/>
    </row>
    <row r="5" ht="18.75">
      <c r="E5" s="294"/>
    </row>
    <row r="6" ht="13.5" customHeight="1">
      <c r="E6" s="316"/>
    </row>
    <row r="7" spans="3:12" ht="49.5" customHeight="1">
      <c r="C7" s="557" t="s">
        <v>460</v>
      </c>
      <c r="D7" s="557"/>
      <c r="E7" s="557"/>
      <c r="F7" s="557"/>
      <c r="G7" s="66"/>
      <c r="H7" s="66"/>
      <c r="I7" s="66"/>
      <c r="J7" s="66"/>
      <c r="K7" s="66"/>
      <c r="L7" s="66"/>
    </row>
    <row r="8" spans="3:12" ht="14.25" customHeight="1"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3:12" ht="14.25" customHeight="1"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3:12" ht="17.25" customHeight="1" thickBot="1">
      <c r="C10" s="556" t="s">
        <v>114</v>
      </c>
      <c r="D10" s="556"/>
      <c r="E10" s="556"/>
      <c r="F10" s="66"/>
      <c r="G10" s="66"/>
      <c r="H10" s="66"/>
      <c r="I10" s="66"/>
      <c r="J10" s="66"/>
      <c r="K10" s="66"/>
      <c r="L10" s="66"/>
    </row>
    <row r="11" spans="2:8" ht="26.25" customHeight="1" thickBot="1">
      <c r="B11" s="67" t="s">
        <v>0</v>
      </c>
      <c r="C11" s="68" t="s">
        <v>1</v>
      </c>
      <c r="D11" s="69" t="s">
        <v>2</v>
      </c>
      <c r="E11" s="70" t="s">
        <v>254</v>
      </c>
      <c r="F11" s="494" t="s">
        <v>462</v>
      </c>
      <c r="G11" s="71"/>
      <c r="H11" s="71"/>
    </row>
    <row r="12" spans="2:8" ht="18" customHeight="1" thickBot="1">
      <c r="B12" s="495" t="s">
        <v>115</v>
      </c>
      <c r="C12" s="496"/>
      <c r="D12" s="496"/>
      <c r="E12" s="497" t="s">
        <v>15</v>
      </c>
      <c r="F12" s="498">
        <f>F13</f>
        <v>66200</v>
      </c>
      <c r="G12" s="72"/>
      <c r="H12" s="72"/>
    </row>
    <row r="13" spans="2:8" ht="16.5" customHeight="1">
      <c r="B13" s="73"/>
      <c r="C13" s="507" t="s">
        <v>116</v>
      </c>
      <c r="D13" s="507"/>
      <c r="E13" s="508" t="s">
        <v>379</v>
      </c>
      <c r="F13" s="509">
        <f>F14</f>
        <v>66200</v>
      </c>
      <c r="G13" s="74"/>
      <c r="H13" s="74"/>
    </row>
    <row r="14" spans="2:8" ht="36.75" thickBot="1">
      <c r="B14" s="75"/>
      <c r="C14" s="75"/>
      <c r="D14" s="75" t="s">
        <v>117</v>
      </c>
      <c r="E14" s="32" t="s">
        <v>118</v>
      </c>
      <c r="F14" s="76">
        <v>66200</v>
      </c>
      <c r="G14" s="77"/>
      <c r="H14" s="77"/>
    </row>
    <row r="15" spans="2:8" ht="45.75" thickBot="1">
      <c r="B15" s="499" t="s">
        <v>119</v>
      </c>
      <c r="C15" s="500"/>
      <c r="D15" s="500"/>
      <c r="E15" s="501" t="s">
        <v>438</v>
      </c>
      <c r="F15" s="420">
        <f>F16</f>
        <v>1420</v>
      </c>
      <c r="G15" s="72"/>
      <c r="H15" s="72"/>
    </row>
    <row r="16" spans="2:8" ht="28.5">
      <c r="B16" s="73"/>
      <c r="C16" s="507" t="s">
        <v>120</v>
      </c>
      <c r="D16" s="507"/>
      <c r="E16" s="508" t="s">
        <v>24</v>
      </c>
      <c r="F16" s="509">
        <f>F17</f>
        <v>1420</v>
      </c>
      <c r="G16" s="74"/>
      <c r="H16" s="74"/>
    </row>
    <row r="17" spans="2:8" ht="36.75" thickBot="1">
      <c r="B17" s="75"/>
      <c r="C17" s="75"/>
      <c r="D17" s="75" t="s">
        <v>117</v>
      </c>
      <c r="E17" s="32" t="s">
        <v>118</v>
      </c>
      <c r="F17" s="76">
        <v>1420</v>
      </c>
      <c r="G17" s="77"/>
      <c r="H17" s="77"/>
    </row>
    <row r="18" spans="2:8" ht="16.5" thickBot="1">
      <c r="B18" s="499" t="s">
        <v>122</v>
      </c>
      <c r="C18" s="500"/>
      <c r="D18" s="500"/>
      <c r="E18" s="502" t="s">
        <v>63</v>
      </c>
      <c r="F18" s="420">
        <f>F19+F21</f>
        <v>2547060</v>
      </c>
      <c r="G18" s="72"/>
      <c r="H18" s="72"/>
    </row>
    <row r="19" spans="2:8" ht="42.75">
      <c r="B19" s="73"/>
      <c r="C19" s="507" t="s">
        <v>123</v>
      </c>
      <c r="D19" s="507"/>
      <c r="E19" s="510" t="s">
        <v>444</v>
      </c>
      <c r="F19" s="509">
        <f>F20</f>
        <v>2542500</v>
      </c>
      <c r="G19" s="74"/>
      <c r="H19" s="74"/>
    </row>
    <row r="20" spans="2:8" ht="36">
      <c r="B20" s="75"/>
      <c r="C20" s="75"/>
      <c r="D20" s="75" t="s">
        <v>117</v>
      </c>
      <c r="E20" s="32" t="s">
        <v>118</v>
      </c>
      <c r="F20" s="514">
        <v>2542500</v>
      </c>
      <c r="G20" s="77"/>
      <c r="H20" s="77"/>
    </row>
    <row r="21" spans="2:8" ht="71.25">
      <c r="B21" s="78"/>
      <c r="C21" s="511" t="s">
        <v>124</v>
      </c>
      <c r="D21" s="511"/>
      <c r="E21" s="512" t="s">
        <v>445</v>
      </c>
      <c r="F21" s="513">
        <f>F22</f>
        <v>4560</v>
      </c>
      <c r="G21" s="74"/>
      <c r="H21" s="74"/>
    </row>
    <row r="22" spans="2:8" ht="36">
      <c r="B22" s="75"/>
      <c r="C22" s="75"/>
      <c r="D22" s="75" t="s">
        <v>117</v>
      </c>
      <c r="E22" s="32" t="s">
        <v>118</v>
      </c>
      <c r="F22" s="514">
        <v>4560</v>
      </c>
      <c r="G22" s="77"/>
      <c r="H22" s="77"/>
    </row>
    <row r="23" spans="2:8" ht="13.5" thickBot="1">
      <c r="B23" s="79"/>
      <c r="C23" s="79"/>
      <c r="D23" s="79"/>
      <c r="E23" s="80"/>
      <c r="F23" s="81"/>
      <c r="G23" s="77"/>
      <c r="H23" s="77"/>
    </row>
    <row r="24" spans="2:8" ht="16.5" thickBot="1">
      <c r="B24" s="82"/>
      <c r="C24" s="82"/>
      <c r="D24" s="82"/>
      <c r="E24" s="503" t="s">
        <v>126</v>
      </c>
      <c r="F24" s="504">
        <f>F12+F15+F18</f>
        <v>2614680</v>
      </c>
      <c r="G24" s="83"/>
      <c r="H24" s="83"/>
    </row>
    <row r="25" spans="2:8" ht="15.75">
      <c r="B25" s="82"/>
      <c r="C25" s="82"/>
      <c r="D25" s="82"/>
      <c r="E25" s="84"/>
      <c r="F25" s="85"/>
      <c r="G25" s="83"/>
      <c r="H25" s="83"/>
    </row>
    <row r="26" spans="2:8" ht="15.75">
      <c r="B26" s="82"/>
      <c r="C26" s="82"/>
      <c r="D26" s="82"/>
      <c r="E26" s="84"/>
      <c r="F26" s="85"/>
      <c r="G26" s="83"/>
      <c r="H26" s="83"/>
    </row>
    <row r="27" spans="2:8" ht="15.75">
      <c r="B27" s="82"/>
      <c r="C27" s="82"/>
      <c r="D27" s="82"/>
      <c r="E27" s="84"/>
      <c r="F27" s="85"/>
      <c r="G27" s="83"/>
      <c r="H27" s="83"/>
    </row>
    <row r="28" spans="2:8" ht="15.75">
      <c r="B28" s="82"/>
      <c r="C28" s="82"/>
      <c r="D28" s="82"/>
      <c r="E28" s="84"/>
      <c r="F28" s="85"/>
      <c r="G28" s="83"/>
      <c r="H28" s="83"/>
    </row>
    <row r="29" spans="2:8" ht="15.75">
      <c r="B29" s="82"/>
      <c r="C29" s="82"/>
      <c r="D29" s="82"/>
      <c r="E29" s="84"/>
      <c r="F29" s="85"/>
      <c r="G29" s="83"/>
      <c r="H29" s="83"/>
    </row>
    <row r="30" spans="2:8" ht="15.75">
      <c r="B30" s="82"/>
      <c r="C30" s="82"/>
      <c r="D30" s="82"/>
      <c r="E30" s="84"/>
      <c r="F30" s="85"/>
      <c r="G30" s="83"/>
      <c r="H30" s="83"/>
    </row>
    <row r="31" spans="2:8" ht="15.75">
      <c r="B31" s="82"/>
      <c r="C31" s="82"/>
      <c r="D31" s="82"/>
      <c r="E31" s="84"/>
      <c r="F31" s="85"/>
      <c r="G31" s="83"/>
      <c r="H31" s="83"/>
    </row>
    <row r="32" spans="2:8" ht="15.75">
      <c r="B32" s="82"/>
      <c r="C32" s="82"/>
      <c r="D32" s="82"/>
      <c r="E32" s="84"/>
      <c r="F32" s="85"/>
      <c r="G32" s="83"/>
      <c r="H32" s="83"/>
    </row>
    <row r="33" spans="2:8" ht="15.75">
      <c r="B33" s="82"/>
      <c r="C33" s="82"/>
      <c r="D33" s="82"/>
      <c r="E33" s="84"/>
      <c r="F33" s="85"/>
      <c r="G33" s="83"/>
      <c r="H33" s="83"/>
    </row>
    <row r="34" spans="2:8" ht="15.75">
      <c r="B34" s="82"/>
      <c r="C34" s="82"/>
      <c r="D34" s="82"/>
      <c r="E34" s="84"/>
      <c r="F34" s="85"/>
      <c r="G34" s="83"/>
      <c r="H34" s="83"/>
    </row>
    <row r="35" spans="2:8" ht="15.75">
      <c r="B35" s="82"/>
      <c r="C35" s="82"/>
      <c r="D35" s="82"/>
      <c r="E35" s="84"/>
      <c r="F35" s="85"/>
      <c r="G35" s="83"/>
      <c r="H35" s="83"/>
    </row>
    <row r="36" spans="2:8" ht="15.75">
      <c r="B36" s="82"/>
      <c r="C36" s="82"/>
      <c r="D36" s="82"/>
      <c r="E36" s="84"/>
      <c r="F36" s="85"/>
      <c r="G36" s="83"/>
      <c r="H36" s="83"/>
    </row>
    <row r="37" spans="2:8" ht="15.75">
      <c r="B37" s="82"/>
      <c r="C37" s="82"/>
      <c r="D37" s="82"/>
      <c r="E37" s="84"/>
      <c r="F37" s="85"/>
      <c r="G37" s="83"/>
      <c r="H37" s="83"/>
    </row>
    <row r="38" spans="2:8" ht="15.75">
      <c r="B38" s="82"/>
      <c r="C38" s="82"/>
      <c r="D38" s="82"/>
      <c r="E38" s="146" t="s">
        <v>380</v>
      </c>
      <c r="F38" s="85"/>
      <c r="G38" s="83"/>
      <c r="H38" s="83"/>
    </row>
    <row r="39" spans="2:8" ht="11.25" customHeight="1">
      <c r="B39" s="82"/>
      <c r="C39" s="82"/>
      <c r="D39" s="82"/>
      <c r="E39" s="84"/>
      <c r="F39" s="85"/>
      <c r="G39" s="83"/>
      <c r="H39" s="83"/>
    </row>
    <row r="40" spans="2:8" ht="11.25" customHeight="1">
      <c r="B40" s="82"/>
      <c r="C40" s="82"/>
      <c r="D40" s="82"/>
      <c r="E40" s="84"/>
      <c r="F40" s="85"/>
      <c r="G40" s="83"/>
      <c r="H40" s="83"/>
    </row>
    <row r="41" spans="2:8" ht="18.75" customHeight="1" thickBot="1">
      <c r="B41" s="79"/>
      <c r="C41" s="556" t="s">
        <v>127</v>
      </c>
      <c r="D41" s="556"/>
      <c r="E41" s="556"/>
      <c r="F41" s="81"/>
      <c r="G41" s="51"/>
      <c r="H41" s="203"/>
    </row>
    <row r="42" spans="2:6" ht="24" customHeight="1" thickBot="1">
      <c r="B42" s="67" t="s">
        <v>0</v>
      </c>
      <c r="C42" s="68" t="s">
        <v>1</v>
      </c>
      <c r="D42" s="69" t="s">
        <v>2</v>
      </c>
      <c r="E42" s="70" t="s">
        <v>254</v>
      </c>
      <c r="F42" s="192" t="s">
        <v>462</v>
      </c>
    </row>
    <row r="43" spans="2:6" ht="16.5" thickBot="1">
      <c r="B43" s="499" t="s">
        <v>115</v>
      </c>
      <c r="C43" s="500"/>
      <c r="D43" s="500"/>
      <c r="E43" s="502" t="s">
        <v>15</v>
      </c>
      <c r="F43" s="420">
        <f>F44</f>
        <v>66200</v>
      </c>
    </row>
    <row r="44" spans="2:6" ht="14.25">
      <c r="B44" s="78"/>
      <c r="C44" s="511" t="s">
        <v>116</v>
      </c>
      <c r="D44" s="511"/>
      <c r="E44" s="515" t="s">
        <v>379</v>
      </c>
      <c r="F44" s="513">
        <f>SUM(F45:F47)</f>
        <v>66200</v>
      </c>
    </row>
    <row r="45" spans="2:6" ht="14.25" customHeight="1">
      <c r="B45" s="86"/>
      <c r="C45" s="86"/>
      <c r="D45" s="86">
        <v>4010</v>
      </c>
      <c r="E45" s="32" t="s">
        <v>128</v>
      </c>
      <c r="F45" s="76">
        <v>55200</v>
      </c>
    </row>
    <row r="46" spans="2:6" ht="14.25" customHeight="1">
      <c r="B46" s="86"/>
      <c r="C46" s="86"/>
      <c r="D46" s="86">
        <v>4110</v>
      </c>
      <c r="E46" s="32" t="s">
        <v>129</v>
      </c>
      <c r="F46" s="76">
        <v>9600</v>
      </c>
    </row>
    <row r="47" spans="2:6" ht="14.25" customHeight="1" thickBot="1">
      <c r="B47" s="86"/>
      <c r="C47" s="86"/>
      <c r="D47" s="86">
        <v>4120</v>
      </c>
      <c r="E47" s="32" t="s">
        <v>130</v>
      </c>
      <c r="F47" s="76">
        <v>1400</v>
      </c>
    </row>
    <row r="48" spans="2:6" ht="43.5" customHeight="1" thickBot="1">
      <c r="B48" s="499" t="s">
        <v>119</v>
      </c>
      <c r="C48" s="500"/>
      <c r="D48" s="500"/>
      <c r="E48" s="501" t="s">
        <v>438</v>
      </c>
      <c r="F48" s="420">
        <f>F49</f>
        <v>1420</v>
      </c>
    </row>
    <row r="49" spans="2:6" ht="28.5" customHeight="1">
      <c r="B49" s="78"/>
      <c r="C49" s="511" t="s">
        <v>120</v>
      </c>
      <c r="D49" s="511"/>
      <c r="E49" s="515" t="s">
        <v>24</v>
      </c>
      <c r="F49" s="513">
        <f>SUM(F50:F50)</f>
        <v>1420</v>
      </c>
    </row>
    <row r="50" spans="2:6" ht="15.75" customHeight="1" thickBot="1">
      <c r="B50" s="86"/>
      <c r="C50" s="86"/>
      <c r="D50" s="86">
        <v>4300</v>
      </c>
      <c r="E50" s="32" t="s">
        <v>132</v>
      </c>
      <c r="F50" s="76">
        <v>1420</v>
      </c>
    </row>
    <row r="51" spans="2:6" ht="16.5" thickBot="1">
      <c r="B51" s="499" t="s">
        <v>122</v>
      </c>
      <c r="C51" s="500"/>
      <c r="D51" s="500"/>
      <c r="E51" s="502" t="s">
        <v>63</v>
      </c>
      <c r="F51" s="420">
        <f>F52+F67</f>
        <v>2547060</v>
      </c>
    </row>
    <row r="52" spans="2:6" ht="42.75">
      <c r="B52" s="78"/>
      <c r="C52" s="511" t="s">
        <v>123</v>
      </c>
      <c r="D52" s="511"/>
      <c r="E52" s="510" t="s">
        <v>444</v>
      </c>
      <c r="F52" s="513">
        <f>SUM(F53:F66)</f>
        <v>2542500</v>
      </c>
    </row>
    <row r="53" spans="2:6" ht="14.25" customHeight="1">
      <c r="B53" s="86"/>
      <c r="C53" s="86"/>
      <c r="D53" s="86">
        <v>3110</v>
      </c>
      <c r="E53" s="32" t="s">
        <v>135</v>
      </c>
      <c r="F53" s="87">
        <v>2407150</v>
      </c>
    </row>
    <row r="54" spans="2:6" ht="14.25" customHeight="1">
      <c r="B54" s="86"/>
      <c r="C54" s="86"/>
      <c r="D54" s="86">
        <v>4010</v>
      </c>
      <c r="E54" s="32" t="s">
        <v>128</v>
      </c>
      <c r="F54" s="87">
        <v>52500</v>
      </c>
    </row>
    <row r="55" spans="2:6" ht="14.25" customHeight="1">
      <c r="B55" s="86"/>
      <c r="C55" s="86"/>
      <c r="D55" s="86">
        <v>4040</v>
      </c>
      <c r="E55" s="32" t="s">
        <v>136</v>
      </c>
      <c r="F55" s="87">
        <v>3500</v>
      </c>
    </row>
    <row r="56" spans="2:6" ht="14.25" customHeight="1">
      <c r="B56" s="86"/>
      <c r="C56" s="86"/>
      <c r="D56" s="86">
        <v>4110</v>
      </c>
      <c r="E56" s="32" t="s">
        <v>129</v>
      </c>
      <c r="F56" s="87">
        <v>61000</v>
      </c>
    </row>
    <row r="57" spans="2:6" ht="14.25" customHeight="1">
      <c r="B57" s="86"/>
      <c r="C57" s="86"/>
      <c r="D57" s="86">
        <v>4120</v>
      </c>
      <c r="E57" s="32" t="s">
        <v>130</v>
      </c>
      <c r="F57" s="87">
        <v>1550</v>
      </c>
    </row>
    <row r="58" spans="2:6" ht="14.25" customHeight="1">
      <c r="B58" s="86"/>
      <c r="C58" s="86"/>
      <c r="D58" s="86">
        <v>4170</v>
      </c>
      <c r="E58" s="32" t="s">
        <v>137</v>
      </c>
      <c r="F58" s="87">
        <v>1000</v>
      </c>
    </row>
    <row r="59" spans="2:6" ht="14.25" customHeight="1">
      <c r="B59" s="86"/>
      <c r="C59" s="86"/>
      <c r="D59" s="86">
        <v>4210</v>
      </c>
      <c r="E59" s="32" t="s">
        <v>133</v>
      </c>
      <c r="F59" s="87">
        <v>2700</v>
      </c>
    </row>
    <row r="60" spans="2:6" ht="14.25" customHeight="1">
      <c r="B60" s="86"/>
      <c r="C60" s="86"/>
      <c r="D60" s="86">
        <v>4260</v>
      </c>
      <c r="E60" s="32" t="s">
        <v>138</v>
      </c>
      <c r="F60" s="87">
        <v>600</v>
      </c>
    </row>
    <row r="61" spans="2:6" ht="14.25" customHeight="1">
      <c r="B61" s="86"/>
      <c r="C61" s="86"/>
      <c r="D61" s="86">
        <v>4270</v>
      </c>
      <c r="E61" s="32" t="s">
        <v>139</v>
      </c>
      <c r="F61" s="87">
        <v>300</v>
      </c>
    </row>
    <row r="62" spans="2:6" ht="14.25" customHeight="1">
      <c r="B62" s="86"/>
      <c r="C62" s="86"/>
      <c r="D62" s="127" t="s">
        <v>230</v>
      </c>
      <c r="E62" s="32" t="s">
        <v>506</v>
      </c>
      <c r="F62" s="87">
        <v>550</v>
      </c>
    </row>
    <row r="63" spans="2:6" ht="14.25" customHeight="1">
      <c r="B63" s="86"/>
      <c r="C63" s="86"/>
      <c r="D63" s="86">
        <v>4300</v>
      </c>
      <c r="E63" s="32" t="s">
        <v>132</v>
      </c>
      <c r="F63" s="87">
        <v>10000</v>
      </c>
    </row>
    <row r="64" spans="2:6" ht="14.25" customHeight="1">
      <c r="B64" s="86"/>
      <c r="C64" s="86"/>
      <c r="D64" s="86">
        <v>4410</v>
      </c>
      <c r="E64" s="32" t="s">
        <v>142</v>
      </c>
      <c r="F64" s="87">
        <v>500</v>
      </c>
    </row>
    <row r="65" spans="2:6" ht="14.25" customHeight="1">
      <c r="B65" s="86"/>
      <c r="C65" s="86"/>
      <c r="D65" s="86">
        <v>4430</v>
      </c>
      <c r="E65" s="32" t="s">
        <v>143</v>
      </c>
      <c r="F65" s="87">
        <v>150</v>
      </c>
    </row>
    <row r="66" spans="2:6" ht="14.25" customHeight="1">
      <c r="B66" s="86"/>
      <c r="C66" s="86"/>
      <c r="D66" s="86">
        <v>4700</v>
      </c>
      <c r="E66" s="32" t="s">
        <v>203</v>
      </c>
      <c r="F66" s="87">
        <v>1000</v>
      </c>
    </row>
    <row r="67" spans="2:6" ht="71.25">
      <c r="B67" s="78"/>
      <c r="C67" s="511" t="s">
        <v>124</v>
      </c>
      <c r="D67" s="511"/>
      <c r="E67" s="512" t="s">
        <v>445</v>
      </c>
      <c r="F67" s="513">
        <f>F68</f>
        <v>4560</v>
      </c>
    </row>
    <row r="68" spans="2:6" ht="14.25" customHeight="1">
      <c r="B68" s="86"/>
      <c r="C68" s="86"/>
      <c r="D68" s="86">
        <v>4130</v>
      </c>
      <c r="E68" s="32" t="s">
        <v>145</v>
      </c>
      <c r="F68" s="76">
        <v>4560</v>
      </c>
    </row>
    <row r="69" spans="2:6" ht="13.5" thickBot="1">
      <c r="B69" s="88"/>
      <c r="C69" s="88"/>
      <c r="D69" s="88"/>
      <c r="E69" s="89"/>
      <c r="F69" s="81"/>
    </row>
    <row r="70" spans="2:6" ht="16.5" thickBot="1">
      <c r="B70" s="90"/>
      <c r="C70" s="90"/>
      <c r="D70" s="91"/>
      <c r="E70" s="505" t="s">
        <v>126</v>
      </c>
      <c r="F70" s="506">
        <f>F43+F48+F51</f>
        <v>2614680</v>
      </c>
    </row>
    <row r="71" spans="2:6" ht="15.75">
      <c r="B71" s="90"/>
      <c r="C71" s="90"/>
      <c r="D71" s="91"/>
      <c r="E71" s="84"/>
      <c r="F71" s="230"/>
    </row>
    <row r="72" spans="2:6" ht="32.25" customHeight="1">
      <c r="B72" s="334"/>
      <c r="C72" s="557" t="s">
        <v>461</v>
      </c>
      <c r="D72" s="557"/>
      <c r="E72" s="557"/>
      <c r="F72" s="557"/>
    </row>
    <row r="73" spans="2:7" ht="15" thickBot="1">
      <c r="B73" s="335"/>
      <c r="C73" s="335"/>
      <c r="D73" s="335"/>
      <c r="E73" s="336"/>
      <c r="F73" s="92"/>
      <c r="G73" s="51"/>
    </row>
    <row r="74" spans="2:7" ht="15.75">
      <c r="B74" s="337" t="s">
        <v>0</v>
      </c>
      <c r="C74" s="338" t="s">
        <v>1</v>
      </c>
      <c r="D74" s="339" t="s">
        <v>2</v>
      </c>
      <c r="E74" s="126" t="s">
        <v>254</v>
      </c>
      <c r="F74" s="192" t="s">
        <v>462</v>
      </c>
      <c r="G74" s="51"/>
    </row>
    <row r="75" spans="2:6" ht="24">
      <c r="B75" s="340" t="s">
        <v>122</v>
      </c>
      <c r="C75" s="340" t="s">
        <v>123</v>
      </c>
      <c r="D75" s="340" t="s">
        <v>391</v>
      </c>
      <c r="E75" s="231" t="s">
        <v>392</v>
      </c>
      <c r="F75" s="353">
        <v>38400</v>
      </c>
    </row>
  </sheetData>
  <sheetProtection/>
  <mergeCells count="4">
    <mergeCell ref="C41:E41"/>
    <mergeCell ref="C7:F7"/>
    <mergeCell ref="C10:E10"/>
    <mergeCell ref="C72:F72"/>
  </mergeCell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2"/>
  <sheetViews>
    <sheetView zoomScalePageLayoutView="0" workbookViewId="0" topLeftCell="A1">
      <selection activeCell="D2" sqref="D2:D3"/>
    </sheetView>
  </sheetViews>
  <sheetFormatPr defaultColWidth="9.140625" defaultRowHeight="12.75"/>
  <cols>
    <col min="1" max="1" width="4.28125" style="36" customWidth="1"/>
    <col min="2" max="2" width="4.7109375" style="36" bestFit="1" customWidth="1"/>
    <col min="3" max="3" width="42.140625" style="36" customWidth="1"/>
    <col min="4" max="4" width="18.00390625" style="36" customWidth="1"/>
    <col min="5" max="5" width="19.28125" style="36" customWidth="1"/>
    <col min="6" max="6" width="3.57421875" style="36" customWidth="1"/>
    <col min="7" max="16384" width="9.140625" style="36" customWidth="1"/>
  </cols>
  <sheetData>
    <row r="1" ht="12.75">
      <c r="D1" t="s">
        <v>113</v>
      </c>
    </row>
    <row r="2" spans="2:4" ht="18.75">
      <c r="B2" s="302"/>
      <c r="C2" s="264"/>
      <c r="D2" s="36" t="s">
        <v>535</v>
      </c>
    </row>
    <row r="3" ht="12.75">
      <c r="D3" s="545" t="s">
        <v>536</v>
      </c>
    </row>
    <row r="5" ht="18.75">
      <c r="C5" s="295"/>
    </row>
    <row r="6" ht="15">
      <c r="C6" s="317"/>
    </row>
    <row r="7" spans="2:5" ht="15" customHeight="1">
      <c r="B7" s="204" t="s">
        <v>463</v>
      </c>
      <c r="C7" s="204"/>
      <c r="D7" s="204"/>
      <c r="E7" s="204"/>
    </row>
    <row r="8" ht="6.75" customHeight="1">
      <c r="B8" s="40"/>
    </row>
    <row r="9" ht="12.75">
      <c r="E9" s="190" t="s">
        <v>73</v>
      </c>
    </row>
    <row r="10" spans="2:5" ht="15" customHeight="1">
      <c r="B10" s="559" t="s">
        <v>74</v>
      </c>
      <c r="C10" s="559" t="s">
        <v>75</v>
      </c>
      <c r="D10" s="558" t="s">
        <v>76</v>
      </c>
      <c r="E10" s="558" t="s">
        <v>462</v>
      </c>
    </row>
    <row r="11" spans="2:5" ht="15" customHeight="1">
      <c r="B11" s="559"/>
      <c r="C11" s="559"/>
      <c r="D11" s="559"/>
      <c r="E11" s="558"/>
    </row>
    <row r="12" spans="2:5" ht="15.75" customHeight="1">
      <c r="B12" s="559"/>
      <c r="C12" s="559"/>
      <c r="D12" s="559"/>
      <c r="E12" s="558"/>
    </row>
    <row r="13" spans="2:5" s="42" customFormat="1" ht="8.25" customHeight="1" thickBot="1">
      <c r="B13" s="270">
        <v>1</v>
      </c>
      <c r="C13" s="270">
        <v>2</v>
      </c>
      <c r="D13" s="270">
        <v>3</v>
      </c>
      <c r="E13" s="270">
        <v>4</v>
      </c>
    </row>
    <row r="14" spans="2:5" ht="18.75" customHeight="1" thickBot="1">
      <c r="B14" s="560" t="s">
        <v>77</v>
      </c>
      <c r="C14" s="561"/>
      <c r="D14" s="516"/>
      <c r="E14" s="517">
        <f>E15+E20+E22</f>
        <v>4926627</v>
      </c>
    </row>
    <row r="15" spans="2:5" ht="25.5">
      <c r="B15" s="43" t="s">
        <v>78</v>
      </c>
      <c r="C15" s="354" t="s">
        <v>420</v>
      </c>
      <c r="D15" s="43" t="s">
        <v>79</v>
      </c>
      <c r="E15" s="205">
        <v>4926627</v>
      </c>
    </row>
    <row r="16" spans="2:5" ht="25.5">
      <c r="B16" s="44" t="s">
        <v>81</v>
      </c>
      <c r="C16" s="354" t="s">
        <v>421</v>
      </c>
      <c r="D16" s="44" t="s">
        <v>255</v>
      </c>
      <c r="E16" s="46"/>
    </row>
    <row r="17" spans="2:5" ht="42" customHeight="1">
      <c r="B17" s="44" t="s">
        <v>83</v>
      </c>
      <c r="C17" s="47" t="s">
        <v>422</v>
      </c>
      <c r="D17" s="44" t="s">
        <v>82</v>
      </c>
      <c r="E17" s="45"/>
    </row>
    <row r="18" spans="2:5" ht="25.5">
      <c r="B18" s="44" t="s">
        <v>85</v>
      </c>
      <c r="C18" s="47" t="s">
        <v>423</v>
      </c>
      <c r="D18" s="44" t="s">
        <v>84</v>
      </c>
      <c r="E18" s="45"/>
    </row>
    <row r="19" spans="2:5" ht="18.75" customHeight="1">
      <c r="B19" s="44" t="s">
        <v>86</v>
      </c>
      <c r="C19" s="45" t="s">
        <v>424</v>
      </c>
      <c r="D19" s="44" t="s">
        <v>257</v>
      </c>
      <c r="E19" s="45"/>
    </row>
    <row r="20" spans="2:5" ht="18.75" customHeight="1">
      <c r="B20" s="44" t="s">
        <v>88</v>
      </c>
      <c r="C20" s="45" t="s">
        <v>425</v>
      </c>
      <c r="D20" s="44" t="s">
        <v>87</v>
      </c>
      <c r="E20" s="45"/>
    </row>
    <row r="21" spans="2:5" ht="25.5">
      <c r="B21" s="44" t="s">
        <v>90</v>
      </c>
      <c r="C21" s="47" t="s">
        <v>426</v>
      </c>
      <c r="D21" s="44" t="s">
        <v>89</v>
      </c>
      <c r="E21" s="45"/>
    </row>
    <row r="22" spans="2:5" ht="18.75" customHeight="1" thickBot="1">
      <c r="B22" s="44" t="s">
        <v>256</v>
      </c>
      <c r="C22" s="49" t="s">
        <v>427</v>
      </c>
      <c r="D22" s="48" t="s">
        <v>91</v>
      </c>
      <c r="E22" s="207"/>
    </row>
    <row r="23" spans="2:5" ht="18.75" customHeight="1" thickBot="1">
      <c r="B23" s="560" t="s">
        <v>92</v>
      </c>
      <c r="C23" s="561"/>
      <c r="D23" s="516"/>
      <c r="E23" s="517">
        <f>E24+E26</f>
        <v>1971250</v>
      </c>
    </row>
    <row r="24" spans="2:5" ht="25.5">
      <c r="B24" s="43" t="s">
        <v>78</v>
      </c>
      <c r="C24" s="354" t="s">
        <v>428</v>
      </c>
      <c r="D24" s="43" t="s">
        <v>93</v>
      </c>
      <c r="E24" s="205">
        <v>1971250</v>
      </c>
    </row>
    <row r="25" spans="2:5" ht="25.5">
      <c r="B25" s="44" t="s">
        <v>81</v>
      </c>
      <c r="C25" s="354" t="s">
        <v>430</v>
      </c>
      <c r="D25" s="43" t="s">
        <v>429</v>
      </c>
      <c r="E25" s="46"/>
    </row>
    <row r="26" spans="2:5" ht="38.25">
      <c r="B26" s="44" t="s">
        <v>83</v>
      </c>
      <c r="C26" s="47" t="s">
        <v>94</v>
      </c>
      <c r="D26" s="44" t="s">
        <v>95</v>
      </c>
      <c r="E26" s="206"/>
    </row>
    <row r="27" spans="2:5" ht="18.75" customHeight="1">
      <c r="B27" s="44" t="s">
        <v>85</v>
      </c>
      <c r="C27" s="45" t="s">
        <v>431</v>
      </c>
      <c r="D27" s="44" t="s">
        <v>96</v>
      </c>
      <c r="E27" s="45"/>
    </row>
    <row r="28" spans="2:5" ht="18.75" customHeight="1">
      <c r="B28" s="44" t="s">
        <v>86</v>
      </c>
      <c r="C28" s="45" t="s">
        <v>432</v>
      </c>
      <c r="D28" s="44" t="s">
        <v>97</v>
      </c>
      <c r="E28" s="45"/>
    </row>
    <row r="29" spans="2:5" ht="18.75" customHeight="1">
      <c r="B29" s="44" t="s">
        <v>88</v>
      </c>
      <c r="C29" s="45" t="s">
        <v>258</v>
      </c>
      <c r="D29" s="44" t="s">
        <v>98</v>
      </c>
      <c r="E29" s="45"/>
    </row>
    <row r="30" spans="2:5" ht="18.75" customHeight="1">
      <c r="B30" s="44" t="s">
        <v>90</v>
      </c>
      <c r="C30" s="45" t="s">
        <v>433</v>
      </c>
      <c r="D30" s="44" t="s">
        <v>99</v>
      </c>
      <c r="E30" s="45"/>
    </row>
    <row r="31" spans="2:5" ht="7.5" customHeight="1">
      <c r="B31" s="50"/>
      <c r="C31" s="51"/>
      <c r="D31" s="51"/>
      <c r="E31" s="51"/>
    </row>
    <row r="32" spans="2:5" ht="12.75">
      <c r="B32" s="52"/>
      <c r="C32" s="53"/>
      <c r="D32" s="53"/>
      <c r="E32" s="53"/>
    </row>
  </sheetData>
  <sheetProtection/>
  <mergeCells count="6">
    <mergeCell ref="D10:D12"/>
    <mergeCell ref="E10:E12"/>
    <mergeCell ref="B14:C14"/>
    <mergeCell ref="B23:C23"/>
    <mergeCell ref="B10:B12"/>
    <mergeCell ref="C10:C1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F2" sqref="F2:F3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43.140625" style="0" customWidth="1"/>
    <col min="7" max="7" width="19.28125" style="0" customWidth="1"/>
    <col min="8" max="8" width="0.9921875" style="0" customWidth="1"/>
  </cols>
  <sheetData>
    <row r="1" spans="1:15" ht="14.25" customHeight="1">
      <c r="A1" s="36"/>
      <c r="B1" s="36"/>
      <c r="C1" s="36"/>
      <c r="D1" s="36"/>
      <c r="E1" s="36"/>
      <c r="F1" s="322" t="s">
        <v>514</v>
      </c>
      <c r="G1" s="36"/>
      <c r="H1" s="36"/>
      <c r="I1" s="36"/>
      <c r="J1" s="36"/>
      <c r="K1" s="36"/>
      <c r="M1" s="36"/>
      <c r="N1" s="36"/>
      <c r="O1" s="36"/>
    </row>
    <row r="2" spans="1:15" ht="18.75">
      <c r="A2" s="36"/>
      <c r="B2" s="302"/>
      <c r="C2" s="36"/>
      <c r="D2" s="295"/>
      <c r="E2" s="36" t="s">
        <v>531</v>
      </c>
      <c r="F2" s="36" t="s">
        <v>538</v>
      </c>
      <c r="G2" s="36"/>
      <c r="H2" s="36"/>
      <c r="I2" s="36"/>
      <c r="J2" s="36"/>
      <c r="K2" s="36"/>
      <c r="M2" s="36"/>
      <c r="N2" s="36"/>
      <c r="O2" s="36"/>
    </row>
    <row r="3" spans="1:15" ht="14.25" customHeight="1">
      <c r="A3" s="36"/>
      <c r="B3" s="36"/>
      <c r="C3" s="36"/>
      <c r="D3" s="317"/>
      <c r="E3" t="s">
        <v>532</v>
      </c>
      <c r="F3" s="545" t="s">
        <v>539</v>
      </c>
      <c r="G3" s="36"/>
      <c r="H3" s="36"/>
      <c r="I3" s="36"/>
      <c r="J3" s="36"/>
      <c r="K3" s="36"/>
      <c r="M3" s="36"/>
      <c r="N3" s="36"/>
      <c r="O3" s="36"/>
    </row>
    <row r="4" spans="2:15" ht="18" customHeight="1">
      <c r="B4" s="54"/>
      <c r="C4" s="326" t="s">
        <v>468</v>
      </c>
      <c r="D4" s="326"/>
      <c r="E4" s="326"/>
      <c r="F4" s="55"/>
      <c r="G4" s="54"/>
      <c r="H4" s="54"/>
      <c r="I4" s="54"/>
      <c r="J4" s="54"/>
      <c r="K4" s="54"/>
      <c r="L4" s="54"/>
      <c r="M4" s="54"/>
      <c r="N4" s="54"/>
      <c r="O4" s="54"/>
    </row>
    <row r="5" spans="1:14" ht="12" customHeight="1" thickBot="1">
      <c r="A5" s="54"/>
      <c r="B5" s="54"/>
      <c r="C5" s="54"/>
      <c r="D5" s="54"/>
      <c r="E5" s="54"/>
      <c r="F5" s="54"/>
      <c r="G5" s="61" t="s">
        <v>73</v>
      </c>
      <c r="H5" s="54"/>
      <c r="I5" s="54"/>
      <c r="J5" s="54"/>
      <c r="K5" s="54"/>
      <c r="L5" s="54"/>
      <c r="M5" s="54"/>
      <c r="N5" s="54"/>
    </row>
    <row r="6" spans="1:7" ht="64.5" customHeight="1" thickBot="1">
      <c r="A6" s="93" t="s">
        <v>0</v>
      </c>
      <c r="B6" s="94" t="s">
        <v>1</v>
      </c>
      <c r="C6" s="95" t="s">
        <v>2</v>
      </c>
      <c r="D6" s="94" t="s">
        <v>75</v>
      </c>
      <c r="E6" s="96" t="s">
        <v>469</v>
      </c>
      <c r="F6" s="97" t="s">
        <v>146</v>
      </c>
      <c r="G6" s="98" t="s">
        <v>147</v>
      </c>
    </row>
    <row r="7" spans="1:7" ht="9.75" customHeight="1">
      <c r="A7" s="252">
        <v>1</v>
      </c>
      <c r="B7" s="253">
        <v>2</v>
      </c>
      <c r="C7" s="253">
        <v>3</v>
      </c>
      <c r="D7" s="253">
        <v>4</v>
      </c>
      <c r="E7" s="253">
        <v>5</v>
      </c>
      <c r="F7" s="254">
        <v>6</v>
      </c>
      <c r="G7" s="260">
        <v>7</v>
      </c>
    </row>
    <row r="8" spans="1:7" ht="15" customHeight="1">
      <c r="A8" s="464" t="s">
        <v>148</v>
      </c>
      <c r="B8" s="465"/>
      <c r="C8" s="465"/>
      <c r="D8" s="466" t="s">
        <v>149</v>
      </c>
      <c r="E8" s="467">
        <f>E9</f>
        <v>300000</v>
      </c>
      <c r="F8" s="99"/>
      <c r="G8" s="255"/>
    </row>
    <row r="9" spans="1:7" ht="15" customHeight="1">
      <c r="A9" s="256"/>
      <c r="B9" s="453" t="s">
        <v>150</v>
      </c>
      <c r="C9" s="454"/>
      <c r="D9" s="455" t="s">
        <v>151</v>
      </c>
      <c r="E9" s="456">
        <f>SUM(E10:E14)</f>
        <v>300000</v>
      </c>
      <c r="F9" s="102"/>
      <c r="G9" s="255"/>
    </row>
    <row r="10" spans="1:7" ht="24">
      <c r="A10" s="256"/>
      <c r="B10" s="100"/>
      <c r="C10" s="103">
        <v>6050</v>
      </c>
      <c r="D10" s="104" t="s">
        <v>152</v>
      </c>
      <c r="E10" s="232">
        <v>150000</v>
      </c>
      <c r="F10" s="105" t="s">
        <v>530</v>
      </c>
      <c r="G10" s="257" t="s">
        <v>153</v>
      </c>
    </row>
    <row r="11" spans="1:7" ht="24">
      <c r="A11" s="256"/>
      <c r="B11" s="100"/>
      <c r="C11" s="103">
        <v>6050</v>
      </c>
      <c r="D11" s="104" t="s">
        <v>152</v>
      </c>
      <c r="E11" s="232">
        <v>60000</v>
      </c>
      <c r="F11" s="234" t="s">
        <v>394</v>
      </c>
      <c r="G11" s="257" t="s">
        <v>153</v>
      </c>
    </row>
    <row r="12" spans="1:7" ht="24">
      <c r="A12" s="256"/>
      <c r="B12" s="100"/>
      <c r="C12" s="103">
        <v>6050</v>
      </c>
      <c r="D12" s="104" t="s">
        <v>152</v>
      </c>
      <c r="E12" s="232">
        <v>20000</v>
      </c>
      <c r="F12" s="234" t="s">
        <v>398</v>
      </c>
      <c r="G12" s="257" t="s">
        <v>153</v>
      </c>
    </row>
    <row r="13" spans="1:7" ht="24">
      <c r="A13" s="256"/>
      <c r="B13" s="100"/>
      <c r="C13" s="103">
        <v>6050</v>
      </c>
      <c r="D13" s="104" t="s">
        <v>152</v>
      </c>
      <c r="E13" s="232">
        <v>40000</v>
      </c>
      <c r="F13" s="234" t="s">
        <v>515</v>
      </c>
      <c r="G13" s="257" t="s">
        <v>153</v>
      </c>
    </row>
    <row r="14" spans="1:7" ht="24">
      <c r="A14" s="256"/>
      <c r="B14" s="100"/>
      <c r="C14" s="103">
        <v>6050</v>
      </c>
      <c r="D14" s="104" t="s">
        <v>152</v>
      </c>
      <c r="E14" s="232">
        <v>30000</v>
      </c>
      <c r="F14" s="234" t="s">
        <v>476</v>
      </c>
      <c r="G14" s="257" t="s">
        <v>153</v>
      </c>
    </row>
    <row r="15" spans="1:7" ht="15" customHeight="1">
      <c r="A15" s="468">
        <v>600</v>
      </c>
      <c r="B15" s="469"/>
      <c r="C15" s="469"/>
      <c r="D15" s="466" t="s">
        <v>155</v>
      </c>
      <c r="E15" s="470">
        <f>E16+E18</f>
        <v>2195119</v>
      </c>
      <c r="F15" s="107"/>
      <c r="G15" s="255"/>
    </row>
    <row r="16" spans="1:7" ht="15" customHeight="1">
      <c r="A16" s="256"/>
      <c r="B16" s="454">
        <v>60014</v>
      </c>
      <c r="C16" s="454"/>
      <c r="D16" s="455" t="s">
        <v>156</v>
      </c>
      <c r="E16" s="456">
        <f>E17</f>
        <v>50000</v>
      </c>
      <c r="F16" s="102"/>
      <c r="G16" s="255"/>
    </row>
    <row r="17" spans="1:7" ht="34.5" customHeight="1">
      <c r="A17" s="256"/>
      <c r="B17" s="101"/>
      <c r="C17" s="103">
        <v>6300</v>
      </c>
      <c r="D17" s="104" t="s">
        <v>157</v>
      </c>
      <c r="E17" s="232">
        <v>50000</v>
      </c>
      <c r="F17" s="108" t="s">
        <v>477</v>
      </c>
      <c r="G17" s="258" t="s">
        <v>158</v>
      </c>
    </row>
    <row r="18" spans="1:7" ht="16.5" customHeight="1">
      <c r="A18" s="256"/>
      <c r="B18" s="454">
        <v>60016</v>
      </c>
      <c r="C18" s="454"/>
      <c r="D18" s="455" t="s">
        <v>280</v>
      </c>
      <c r="E18" s="457">
        <f>SUM(E19:E26)</f>
        <v>2145119</v>
      </c>
      <c r="F18" s="108"/>
      <c r="G18" s="258"/>
    </row>
    <row r="19" spans="1:7" ht="16.5" customHeight="1">
      <c r="A19" s="259"/>
      <c r="B19" s="297"/>
      <c r="C19" s="298">
        <v>6050</v>
      </c>
      <c r="D19" s="104" t="s">
        <v>152</v>
      </c>
      <c r="E19" s="232">
        <v>1600000</v>
      </c>
      <c r="F19" s="108" t="s">
        <v>478</v>
      </c>
      <c r="G19" s="257" t="s">
        <v>153</v>
      </c>
    </row>
    <row r="20" spans="1:7" ht="16.5" customHeight="1">
      <c r="A20" s="259"/>
      <c r="B20" s="297"/>
      <c r="C20" s="298">
        <v>6050</v>
      </c>
      <c r="D20" s="104" t="s">
        <v>152</v>
      </c>
      <c r="E20" s="232">
        <v>200000</v>
      </c>
      <c r="F20" s="108" t="s">
        <v>479</v>
      </c>
      <c r="G20" s="257" t="s">
        <v>153</v>
      </c>
    </row>
    <row r="21" spans="1:7" ht="21.75">
      <c r="A21" s="259"/>
      <c r="B21" s="297"/>
      <c r="C21" s="298">
        <v>6050</v>
      </c>
      <c r="D21" s="104" t="s">
        <v>516</v>
      </c>
      <c r="E21" s="232">
        <v>20000</v>
      </c>
      <c r="F21" s="108" t="s">
        <v>518</v>
      </c>
      <c r="G21" s="257" t="s">
        <v>153</v>
      </c>
    </row>
    <row r="22" spans="1:7" ht="24">
      <c r="A22" s="259"/>
      <c r="B22" s="297"/>
      <c r="C22" s="298">
        <v>6050</v>
      </c>
      <c r="D22" s="104" t="s">
        <v>516</v>
      </c>
      <c r="E22" s="232">
        <v>5000</v>
      </c>
      <c r="F22" s="108" t="s">
        <v>527</v>
      </c>
      <c r="G22" s="257" t="s">
        <v>153</v>
      </c>
    </row>
    <row r="23" spans="1:7" ht="21.75">
      <c r="A23" s="259"/>
      <c r="B23" s="297"/>
      <c r="C23" s="298">
        <v>6050</v>
      </c>
      <c r="D23" s="104" t="s">
        <v>516</v>
      </c>
      <c r="E23" s="232">
        <v>2500</v>
      </c>
      <c r="F23" s="108" t="s">
        <v>517</v>
      </c>
      <c r="G23" s="257" t="s">
        <v>153</v>
      </c>
    </row>
    <row r="24" spans="1:7" ht="24">
      <c r="A24" s="259"/>
      <c r="B24" s="297"/>
      <c r="C24" s="298">
        <v>6050</v>
      </c>
      <c r="D24" s="104" t="s">
        <v>516</v>
      </c>
      <c r="E24" s="232">
        <v>7753</v>
      </c>
      <c r="F24" s="108" t="s">
        <v>528</v>
      </c>
      <c r="G24" s="257" t="s">
        <v>153</v>
      </c>
    </row>
    <row r="25" spans="1:7" ht="21.75">
      <c r="A25" s="259"/>
      <c r="B25" s="297"/>
      <c r="C25" s="103">
        <v>6050</v>
      </c>
      <c r="D25" s="104" t="s">
        <v>516</v>
      </c>
      <c r="E25" s="232">
        <v>9866</v>
      </c>
      <c r="F25" s="108" t="s">
        <v>519</v>
      </c>
      <c r="G25" s="257" t="s">
        <v>153</v>
      </c>
    </row>
    <row r="26" spans="1:7" ht="12.75">
      <c r="A26" s="259"/>
      <c r="B26" s="297"/>
      <c r="C26" s="298">
        <v>6050</v>
      </c>
      <c r="D26" s="104" t="s">
        <v>152</v>
      </c>
      <c r="E26" s="543">
        <v>300000</v>
      </c>
      <c r="F26" s="544" t="s">
        <v>529</v>
      </c>
      <c r="G26" s="257" t="s">
        <v>153</v>
      </c>
    </row>
    <row r="27" spans="1:7" ht="14.25" customHeight="1">
      <c r="A27" s="468">
        <v>750</v>
      </c>
      <c r="B27" s="106"/>
      <c r="C27" s="106"/>
      <c r="D27" s="471" t="s">
        <v>15</v>
      </c>
      <c r="E27" s="470">
        <f>E28</f>
        <v>60000</v>
      </c>
      <c r="F27" s="109"/>
      <c r="G27" s="255"/>
    </row>
    <row r="28" spans="1:7" ht="14.25" customHeight="1">
      <c r="A28" s="256"/>
      <c r="B28" s="454">
        <v>75023</v>
      </c>
      <c r="C28" s="454"/>
      <c r="D28" s="455" t="s">
        <v>159</v>
      </c>
      <c r="E28" s="456">
        <f>E29</f>
        <v>60000</v>
      </c>
      <c r="F28" s="102"/>
      <c r="G28" s="255"/>
    </row>
    <row r="29" spans="1:7" ht="24">
      <c r="A29" s="256"/>
      <c r="B29" s="297"/>
      <c r="C29" s="298">
        <v>6060</v>
      </c>
      <c r="D29" s="233" t="s">
        <v>154</v>
      </c>
      <c r="E29" s="232">
        <v>60000</v>
      </c>
      <c r="F29" s="105" t="s">
        <v>395</v>
      </c>
      <c r="G29" s="257" t="s">
        <v>153</v>
      </c>
    </row>
    <row r="30" spans="1:7" ht="25.5">
      <c r="A30" s="468">
        <v>754</v>
      </c>
      <c r="B30" s="101"/>
      <c r="C30" s="103"/>
      <c r="D30" s="447" t="s">
        <v>26</v>
      </c>
      <c r="E30" s="470">
        <f>E31</f>
        <v>100000</v>
      </c>
      <c r="F30" s="105"/>
      <c r="G30" s="257"/>
    </row>
    <row r="31" spans="1:7" ht="12.75">
      <c r="A31" s="256"/>
      <c r="B31" s="462" t="s">
        <v>497</v>
      </c>
      <c r="C31" s="462"/>
      <c r="D31" s="463" t="s">
        <v>498</v>
      </c>
      <c r="E31" s="456">
        <f>E32</f>
        <v>100000</v>
      </c>
      <c r="F31" s="105"/>
      <c r="G31" s="257"/>
    </row>
    <row r="32" spans="1:7" ht="24">
      <c r="A32" s="259"/>
      <c r="B32" s="297"/>
      <c r="C32" s="298">
        <v>6170</v>
      </c>
      <c r="D32" s="542" t="s">
        <v>500</v>
      </c>
      <c r="E32" s="232">
        <v>100000</v>
      </c>
      <c r="F32" s="105" t="s">
        <v>501</v>
      </c>
      <c r="G32" s="257" t="s">
        <v>502</v>
      </c>
    </row>
    <row r="33" spans="1:7" ht="25.5">
      <c r="A33" s="445" t="s">
        <v>160</v>
      </c>
      <c r="B33" s="446"/>
      <c r="C33" s="446"/>
      <c r="D33" s="466" t="s">
        <v>161</v>
      </c>
      <c r="E33" s="470">
        <f>E34</f>
        <v>520000</v>
      </c>
      <c r="F33" s="107"/>
      <c r="G33" s="255"/>
    </row>
    <row r="34" spans="1:7" ht="15" customHeight="1">
      <c r="A34" s="256"/>
      <c r="B34" s="458" t="s">
        <v>251</v>
      </c>
      <c r="C34" s="459"/>
      <c r="D34" s="460" t="s">
        <v>68</v>
      </c>
      <c r="E34" s="456">
        <f>SUM(E35:E36)</f>
        <v>520000</v>
      </c>
      <c r="F34" s="102"/>
      <c r="G34" s="255"/>
    </row>
    <row r="35" spans="1:7" ht="24">
      <c r="A35" s="259"/>
      <c r="B35" s="299"/>
      <c r="C35" s="103">
        <v>6050</v>
      </c>
      <c r="D35" s="104" t="s">
        <v>152</v>
      </c>
      <c r="E35" s="320">
        <v>220000</v>
      </c>
      <c r="F35" s="234" t="s">
        <v>495</v>
      </c>
      <c r="G35" s="257" t="s">
        <v>153</v>
      </c>
    </row>
    <row r="36" spans="1:7" ht="23.25" customHeight="1">
      <c r="A36" s="259"/>
      <c r="B36" s="299"/>
      <c r="C36" s="103">
        <v>6050</v>
      </c>
      <c r="D36" s="104" t="s">
        <v>152</v>
      </c>
      <c r="E36" s="320">
        <v>300000</v>
      </c>
      <c r="F36" s="234" t="s">
        <v>496</v>
      </c>
      <c r="G36" s="257" t="s">
        <v>153</v>
      </c>
    </row>
    <row r="37" spans="1:7" ht="14.25" customHeight="1">
      <c r="A37" s="445" t="s">
        <v>164</v>
      </c>
      <c r="B37" s="446"/>
      <c r="C37" s="446"/>
      <c r="D37" s="466" t="s">
        <v>399</v>
      </c>
      <c r="E37" s="470">
        <f>E38</f>
        <v>5000000</v>
      </c>
      <c r="F37" s="234"/>
      <c r="G37" s="257"/>
    </row>
    <row r="38" spans="1:7" ht="14.25" customHeight="1">
      <c r="A38" s="256"/>
      <c r="B38" s="458" t="s">
        <v>165</v>
      </c>
      <c r="C38" s="461"/>
      <c r="D38" s="460" t="s">
        <v>378</v>
      </c>
      <c r="E38" s="456">
        <f>E39</f>
        <v>5000000</v>
      </c>
      <c r="F38" s="234"/>
      <c r="G38" s="257"/>
    </row>
    <row r="39" spans="1:7" ht="23.25" customHeight="1">
      <c r="A39" s="256"/>
      <c r="B39" s="111"/>
      <c r="C39" s="110">
        <v>6050</v>
      </c>
      <c r="D39" s="104" t="s">
        <v>152</v>
      </c>
      <c r="E39" s="232">
        <v>5000000</v>
      </c>
      <c r="F39" s="321" t="s">
        <v>503</v>
      </c>
      <c r="G39" s="257" t="s">
        <v>153</v>
      </c>
    </row>
    <row r="40" spans="1:7" ht="5.25" customHeight="1" thickBot="1">
      <c r="A40" s="245"/>
      <c r="B40" s="246"/>
      <c r="C40" s="247"/>
      <c r="D40" s="248"/>
      <c r="E40" s="249"/>
      <c r="F40" s="250"/>
      <c r="G40" s="251"/>
    </row>
    <row r="41" spans="1:7" ht="22.5" customHeight="1" thickBot="1">
      <c r="A41" s="112"/>
      <c r="B41" s="113"/>
      <c r="C41" s="113"/>
      <c r="D41" s="472" t="s">
        <v>166</v>
      </c>
      <c r="E41" s="473">
        <f>E8+E15+E27+E30+E33+E37</f>
        <v>8175119</v>
      </c>
      <c r="F41" s="114"/>
      <c r="G41" s="23"/>
    </row>
    <row r="42" spans="1:6" ht="12.75">
      <c r="A42" s="115"/>
      <c r="B42" s="115"/>
      <c r="C42" s="115"/>
      <c r="D42" s="115"/>
      <c r="E42" s="116"/>
      <c r="F42" s="117"/>
    </row>
    <row r="43" spans="1:6" ht="15.75">
      <c r="A43" s="115"/>
      <c r="B43" s="115"/>
      <c r="C43" s="115"/>
      <c r="D43" s="118"/>
      <c r="E43" s="119"/>
      <c r="F43" s="117"/>
    </row>
    <row r="44" spans="1:6" ht="12.75">
      <c r="A44" s="115"/>
      <c r="B44" s="115"/>
      <c r="C44" s="120"/>
      <c r="D44" s="121"/>
      <c r="E44" s="115"/>
      <c r="F44" s="122"/>
    </row>
    <row r="45" spans="1:6" ht="12.75">
      <c r="A45" s="115"/>
      <c r="B45" s="115"/>
      <c r="C45" s="115"/>
      <c r="D45" s="236"/>
      <c r="E45" s="115"/>
      <c r="F45" s="122"/>
    </row>
    <row r="46" spans="4:6" ht="12.75">
      <c r="D46" s="237"/>
      <c r="E46" s="121"/>
      <c r="F46" s="122"/>
    </row>
    <row r="47" spans="4:6" ht="12.75">
      <c r="D47" s="237"/>
      <c r="E47" s="121"/>
      <c r="F47" s="122"/>
    </row>
    <row r="48" spans="4:6" ht="12.75">
      <c r="D48" s="237"/>
      <c r="E48" s="121"/>
      <c r="F48" s="122"/>
    </row>
    <row r="49" spans="4:6" ht="12.75">
      <c r="D49" s="237"/>
      <c r="E49" s="121"/>
      <c r="F49" s="122"/>
    </row>
    <row r="50" spans="4:6" ht="12.75">
      <c r="D50" s="240"/>
      <c r="E50" s="121"/>
      <c r="F50" s="122"/>
    </row>
    <row r="51" spans="4:6" ht="12.75">
      <c r="D51" s="240"/>
      <c r="E51" s="121"/>
      <c r="F51" s="122"/>
    </row>
    <row r="52" spans="4:6" ht="12.75">
      <c r="D52" s="240"/>
      <c r="E52" s="115"/>
      <c r="F52" s="122"/>
    </row>
    <row r="53" ht="12.75">
      <c r="D53" s="236"/>
    </row>
    <row r="54" ht="12.75">
      <c r="D54" s="236"/>
    </row>
    <row r="55" ht="29.25" customHeight="1">
      <c r="D55" s="236"/>
    </row>
    <row r="56" ht="12.75">
      <c r="D56" s="236"/>
    </row>
    <row r="57" ht="12.75">
      <c r="D57" s="236"/>
    </row>
    <row r="58" ht="12.75">
      <c r="D58" s="236"/>
    </row>
    <row r="59" ht="12.75">
      <c r="D59" s="236"/>
    </row>
    <row r="60" ht="12.75">
      <c r="D60" s="240"/>
    </row>
    <row r="61" ht="14.25">
      <c r="D61" s="241"/>
    </row>
    <row r="62" ht="12.75">
      <c r="D62" s="239"/>
    </row>
    <row r="63" ht="12.75">
      <c r="D63" s="236"/>
    </row>
    <row r="64" ht="14.25">
      <c r="D64" s="238"/>
    </row>
    <row r="65" ht="14.25">
      <c r="D65" s="238"/>
    </row>
    <row r="66" ht="14.25">
      <c r="D66" s="238"/>
    </row>
    <row r="67" ht="12.75">
      <c r="D67" s="239"/>
    </row>
    <row r="68" ht="12.75">
      <c r="D68" s="236"/>
    </row>
    <row r="69" ht="12.75">
      <c r="D69" s="239"/>
    </row>
    <row r="70" ht="12.75">
      <c r="D70" s="242"/>
    </row>
    <row r="71" ht="12.75">
      <c r="D71" s="155"/>
    </row>
    <row r="72" ht="12.75">
      <c r="D72" s="155"/>
    </row>
    <row r="73" ht="12.75">
      <c r="D73" s="155"/>
    </row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36"/>
  <sheetViews>
    <sheetView zoomScalePageLayoutView="0" workbookViewId="0" topLeftCell="B1">
      <selection activeCell="N3" sqref="N3:N4"/>
    </sheetView>
  </sheetViews>
  <sheetFormatPr defaultColWidth="9.140625" defaultRowHeight="12.75"/>
  <cols>
    <col min="1" max="1" width="0.9921875" style="304" customWidth="1"/>
    <col min="2" max="2" width="3.57421875" style="304" bestFit="1" customWidth="1"/>
    <col min="3" max="3" width="18.7109375" style="304" customWidth="1"/>
    <col min="4" max="4" width="10.8515625" style="304" customWidth="1"/>
    <col min="5" max="5" width="9.140625" style="304" customWidth="1"/>
    <col min="6" max="6" width="10.28125" style="304" customWidth="1"/>
    <col min="7" max="7" width="8.421875" style="304" customWidth="1"/>
    <col min="8" max="8" width="10.57421875" style="304" customWidth="1"/>
    <col min="9" max="9" width="9.7109375" style="304" customWidth="1"/>
    <col min="10" max="10" width="8.7109375" style="304" customWidth="1"/>
    <col min="11" max="11" width="6.8515625" style="304" customWidth="1"/>
    <col min="12" max="12" width="6.57421875" style="304" customWidth="1"/>
    <col min="13" max="13" width="8.8515625" style="304" bestFit="1" customWidth="1"/>
    <col min="14" max="14" width="10.00390625" style="304" customWidth="1"/>
    <col min="15" max="15" width="12.421875" style="304" customWidth="1"/>
    <col min="16" max="16" width="7.140625" style="304" customWidth="1"/>
    <col min="17" max="17" width="5.140625" style="304" customWidth="1"/>
    <col min="18" max="18" width="10.00390625" style="304" customWidth="1"/>
    <col min="19" max="19" width="0.42578125" style="304" customWidth="1"/>
    <col min="20" max="16384" width="9.140625" style="304" customWidth="1"/>
  </cols>
  <sheetData>
    <row r="2" ht="13.5" customHeight="1">
      <c r="N2" s="322" t="s">
        <v>277</v>
      </c>
    </row>
    <row r="3" ht="13.5" customHeight="1">
      <c r="N3" s="36" t="s">
        <v>535</v>
      </c>
    </row>
    <row r="4" spans="5:16" ht="13.5" customHeight="1">
      <c r="E4" s="305"/>
      <c r="F4" s="305"/>
      <c r="N4" s="545" t="s">
        <v>536</v>
      </c>
      <c r="P4" s="308"/>
    </row>
    <row r="5" spans="5:16" ht="13.5" customHeight="1">
      <c r="E5" s="305"/>
      <c r="F5" s="305"/>
      <c r="N5"/>
      <c r="P5" s="308"/>
    </row>
    <row r="6" spans="5:16" ht="15" customHeight="1">
      <c r="E6" s="305"/>
      <c r="F6" s="305"/>
      <c r="H6" s="317"/>
      <c r="N6"/>
      <c r="P6" s="308"/>
    </row>
    <row r="7" spans="2:18" ht="15.75">
      <c r="B7" s="577" t="s">
        <v>464</v>
      </c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  <c r="R7" s="577"/>
    </row>
    <row r="8" ht="17.25" customHeight="1"/>
    <row r="9" spans="2:18" ht="11.25">
      <c r="B9" s="575" t="s">
        <v>281</v>
      </c>
      <c r="C9" s="575" t="s">
        <v>282</v>
      </c>
      <c r="D9" s="576" t="s">
        <v>283</v>
      </c>
      <c r="E9" s="576" t="s">
        <v>284</v>
      </c>
      <c r="F9" s="576" t="s">
        <v>285</v>
      </c>
      <c r="G9" s="575" t="s">
        <v>105</v>
      </c>
      <c r="H9" s="575"/>
      <c r="I9" s="575" t="s">
        <v>286</v>
      </c>
      <c r="J9" s="575"/>
      <c r="K9" s="575"/>
      <c r="L9" s="575"/>
      <c r="M9" s="575"/>
      <c r="N9" s="575"/>
      <c r="O9" s="575"/>
      <c r="P9" s="575"/>
      <c r="Q9" s="575"/>
      <c r="R9" s="575"/>
    </row>
    <row r="10" spans="2:18" ht="11.25">
      <c r="B10" s="575"/>
      <c r="C10" s="575"/>
      <c r="D10" s="576"/>
      <c r="E10" s="576"/>
      <c r="F10" s="576"/>
      <c r="G10" s="576" t="s">
        <v>287</v>
      </c>
      <c r="H10" s="576" t="s">
        <v>288</v>
      </c>
      <c r="I10" s="575" t="s">
        <v>408</v>
      </c>
      <c r="J10" s="575"/>
      <c r="K10" s="575"/>
      <c r="L10" s="575"/>
      <c r="M10" s="575"/>
      <c r="N10" s="575"/>
      <c r="O10" s="575"/>
      <c r="P10" s="575"/>
      <c r="Q10" s="575"/>
      <c r="R10" s="575"/>
    </row>
    <row r="11" spans="2:18" ht="11.25">
      <c r="B11" s="575"/>
      <c r="C11" s="575"/>
      <c r="D11" s="576"/>
      <c r="E11" s="576"/>
      <c r="F11" s="576"/>
      <c r="G11" s="576"/>
      <c r="H11" s="576"/>
      <c r="I11" s="576" t="s">
        <v>289</v>
      </c>
      <c r="J11" s="575" t="s">
        <v>111</v>
      </c>
      <c r="K11" s="575"/>
      <c r="L11" s="575"/>
      <c r="M11" s="575"/>
      <c r="N11" s="575"/>
      <c r="O11" s="575"/>
      <c r="P11" s="575"/>
      <c r="Q11" s="575"/>
      <c r="R11" s="575"/>
    </row>
    <row r="12" spans="2:18" ht="23.25" customHeight="1">
      <c r="B12" s="575"/>
      <c r="C12" s="575"/>
      <c r="D12" s="576"/>
      <c r="E12" s="576"/>
      <c r="F12" s="576"/>
      <c r="G12" s="576"/>
      <c r="H12" s="576"/>
      <c r="I12" s="576"/>
      <c r="J12" s="575" t="s">
        <v>290</v>
      </c>
      <c r="K12" s="575"/>
      <c r="L12" s="575"/>
      <c r="M12" s="575"/>
      <c r="N12" s="578" t="s">
        <v>288</v>
      </c>
      <c r="O12" s="579"/>
      <c r="P12" s="579"/>
      <c r="Q12" s="579"/>
      <c r="R12" s="580"/>
    </row>
    <row r="13" spans="2:18" ht="11.25">
      <c r="B13" s="575"/>
      <c r="C13" s="575"/>
      <c r="D13" s="576"/>
      <c r="E13" s="576"/>
      <c r="F13" s="576"/>
      <c r="G13" s="576"/>
      <c r="H13" s="576"/>
      <c r="I13" s="576"/>
      <c r="J13" s="576" t="s">
        <v>291</v>
      </c>
      <c r="K13" s="575" t="s">
        <v>292</v>
      </c>
      <c r="L13" s="575"/>
      <c r="M13" s="575"/>
      <c r="N13" s="576" t="s">
        <v>293</v>
      </c>
      <c r="O13" s="576" t="s">
        <v>292</v>
      </c>
      <c r="P13" s="576"/>
      <c r="Q13" s="576"/>
      <c r="R13" s="576"/>
    </row>
    <row r="14" spans="2:18" ht="48" customHeight="1">
      <c r="B14" s="575"/>
      <c r="C14" s="575"/>
      <c r="D14" s="576"/>
      <c r="E14" s="576"/>
      <c r="F14" s="576"/>
      <c r="G14" s="576"/>
      <c r="H14" s="576"/>
      <c r="I14" s="576"/>
      <c r="J14" s="576"/>
      <c r="K14" s="306" t="s">
        <v>294</v>
      </c>
      <c r="L14" s="306" t="s">
        <v>295</v>
      </c>
      <c r="M14" s="306" t="s">
        <v>296</v>
      </c>
      <c r="N14" s="576"/>
      <c r="O14" s="306" t="s">
        <v>297</v>
      </c>
      <c r="P14" s="306" t="s">
        <v>294</v>
      </c>
      <c r="Q14" s="306" t="s">
        <v>295</v>
      </c>
      <c r="R14" s="306" t="s">
        <v>298</v>
      </c>
    </row>
    <row r="15" spans="2:18" ht="14.25" customHeight="1">
      <c r="B15" s="307">
        <v>1</v>
      </c>
      <c r="C15" s="307">
        <v>2</v>
      </c>
      <c r="D15" s="307">
        <v>3</v>
      </c>
      <c r="E15" s="307">
        <v>4</v>
      </c>
      <c r="F15" s="307">
        <v>5</v>
      </c>
      <c r="G15" s="307">
        <v>6</v>
      </c>
      <c r="H15" s="307">
        <v>7</v>
      </c>
      <c r="I15" s="307">
        <v>8</v>
      </c>
      <c r="J15" s="307">
        <v>9</v>
      </c>
      <c r="K15" s="307">
        <v>10</v>
      </c>
      <c r="L15" s="307">
        <v>11</v>
      </c>
      <c r="M15" s="307">
        <v>12</v>
      </c>
      <c r="N15" s="307">
        <v>13</v>
      </c>
      <c r="O15" s="307">
        <v>14</v>
      </c>
      <c r="P15" s="307">
        <v>15</v>
      </c>
      <c r="Q15" s="307">
        <v>16</v>
      </c>
      <c r="R15" s="307">
        <v>17</v>
      </c>
    </row>
    <row r="16" spans="2:18" ht="14.25" customHeight="1">
      <c r="B16" s="476">
        <v>1</v>
      </c>
      <c r="C16" s="475" t="s">
        <v>299</v>
      </c>
      <c r="D16" s="562" t="s">
        <v>110</v>
      </c>
      <c r="E16" s="563"/>
      <c r="F16" s="477">
        <f>F21</f>
        <v>51000</v>
      </c>
      <c r="G16" s="477">
        <f>G21</f>
        <v>7650</v>
      </c>
      <c r="H16" s="477">
        <f>H21</f>
        <v>43350</v>
      </c>
      <c r="I16" s="477">
        <f>I21</f>
        <v>0</v>
      </c>
      <c r="J16" s="477">
        <f>J21</f>
        <v>0</v>
      </c>
      <c r="K16" s="475"/>
      <c r="L16" s="475"/>
      <c r="M16" s="477">
        <f>M21</f>
        <v>0</v>
      </c>
      <c r="N16" s="477">
        <f>N21</f>
        <v>0</v>
      </c>
      <c r="O16" s="477"/>
      <c r="P16" s="477"/>
      <c r="Q16" s="477"/>
      <c r="R16" s="477">
        <f>R21</f>
        <v>0</v>
      </c>
    </row>
    <row r="17" spans="2:18" ht="14.25" customHeight="1">
      <c r="B17" s="568" t="s">
        <v>300</v>
      </c>
      <c r="C17" s="475" t="s">
        <v>301</v>
      </c>
      <c r="D17" s="478" t="s">
        <v>308</v>
      </c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80"/>
    </row>
    <row r="18" spans="2:18" ht="14.25" customHeight="1">
      <c r="B18" s="568"/>
      <c r="C18" s="475" t="s">
        <v>302</v>
      </c>
      <c r="D18" s="481" t="s">
        <v>309</v>
      </c>
      <c r="E18" s="482"/>
      <c r="F18" s="482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4"/>
    </row>
    <row r="19" spans="2:18" ht="14.25" customHeight="1">
      <c r="B19" s="568"/>
      <c r="C19" s="475" t="s">
        <v>303</v>
      </c>
      <c r="D19" s="481" t="s">
        <v>342</v>
      </c>
      <c r="E19" s="482"/>
      <c r="F19" s="482"/>
      <c r="G19" s="482"/>
      <c r="H19" s="482"/>
      <c r="I19" s="483"/>
      <c r="J19" s="483"/>
      <c r="K19" s="483"/>
      <c r="L19" s="483"/>
      <c r="M19" s="483"/>
      <c r="N19" s="483"/>
      <c r="O19" s="483"/>
      <c r="P19" s="483"/>
      <c r="Q19" s="483"/>
      <c r="R19" s="484"/>
    </row>
    <row r="20" spans="2:18" ht="14.25" customHeight="1">
      <c r="B20" s="568"/>
      <c r="C20" s="475" t="s">
        <v>304</v>
      </c>
      <c r="D20" s="485" t="s">
        <v>410</v>
      </c>
      <c r="E20" s="486"/>
      <c r="F20" s="486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8"/>
    </row>
    <row r="21" spans="2:18" ht="14.25" customHeight="1">
      <c r="B21" s="568"/>
      <c r="C21" s="475" t="s">
        <v>305</v>
      </c>
      <c r="D21" s="475"/>
      <c r="E21" s="475"/>
      <c r="F21" s="489">
        <f>F22+F23+F24</f>
        <v>51000</v>
      </c>
      <c r="G21" s="489">
        <f>G22+G23+G24</f>
        <v>7650</v>
      </c>
      <c r="H21" s="489">
        <f>H22+H23+H24</f>
        <v>43350</v>
      </c>
      <c r="I21" s="489">
        <f>I22+I23+I24</f>
        <v>0</v>
      </c>
      <c r="J21" s="489">
        <f>J22+J23+J24</f>
        <v>0</v>
      </c>
      <c r="K21" s="489"/>
      <c r="L21" s="489"/>
      <c r="M21" s="489">
        <f>M22+M23+M24</f>
        <v>0</v>
      </c>
      <c r="N21" s="489">
        <f>N22+N23+N24</f>
        <v>0</v>
      </c>
      <c r="O21" s="489"/>
      <c r="P21" s="489"/>
      <c r="Q21" s="489"/>
      <c r="R21" s="489">
        <f>R22+R23+R24</f>
        <v>0</v>
      </c>
    </row>
    <row r="22" spans="2:18" ht="14.25" customHeight="1">
      <c r="B22" s="568"/>
      <c r="C22" s="475" t="s">
        <v>407</v>
      </c>
      <c r="D22" s="569"/>
      <c r="E22" s="572" t="s">
        <v>312</v>
      </c>
      <c r="F22" s="489"/>
      <c r="G22" s="489"/>
      <c r="H22" s="489"/>
      <c r="I22" s="565">
        <v>0</v>
      </c>
      <c r="J22" s="565">
        <v>0</v>
      </c>
      <c r="K22" s="565"/>
      <c r="L22" s="565"/>
      <c r="M22" s="565">
        <v>0</v>
      </c>
      <c r="N22" s="565">
        <v>0</v>
      </c>
      <c r="O22" s="565"/>
      <c r="P22" s="565"/>
      <c r="Q22" s="565"/>
      <c r="R22" s="565">
        <v>0</v>
      </c>
    </row>
    <row r="23" spans="2:18" ht="14.25" customHeight="1">
      <c r="B23" s="568"/>
      <c r="C23" s="475" t="s">
        <v>406</v>
      </c>
      <c r="D23" s="570"/>
      <c r="E23" s="573"/>
      <c r="F23" s="489">
        <v>51000</v>
      </c>
      <c r="G23" s="489">
        <v>7650</v>
      </c>
      <c r="H23" s="489">
        <v>43350</v>
      </c>
      <c r="I23" s="566"/>
      <c r="J23" s="566"/>
      <c r="K23" s="566"/>
      <c r="L23" s="566"/>
      <c r="M23" s="566"/>
      <c r="N23" s="566"/>
      <c r="O23" s="566"/>
      <c r="P23" s="566"/>
      <c r="Q23" s="566"/>
      <c r="R23" s="566"/>
    </row>
    <row r="24" spans="2:18" ht="14.25" customHeight="1">
      <c r="B24" s="568"/>
      <c r="C24" s="475" t="s">
        <v>408</v>
      </c>
      <c r="D24" s="571"/>
      <c r="E24" s="574"/>
      <c r="F24" s="489"/>
      <c r="G24" s="489"/>
      <c r="H24" s="489"/>
      <c r="I24" s="567"/>
      <c r="J24" s="567"/>
      <c r="K24" s="567"/>
      <c r="L24" s="567"/>
      <c r="M24" s="567"/>
      <c r="N24" s="567"/>
      <c r="O24" s="567"/>
      <c r="P24" s="567"/>
      <c r="Q24" s="567"/>
      <c r="R24" s="567"/>
    </row>
    <row r="25" spans="2:18" ht="14.25" customHeight="1">
      <c r="B25" s="476">
        <v>2</v>
      </c>
      <c r="C25" s="475" t="s">
        <v>306</v>
      </c>
      <c r="D25" s="562" t="s">
        <v>110</v>
      </c>
      <c r="E25" s="563"/>
      <c r="F25" s="477">
        <f>F30</f>
        <v>1645400</v>
      </c>
      <c r="G25" s="477">
        <f>G30</f>
        <v>246809.99</v>
      </c>
      <c r="H25" s="477">
        <f>H30</f>
        <v>1398590.01</v>
      </c>
      <c r="I25" s="477">
        <f>I30</f>
        <v>785939</v>
      </c>
      <c r="J25" s="477">
        <f>J30</f>
        <v>117890.84</v>
      </c>
      <c r="K25" s="475"/>
      <c r="L25" s="475"/>
      <c r="M25" s="477">
        <f>M30</f>
        <v>117890.84</v>
      </c>
      <c r="N25" s="477">
        <f>N30</f>
        <v>668048.16</v>
      </c>
      <c r="O25" s="475"/>
      <c r="P25" s="475"/>
      <c r="Q25" s="475"/>
      <c r="R25" s="477">
        <f>R30</f>
        <v>668048.16</v>
      </c>
    </row>
    <row r="26" spans="2:18" ht="14.25" customHeight="1">
      <c r="B26" s="568" t="s">
        <v>307</v>
      </c>
      <c r="C26" s="475" t="s">
        <v>301</v>
      </c>
      <c r="D26" s="478" t="s">
        <v>308</v>
      </c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80"/>
    </row>
    <row r="27" spans="2:18" ht="14.25" customHeight="1">
      <c r="B27" s="568"/>
      <c r="C27" s="475" t="s">
        <v>302</v>
      </c>
      <c r="D27" s="481" t="s">
        <v>309</v>
      </c>
      <c r="E27" s="482"/>
      <c r="F27" s="482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4"/>
    </row>
    <row r="28" spans="2:18" ht="14.25" customHeight="1">
      <c r="B28" s="568"/>
      <c r="C28" s="475" t="s">
        <v>303</v>
      </c>
      <c r="D28" s="481" t="s">
        <v>342</v>
      </c>
      <c r="E28" s="482"/>
      <c r="F28" s="482"/>
      <c r="G28" s="482"/>
      <c r="H28" s="482"/>
      <c r="I28" s="483"/>
      <c r="J28" s="483"/>
      <c r="K28" s="483"/>
      <c r="L28" s="483"/>
      <c r="M28" s="483"/>
      <c r="N28" s="483"/>
      <c r="O28" s="483"/>
      <c r="P28" s="483"/>
      <c r="Q28" s="483"/>
      <c r="R28" s="484"/>
    </row>
    <row r="29" spans="2:18" ht="14.25" customHeight="1">
      <c r="B29" s="568"/>
      <c r="C29" s="475" t="s">
        <v>304</v>
      </c>
      <c r="D29" s="485" t="s">
        <v>410</v>
      </c>
      <c r="E29" s="486"/>
      <c r="F29" s="486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8"/>
    </row>
    <row r="30" spans="2:18" ht="14.25" customHeight="1">
      <c r="B30" s="568"/>
      <c r="C30" s="475" t="s">
        <v>305</v>
      </c>
      <c r="D30" s="475"/>
      <c r="E30" s="475"/>
      <c r="F30" s="477">
        <f>F31+F32+F33</f>
        <v>1645400</v>
      </c>
      <c r="G30" s="477">
        <f>G31+G32+G33</f>
        <v>246809.99</v>
      </c>
      <c r="H30" s="477">
        <f>H31+H32+H33</f>
        <v>1398590.01</v>
      </c>
      <c r="I30" s="477">
        <f>I31+I32+I33</f>
        <v>785939</v>
      </c>
      <c r="J30" s="477">
        <f>J31+J32+J33</f>
        <v>117890.84</v>
      </c>
      <c r="K30" s="475"/>
      <c r="L30" s="475"/>
      <c r="M30" s="477">
        <f>M31+M32+M33</f>
        <v>117890.84</v>
      </c>
      <c r="N30" s="477">
        <f>N31+N32+N33</f>
        <v>668048.16</v>
      </c>
      <c r="O30" s="475"/>
      <c r="P30" s="475"/>
      <c r="Q30" s="475"/>
      <c r="R30" s="477">
        <f>R31+R32+R33</f>
        <v>668048.16</v>
      </c>
    </row>
    <row r="31" spans="2:18" ht="14.25" customHeight="1">
      <c r="B31" s="568"/>
      <c r="C31" s="475" t="s">
        <v>407</v>
      </c>
      <c r="D31" s="569"/>
      <c r="E31" s="572" t="s">
        <v>312</v>
      </c>
      <c r="F31" s="477"/>
      <c r="G31" s="477"/>
      <c r="H31" s="477"/>
      <c r="I31" s="565">
        <v>785939</v>
      </c>
      <c r="J31" s="565">
        <v>117890.84</v>
      </c>
      <c r="K31" s="565"/>
      <c r="L31" s="565"/>
      <c r="M31" s="565">
        <v>117890.84</v>
      </c>
      <c r="N31" s="565">
        <v>668048.16</v>
      </c>
      <c r="O31" s="565"/>
      <c r="P31" s="565"/>
      <c r="Q31" s="565"/>
      <c r="R31" s="565">
        <v>668048.16</v>
      </c>
    </row>
    <row r="32" spans="2:18" ht="14.25" customHeight="1">
      <c r="B32" s="568"/>
      <c r="C32" s="475" t="s">
        <v>406</v>
      </c>
      <c r="D32" s="570"/>
      <c r="E32" s="573"/>
      <c r="F32" s="477">
        <f>G32+H32</f>
        <v>859461</v>
      </c>
      <c r="G32" s="477">
        <v>128919.15</v>
      </c>
      <c r="H32" s="477">
        <v>730541.85</v>
      </c>
      <c r="I32" s="566"/>
      <c r="J32" s="566"/>
      <c r="K32" s="566"/>
      <c r="L32" s="566"/>
      <c r="M32" s="566"/>
      <c r="N32" s="566"/>
      <c r="O32" s="566"/>
      <c r="P32" s="566"/>
      <c r="Q32" s="566"/>
      <c r="R32" s="566"/>
    </row>
    <row r="33" spans="2:18" ht="14.25" customHeight="1">
      <c r="B33" s="568"/>
      <c r="C33" s="475" t="s">
        <v>408</v>
      </c>
      <c r="D33" s="571"/>
      <c r="E33" s="574"/>
      <c r="F33" s="477">
        <f>G33+H33</f>
        <v>785939</v>
      </c>
      <c r="G33" s="477">
        <v>117890.84</v>
      </c>
      <c r="H33" s="477">
        <v>668048.16</v>
      </c>
      <c r="I33" s="567"/>
      <c r="J33" s="567"/>
      <c r="K33" s="567"/>
      <c r="L33" s="567"/>
      <c r="M33" s="567"/>
      <c r="N33" s="567"/>
      <c r="O33" s="567"/>
      <c r="P33" s="567"/>
      <c r="Q33" s="567"/>
      <c r="R33" s="567"/>
    </row>
    <row r="34" spans="2:18" ht="14.25" customHeight="1">
      <c r="B34" s="490">
        <v>3</v>
      </c>
      <c r="C34" s="491" t="s">
        <v>310</v>
      </c>
      <c r="D34" s="562" t="s">
        <v>110</v>
      </c>
      <c r="E34" s="563"/>
      <c r="F34" s="477">
        <f>F16+F25</f>
        <v>1696400</v>
      </c>
      <c r="G34" s="477">
        <f>G16+G25</f>
        <v>254459.99</v>
      </c>
      <c r="H34" s="477">
        <f>H16+H25</f>
        <v>1441940.01</v>
      </c>
      <c r="I34" s="477">
        <f>I16+I25</f>
        <v>785939</v>
      </c>
      <c r="J34" s="477">
        <f>J16+J25</f>
        <v>117890.84</v>
      </c>
      <c r="K34" s="475"/>
      <c r="L34" s="475"/>
      <c r="M34" s="477">
        <f>M16+M25</f>
        <v>117890.84</v>
      </c>
      <c r="N34" s="477">
        <f>N16+N25</f>
        <v>668048.16</v>
      </c>
      <c r="O34" s="475"/>
      <c r="P34" s="475"/>
      <c r="Q34" s="475"/>
      <c r="R34" s="477">
        <f>R16+R25</f>
        <v>668048.16</v>
      </c>
    </row>
    <row r="35" spans="2:11" ht="11.25">
      <c r="B35" s="564" t="s">
        <v>434</v>
      </c>
      <c r="C35" s="564"/>
      <c r="D35" s="564"/>
      <c r="E35" s="564"/>
      <c r="F35" s="564"/>
      <c r="G35" s="564"/>
      <c r="H35" s="564"/>
      <c r="I35" s="564"/>
      <c r="J35" s="564"/>
      <c r="K35" s="564"/>
    </row>
    <row r="36" ht="11.25">
      <c r="B36" s="304" t="s">
        <v>311</v>
      </c>
    </row>
  </sheetData>
  <sheetProtection/>
  <mergeCells count="49">
    <mergeCell ref="B7:R7"/>
    <mergeCell ref="B9:B14"/>
    <mergeCell ref="C9:C14"/>
    <mergeCell ref="D9:D14"/>
    <mergeCell ref="E9:E14"/>
    <mergeCell ref="F9:F14"/>
    <mergeCell ref="N12:R12"/>
    <mergeCell ref="J12:M12"/>
    <mergeCell ref="I10:R10"/>
    <mergeCell ref="I11:I14"/>
    <mergeCell ref="D16:E16"/>
    <mergeCell ref="K13:M13"/>
    <mergeCell ref="G9:H9"/>
    <mergeCell ref="I9:R9"/>
    <mergeCell ref="O22:O24"/>
    <mergeCell ref="P22:P24"/>
    <mergeCell ref="M22:M24"/>
    <mergeCell ref="G10:G14"/>
    <mergeCell ref="H10:H14"/>
    <mergeCell ref="N13:N14"/>
    <mergeCell ref="J11:R11"/>
    <mergeCell ref="R22:R24"/>
    <mergeCell ref="O13:R13"/>
    <mergeCell ref="J13:J14"/>
    <mergeCell ref="J22:J24"/>
    <mergeCell ref="K22:K24"/>
    <mergeCell ref="D25:E25"/>
    <mergeCell ref="I22:I24"/>
    <mergeCell ref="B17:B24"/>
    <mergeCell ref="D22:D24"/>
    <mergeCell ref="E22:E24"/>
    <mergeCell ref="L22:L24"/>
    <mergeCell ref="O31:O33"/>
    <mergeCell ref="P31:P33"/>
    <mergeCell ref="Q31:Q33"/>
    <mergeCell ref="B26:B33"/>
    <mergeCell ref="D31:D33"/>
    <mergeCell ref="E31:E33"/>
    <mergeCell ref="L31:L33"/>
    <mergeCell ref="D34:E34"/>
    <mergeCell ref="B35:K35"/>
    <mergeCell ref="R31:R33"/>
    <mergeCell ref="Q22:Q24"/>
    <mergeCell ref="N22:N24"/>
    <mergeCell ref="I31:I33"/>
    <mergeCell ref="J31:J33"/>
    <mergeCell ref="K31:K33"/>
    <mergeCell ref="M31:M33"/>
    <mergeCell ref="N31:N33"/>
  </mergeCells>
  <printOptions/>
  <pageMargins left="0.3937007874015748" right="0" top="0.3937007874015748" bottom="0" header="0.5118110236220472" footer="0.5118110236220472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7.140625" style="36" customWidth="1"/>
    <col min="2" max="2" width="4.00390625" style="36" customWidth="1"/>
    <col min="3" max="3" width="6.57421875" style="36" customWidth="1"/>
    <col min="4" max="4" width="9.00390625" style="36" customWidth="1"/>
    <col min="5" max="5" width="6.7109375" style="36" customWidth="1"/>
    <col min="6" max="6" width="39.421875" style="36" customWidth="1"/>
    <col min="7" max="7" width="19.28125" style="36" customWidth="1"/>
    <col min="8" max="8" width="8.8515625" style="36" customWidth="1"/>
    <col min="9" max="9" width="7.7109375" style="36" customWidth="1"/>
    <col min="10" max="16384" width="9.140625" style="36" customWidth="1"/>
  </cols>
  <sheetData>
    <row r="1" ht="12.75">
      <c r="F1" t="s">
        <v>322</v>
      </c>
    </row>
    <row r="2" spans="3:6" ht="18.75">
      <c r="C2" s="302"/>
      <c r="E2" s="292" t="s">
        <v>531</v>
      </c>
      <c r="F2" s="36" t="s">
        <v>540</v>
      </c>
    </row>
    <row r="3" spans="5:6" ht="12.75">
      <c r="E3" s="36" t="s">
        <v>532</v>
      </c>
      <c r="F3" s="545" t="s">
        <v>541</v>
      </c>
    </row>
    <row r="4" spans="6:7" ht="18.75">
      <c r="F4" s="294"/>
      <c r="G4"/>
    </row>
    <row r="5" ht="15">
      <c r="F5" s="318"/>
    </row>
    <row r="6" spans="2:7" ht="53.25" customHeight="1">
      <c r="B6" s="212"/>
      <c r="C6" s="212"/>
      <c r="D6" s="584" t="s">
        <v>520</v>
      </c>
      <c r="E6" s="584"/>
      <c r="F6" s="584"/>
      <c r="G6" s="212"/>
    </row>
    <row r="7" spans="6:7" ht="15" customHeight="1">
      <c r="F7" s="55"/>
      <c r="G7" s="55"/>
    </row>
    <row r="8" ht="15" customHeight="1">
      <c r="G8" s="56" t="s">
        <v>73</v>
      </c>
    </row>
    <row r="9" spans="2:7" ht="36" customHeight="1">
      <c r="B9" s="41" t="s">
        <v>74</v>
      </c>
      <c r="C9" s="41" t="s">
        <v>0</v>
      </c>
      <c r="D9" s="41" t="s">
        <v>1</v>
      </c>
      <c r="E9" s="57" t="s">
        <v>2</v>
      </c>
      <c r="F9" s="41" t="s">
        <v>100</v>
      </c>
      <c r="G9" s="41" t="s">
        <v>101</v>
      </c>
    </row>
    <row r="10" spans="2:7" ht="11.25" customHeight="1">
      <c r="B10" s="58">
        <v>1</v>
      </c>
      <c r="C10" s="58">
        <v>2</v>
      </c>
      <c r="D10" s="58">
        <v>3</v>
      </c>
      <c r="E10" s="58">
        <v>4</v>
      </c>
      <c r="F10" s="58">
        <v>5</v>
      </c>
      <c r="G10" s="58">
        <v>6</v>
      </c>
    </row>
    <row r="11" spans="2:7" ht="30" customHeight="1">
      <c r="B11" s="44" t="s">
        <v>78</v>
      </c>
      <c r="C11" s="44">
        <v>921</v>
      </c>
      <c r="D11" s="44">
        <v>92109</v>
      </c>
      <c r="E11" s="59">
        <v>2480</v>
      </c>
      <c r="F11" s="45" t="s">
        <v>435</v>
      </c>
      <c r="G11" s="206">
        <v>677000</v>
      </c>
    </row>
    <row r="12" spans="2:7" ht="30" customHeight="1">
      <c r="B12" s="44" t="s">
        <v>80</v>
      </c>
      <c r="C12" s="44">
        <v>921</v>
      </c>
      <c r="D12" s="44">
        <v>92116</v>
      </c>
      <c r="E12" s="59">
        <v>2480</v>
      </c>
      <c r="F12" s="45" t="s">
        <v>278</v>
      </c>
      <c r="G12" s="206">
        <v>302000</v>
      </c>
    </row>
    <row r="13" spans="2:7" ht="30" customHeight="1">
      <c r="B13" s="581" t="s">
        <v>102</v>
      </c>
      <c r="C13" s="582"/>
      <c r="D13" s="582"/>
      <c r="E13" s="582"/>
      <c r="F13" s="583"/>
      <c r="G13" s="534">
        <f>G11+G12</f>
        <v>979000</v>
      </c>
    </row>
    <row r="15" ht="12.75">
      <c r="B15" s="60"/>
    </row>
    <row r="16" ht="12.75">
      <c r="B16" s="38"/>
    </row>
    <row r="18" ht="12.75">
      <c r="B18" s="38"/>
    </row>
  </sheetData>
  <sheetProtection/>
  <mergeCells count="2">
    <mergeCell ref="B13:F13"/>
    <mergeCell ref="D6:F6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6.28125" style="0" customWidth="1"/>
    <col min="2" max="2" width="5.421875" style="0" customWidth="1"/>
    <col min="3" max="3" width="8.421875" style="0" customWidth="1"/>
    <col min="4" max="4" width="7.421875" style="0" customWidth="1"/>
    <col min="5" max="5" width="25.57421875" style="0" customWidth="1"/>
    <col min="6" max="6" width="22.7109375" style="0" customWidth="1"/>
    <col min="7" max="7" width="14.57421875" style="0" customWidth="1"/>
    <col min="8" max="8" width="4.140625" style="0" customWidth="1"/>
  </cols>
  <sheetData>
    <row r="1" ht="12.75">
      <c r="F1" s="322" t="s">
        <v>521</v>
      </c>
    </row>
    <row r="2" spans="3:6" ht="18.75">
      <c r="C2" s="301"/>
      <c r="E2" s="264"/>
      <c r="F2" s="36" t="s">
        <v>535</v>
      </c>
    </row>
    <row r="3" ht="12.75">
      <c r="F3" s="545" t="s">
        <v>536</v>
      </c>
    </row>
    <row r="4" ht="18.75">
      <c r="E4" s="295"/>
    </row>
    <row r="5" ht="16.5" customHeight="1">
      <c r="E5" s="317"/>
    </row>
    <row r="6" spans="2:8" ht="19.5" customHeight="1">
      <c r="B6" s="585" t="s">
        <v>465</v>
      </c>
      <c r="C6" s="585"/>
      <c r="D6" s="585"/>
      <c r="E6" s="585"/>
      <c r="F6" s="585"/>
      <c r="G6" s="585"/>
      <c r="H6" s="204"/>
    </row>
    <row r="7" spans="5:7" ht="11.25" customHeight="1">
      <c r="E7" s="55"/>
      <c r="F7" s="55"/>
      <c r="G7" s="55"/>
    </row>
    <row r="8" spans="5:7" ht="14.25" customHeight="1" thickBot="1">
      <c r="E8" s="36"/>
      <c r="F8" s="36"/>
      <c r="G8" s="56" t="s">
        <v>73</v>
      </c>
    </row>
    <row r="9" spans="2:7" ht="19.5" customHeight="1">
      <c r="B9" s="592" t="s">
        <v>0</v>
      </c>
      <c r="C9" s="594" t="s">
        <v>1</v>
      </c>
      <c r="D9" s="595" t="s">
        <v>2</v>
      </c>
      <c r="E9" s="586" t="s">
        <v>259</v>
      </c>
      <c r="F9" s="586" t="s">
        <v>260</v>
      </c>
      <c r="G9" s="587" t="s">
        <v>261</v>
      </c>
    </row>
    <row r="10" spans="2:7" ht="19.5" customHeight="1">
      <c r="B10" s="593"/>
      <c r="C10" s="559"/>
      <c r="D10" s="596"/>
      <c r="E10" s="558"/>
      <c r="F10" s="558"/>
      <c r="G10" s="588"/>
    </row>
    <row r="11" spans="2:7" ht="19.5" customHeight="1">
      <c r="B11" s="593"/>
      <c r="C11" s="559"/>
      <c r="D11" s="596"/>
      <c r="E11" s="558"/>
      <c r="F11" s="558"/>
      <c r="G11" s="588"/>
    </row>
    <row r="12" spans="2:7" ht="19.5" customHeight="1">
      <c r="B12" s="593"/>
      <c r="C12" s="559"/>
      <c r="D12" s="597"/>
      <c r="E12" s="558"/>
      <c r="F12" s="558"/>
      <c r="G12" s="588"/>
    </row>
    <row r="13" spans="2:7" ht="6.75" customHeight="1">
      <c r="B13" s="208">
        <v>1</v>
      </c>
      <c r="C13" s="58">
        <v>2</v>
      </c>
      <c r="D13" s="58">
        <v>3</v>
      </c>
      <c r="E13" s="58">
        <v>4</v>
      </c>
      <c r="F13" s="58">
        <v>5</v>
      </c>
      <c r="G13" s="209">
        <v>6</v>
      </c>
    </row>
    <row r="14" spans="2:7" ht="52.5" customHeight="1">
      <c r="B14" s="272">
        <v>900</v>
      </c>
      <c r="C14" s="44">
        <v>90003</v>
      </c>
      <c r="D14" s="44">
        <v>2650</v>
      </c>
      <c r="E14" s="309" t="s">
        <v>262</v>
      </c>
      <c r="F14" s="309" t="s">
        <v>263</v>
      </c>
      <c r="G14" s="273">
        <v>42000</v>
      </c>
    </row>
    <row r="15" spans="2:7" ht="30" customHeight="1">
      <c r="B15" s="313"/>
      <c r="C15" s="314"/>
      <c r="D15" s="314"/>
      <c r="E15" s="314"/>
      <c r="F15" s="314"/>
      <c r="G15" s="315"/>
    </row>
    <row r="16" spans="2:7" ht="30" customHeight="1">
      <c r="B16" s="310"/>
      <c r="C16" s="311"/>
      <c r="D16" s="311"/>
      <c r="E16" s="311"/>
      <c r="F16" s="311"/>
      <c r="G16" s="312"/>
    </row>
    <row r="17" spans="2:7" s="36" customFormat="1" ht="30" customHeight="1" thickBot="1">
      <c r="B17" s="589" t="s">
        <v>264</v>
      </c>
      <c r="C17" s="590"/>
      <c r="D17" s="590"/>
      <c r="E17" s="591"/>
      <c r="F17" s="535"/>
      <c r="G17" s="536">
        <f>SUM(G14:G16)</f>
        <v>42000</v>
      </c>
    </row>
  </sheetData>
  <sheetProtection/>
  <mergeCells count="8">
    <mergeCell ref="B6:G6"/>
    <mergeCell ref="F9:F12"/>
    <mergeCell ref="G9:G12"/>
    <mergeCell ref="B17:E17"/>
    <mergeCell ref="B9:B12"/>
    <mergeCell ref="C9:C12"/>
    <mergeCell ref="D9:D12"/>
    <mergeCell ref="E9:E12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31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8.57421875" style="0" customWidth="1"/>
  </cols>
  <sheetData>
    <row r="1" ht="12.75">
      <c r="E1" s="322" t="s">
        <v>522</v>
      </c>
    </row>
    <row r="2" spans="2:5" ht="18.75">
      <c r="B2" s="301"/>
      <c r="D2" s="292"/>
      <c r="E2" t="s">
        <v>542</v>
      </c>
    </row>
    <row r="3" ht="12.75">
      <c r="E3" t="s">
        <v>543</v>
      </c>
    </row>
    <row r="5" ht="15">
      <c r="E5" s="316"/>
    </row>
    <row r="6" spans="2:6" ht="48.75" customHeight="1">
      <c r="B6" s="557" t="s">
        <v>466</v>
      </c>
      <c r="C6" s="557"/>
      <c r="D6" s="557"/>
      <c r="E6" s="557"/>
      <c r="F6" s="557"/>
    </row>
    <row r="7" spans="5:6" ht="16.5" customHeight="1">
      <c r="E7" s="55"/>
      <c r="F7" s="55"/>
    </row>
    <row r="8" spans="5:6" ht="16.5" customHeight="1" thickBot="1">
      <c r="E8" s="36"/>
      <c r="F8" s="61" t="s">
        <v>73</v>
      </c>
    </row>
    <row r="9" spans="2:6" ht="19.5" customHeight="1">
      <c r="B9" s="261" t="s">
        <v>0</v>
      </c>
      <c r="C9" s="262" t="s">
        <v>1</v>
      </c>
      <c r="D9" s="262" t="s">
        <v>2</v>
      </c>
      <c r="E9" s="262" t="s">
        <v>265</v>
      </c>
      <c r="F9" s="271" t="s">
        <v>101</v>
      </c>
    </row>
    <row r="10" spans="2:6" s="213" customFormat="1" ht="7.5" customHeight="1">
      <c r="B10" s="208">
        <v>1</v>
      </c>
      <c r="C10" s="58">
        <v>2</v>
      </c>
      <c r="D10" s="58">
        <v>3</v>
      </c>
      <c r="E10" s="58">
        <v>4</v>
      </c>
      <c r="F10" s="209">
        <v>5</v>
      </c>
    </row>
    <row r="11" spans="2:6" s="213" customFormat="1" ht="72" customHeight="1">
      <c r="B11" s="272">
        <v>851</v>
      </c>
      <c r="C11" s="44">
        <v>85154</v>
      </c>
      <c r="D11" s="284" t="s">
        <v>470</v>
      </c>
      <c r="E11" s="32" t="s">
        <v>475</v>
      </c>
      <c r="F11" s="273">
        <v>37000</v>
      </c>
    </row>
    <row r="12" spans="2:6" s="213" customFormat="1" ht="72" customHeight="1">
      <c r="B12" s="272">
        <v>851</v>
      </c>
      <c r="C12" s="44">
        <v>85195</v>
      </c>
      <c r="D12" s="284" t="s">
        <v>470</v>
      </c>
      <c r="E12" s="32" t="s">
        <v>475</v>
      </c>
      <c r="F12" s="273">
        <v>1000</v>
      </c>
    </row>
    <row r="13" spans="2:6" ht="72">
      <c r="B13" s="272">
        <v>853</v>
      </c>
      <c r="C13" s="44">
        <v>85395</v>
      </c>
      <c r="D13" s="284" t="s">
        <v>470</v>
      </c>
      <c r="E13" s="32" t="s">
        <v>475</v>
      </c>
      <c r="F13" s="273">
        <v>6000</v>
      </c>
    </row>
    <row r="14" spans="2:6" ht="72">
      <c r="B14" s="272">
        <v>921</v>
      </c>
      <c r="C14" s="44">
        <v>92105</v>
      </c>
      <c r="D14" s="284" t="s">
        <v>470</v>
      </c>
      <c r="E14" s="32" t="s">
        <v>475</v>
      </c>
      <c r="F14" s="273">
        <v>26000</v>
      </c>
    </row>
    <row r="15" spans="2:6" ht="72">
      <c r="B15" s="274">
        <v>921</v>
      </c>
      <c r="C15" s="43">
        <v>92195</v>
      </c>
      <c r="D15" s="284" t="s">
        <v>470</v>
      </c>
      <c r="E15" s="32" t="s">
        <v>475</v>
      </c>
      <c r="F15" s="275">
        <v>1500</v>
      </c>
    </row>
    <row r="16" spans="2:6" ht="72">
      <c r="B16" s="274">
        <v>926</v>
      </c>
      <c r="C16" s="43">
        <v>92605</v>
      </c>
      <c r="D16" s="284" t="s">
        <v>470</v>
      </c>
      <c r="E16" s="32" t="s">
        <v>475</v>
      </c>
      <c r="F16" s="275">
        <v>130000</v>
      </c>
    </row>
    <row r="17" spans="2:6" ht="30" customHeight="1" thickBot="1">
      <c r="B17" s="598" t="s">
        <v>102</v>
      </c>
      <c r="C17" s="599"/>
      <c r="D17" s="599"/>
      <c r="E17" s="600"/>
      <c r="F17" s="537">
        <f>SUM(F11:F16)</f>
        <v>201500</v>
      </c>
    </row>
    <row r="31" ht="12.75">
      <c r="E31" s="146"/>
    </row>
  </sheetData>
  <sheetProtection/>
  <mergeCells count="2">
    <mergeCell ref="B17:E17"/>
    <mergeCell ref="B6:F6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Danuta Dolemba</cp:lastModifiedBy>
  <cp:lastPrinted>2012-12-28T10:47:07Z</cp:lastPrinted>
  <dcterms:created xsi:type="dcterms:W3CDTF">2007-11-06T07:50:06Z</dcterms:created>
  <dcterms:modified xsi:type="dcterms:W3CDTF">2013-05-31T09:40:19Z</dcterms:modified>
  <cp:category/>
  <cp:version/>
  <cp:contentType/>
  <cp:contentStatus/>
</cp:coreProperties>
</file>