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344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<sst xmlns="http://schemas.openxmlformats.org/spreadsheetml/2006/main" count="168" uniqueCount="130">
  <si>
    <t>Ogółem</t>
  </si>
  <si>
    <t>pl.prz.zm.</t>
  </si>
  <si>
    <t>pl.po zm.</t>
  </si>
  <si>
    <t xml:space="preserve"> pl.po zm.</t>
  </si>
  <si>
    <t xml:space="preserve">    zm.</t>
  </si>
  <si>
    <t xml:space="preserve">                                                                                                                               Plan na rok 2003</t>
  </si>
  <si>
    <t>LEŚNICTWO</t>
  </si>
  <si>
    <t>Pozostała działalność</t>
  </si>
  <si>
    <t>4.</t>
  </si>
  <si>
    <t>3.</t>
  </si>
  <si>
    <t>2.</t>
  </si>
  <si>
    <t>1.</t>
  </si>
  <si>
    <t>5.</t>
  </si>
  <si>
    <t>Urzędy Wojewódzkie</t>
  </si>
  <si>
    <t>Urzędy Gmin</t>
  </si>
  <si>
    <t>Pozostałe odsetki</t>
  </si>
  <si>
    <t>6.</t>
  </si>
  <si>
    <t>7.</t>
  </si>
  <si>
    <t>Obrona cywilna</t>
  </si>
  <si>
    <t>8.</t>
  </si>
  <si>
    <t>Podatek leśny</t>
  </si>
  <si>
    <t>Podatek rolny</t>
  </si>
  <si>
    <t>Podatek od nieruchomości</t>
  </si>
  <si>
    <t>Wpływy z opłaty skarbowej</t>
  </si>
  <si>
    <t>9.</t>
  </si>
  <si>
    <t>RÓŻNE ROZLICZENIA</t>
  </si>
  <si>
    <t>10.</t>
  </si>
  <si>
    <t>OŚWIATA I WYCHOWANIE</t>
  </si>
  <si>
    <t>Szkoły podstawowe</t>
  </si>
  <si>
    <t>Ośrodki pomocy społecznej</t>
  </si>
  <si>
    <t>Przedszkola</t>
  </si>
  <si>
    <t xml:space="preserve"> </t>
  </si>
  <si>
    <t xml:space="preserve"> pl.prz.zm.</t>
  </si>
  <si>
    <t xml:space="preserve">                                                                                                                            </t>
  </si>
  <si>
    <t xml:space="preserve">  </t>
  </si>
  <si>
    <t xml:space="preserve">        </t>
  </si>
  <si>
    <t xml:space="preserve">                                     </t>
  </si>
  <si>
    <t>POMOC SPOŁECZNA</t>
  </si>
  <si>
    <t xml:space="preserve">          OGÓŁEM DOCHODY</t>
  </si>
  <si>
    <t>Załącznik Nr 1 do</t>
  </si>
  <si>
    <t>Wpływy z opłaty targowej</t>
  </si>
  <si>
    <t xml:space="preserve">                                                         w tym:</t>
  </si>
  <si>
    <t>dotacje zadania zlecone</t>
  </si>
  <si>
    <t xml:space="preserve">Plan na rok 2007 </t>
  </si>
  <si>
    <t>Gospodarka Leśna</t>
  </si>
  <si>
    <t>Dział</t>
  </si>
  <si>
    <t>Lp.</t>
  </si>
  <si>
    <t>Rozdział</t>
  </si>
  <si>
    <t>02001</t>
  </si>
  <si>
    <t>0750</t>
  </si>
  <si>
    <t>0470</t>
  </si>
  <si>
    <t>0870</t>
  </si>
  <si>
    <t>020</t>
  </si>
  <si>
    <t>0570</t>
  </si>
  <si>
    <t>0690</t>
  </si>
  <si>
    <t>0920</t>
  </si>
  <si>
    <t>dochody własne</t>
  </si>
  <si>
    <t>Nazwa działu,</t>
  </si>
  <si>
    <t xml:space="preserve">rozdziału </t>
  </si>
  <si>
    <t>i paragrafu</t>
  </si>
  <si>
    <t>zm.</t>
  </si>
  <si>
    <t>BEZPIECZ.PUBL.I OCHR.PPOŻ</t>
  </si>
  <si>
    <t>Urzędy Nacz.Org.Władzy Państ. Kontroli i Ochrony Prawa</t>
  </si>
  <si>
    <t>DOCHODY OD OS.PRAWN. OS.FIZYCZ.I OD INNYCH JEDN.NIEPOSIAD.OS.PRAW.</t>
  </si>
  <si>
    <t>0310</t>
  </si>
  <si>
    <t>0320</t>
  </si>
  <si>
    <t>0330</t>
  </si>
  <si>
    <t>0340</t>
  </si>
  <si>
    <t>Wpływy z pod.roln.leśn.od czynn. cywil.prawn.os.fizycznych</t>
  </si>
  <si>
    <t>0350</t>
  </si>
  <si>
    <t>0360</t>
  </si>
  <si>
    <t>0500</t>
  </si>
  <si>
    <t>0910</t>
  </si>
  <si>
    <t>Pod.od działal.gosp.os.fizycz. opłac.w formie karty podatkowej</t>
  </si>
  <si>
    <t>0410</t>
  </si>
  <si>
    <t>0460</t>
  </si>
  <si>
    <t>0480</t>
  </si>
  <si>
    <t>0490</t>
  </si>
  <si>
    <t>0430</t>
  </si>
  <si>
    <t>Wpływy z opł.za zezwolenie na sprzedaż alkoholu</t>
  </si>
  <si>
    <t>Udziały gmin w podat.stan. dochód budżetu państwa</t>
  </si>
  <si>
    <t>0010</t>
  </si>
  <si>
    <t>0020</t>
  </si>
  <si>
    <t>0960</t>
  </si>
  <si>
    <t>GOSPODARKA KOMUNALNA I OCHRONA ŚRODOWISKA</t>
  </si>
  <si>
    <t>0400</t>
  </si>
  <si>
    <t>dotacje pozostałe</t>
  </si>
  <si>
    <t xml:space="preserve">Układ wykonawczy budżetu gminy Duszniki na 2007 rok </t>
  </si>
  <si>
    <t>Doch.najmu i dzierż.skł.mająt.jst</t>
  </si>
  <si>
    <t>GOSPODARKA MIESZKANIOWA</t>
  </si>
  <si>
    <t>Gosp.gruntami i nieruchomościami</t>
  </si>
  <si>
    <t>Wpływy z opł.za użytk.wiecz.nier.</t>
  </si>
  <si>
    <t>Wpływy ze sprzed.skład.majątk.</t>
  </si>
  <si>
    <t>ADMINISTRACJA PUBLICZNA</t>
  </si>
  <si>
    <t>Dotacje celowe z bp na zad.zlec.</t>
  </si>
  <si>
    <t>Dochody jst związ.z realizac.zadań  z zakr.admin.rządowej</t>
  </si>
  <si>
    <t>Grzywny,mandaty,kary pienięż.</t>
  </si>
  <si>
    <t xml:space="preserve">Wpływy z różnych opłat </t>
  </si>
  <si>
    <t>URZĘDY NACZ.ORGAN. WŁADZY PAŃST.KONTROLI I OCH.PR.</t>
  </si>
  <si>
    <t>Wpływy z pod.roln.leśn.od czynn. cywil.prawn.os.prawnych</t>
  </si>
  <si>
    <t>Podatek od środków transportow.</t>
  </si>
  <si>
    <t>Podatek od spadków i darowizn</t>
  </si>
  <si>
    <t>Podatek od czyn.cywilnoprawn.</t>
  </si>
  <si>
    <t>Odsetki od nieterm.wpłat z tyt. podatków i opłat</t>
  </si>
  <si>
    <t>Wpływy z in.opł.stan.dochody jst</t>
  </si>
  <si>
    <t>Wpływy z opł.eksploatacyjnej</t>
  </si>
  <si>
    <t>Wpływy z innych lokalnych opłat</t>
  </si>
  <si>
    <t>Podatek doch.od os.fizycznych</t>
  </si>
  <si>
    <t>Podatek doch.od os.prawnych</t>
  </si>
  <si>
    <t>Cz.oświatowa subw.ogól.dla jst</t>
  </si>
  <si>
    <t>Subw.ogólna z budż.państwa</t>
  </si>
  <si>
    <t>Cz.wyrównawcza subw.ogól.dla gmin</t>
  </si>
  <si>
    <t>Otrzymane darowizny w post.pien.</t>
  </si>
  <si>
    <t>Dotacje celowe z bp na zad.własne</t>
  </si>
  <si>
    <t>Świadcz.rodzinne oraz składki na ubezp.emeryt.i rentowe</t>
  </si>
  <si>
    <t>Dotacje celowe z bp na inwest.i zakupy inwestycyjne</t>
  </si>
  <si>
    <t>Zasiłki i pomoc w naturze oraz składki na ubezp.emer.rentowe</t>
  </si>
  <si>
    <t>Wpł.i wydat.z opłat produktowych</t>
  </si>
  <si>
    <t>Wpływy z opłaty produktowej</t>
  </si>
  <si>
    <t>dotacje zadania własne</t>
  </si>
  <si>
    <t>§</t>
  </si>
  <si>
    <t>z dnia 29 czerwca 2007 r.</t>
  </si>
  <si>
    <t>CZĘŚĆ I - DOCHODY - wg stanu na   29 czerwca 2007 roku</t>
  </si>
  <si>
    <t>010</t>
  </si>
  <si>
    <t>01095</t>
  </si>
  <si>
    <t>ROLNICTWO I ŁOWIECTWO</t>
  </si>
  <si>
    <t>EDUKACYJNA OPIEKA WYCHOWAWCZA</t>
  </si>
  <si>
    <t>Pomoc materialna dla uczniów</t>
  </si>
  <si>
    <t>Zarządzenia Wójta Gminy Duszniki Nr 47/07</t>
  </si>
  <si>
    <t>Składki na ubezp.zdrow.opłac.        za os.pobier.świadcz.z pom.społ.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</si>
</sst>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5" fillId="0" borderId="8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6" xfId="0" applyFont="1" applyBorder="1" applyAlignment="1">
      <alignment/>
    </xf>
    <xf numFmtId="0" fontId="10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0" fontId="11" fillId="0" borderId="19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11" fillId="0" borderId="2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9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8" xfId="0" applyBorder="1" applyAlignment="1">
      <alignment/>
    </xf>
    <xf numFmtId="3" fontId="5" fillId="0" borderId="2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28" xfId="0" applyFont="1" applyBorder="1" applyAlignment="1" quotePrefix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3" fontId="11" fillId="0" borderId="9" xfId="0" applyNumberFormat="1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3" fontId="11" fillId="0" borderId="20" xfId="0" applyNumberFormat="1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3" fontId="3" fillId="0" borderId="26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1" fillId="0" borderId="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8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11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3" fontId="11" fillId="0" borderId="27" xfId="0" applyNumberFormat="1" applyFont="1" applyBorder="1" applyAlignment="1">
      <alignment/>
    </xf>
    <xf numFmtId="0" fontId="4" fillId="0" borderId="3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3" fontId="2" fillId="0" borderId="27" xfId="0" applyNumberFormat="1" applyFont="1" applyBorder="1" applyAlignment="1">
      <alignment horizontal="left" vertical="center"/>
    </xf>
    <xf numFmtId="3" fontId="11" fillId="0" borderId="40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1" fillId="0" borderId="45" xfId="0" applyFont="1" applyBorder="1" applyAlignment="1">
      <alignment/>
    </xf>
    <xf numFmtId="0" fontId="11" fillId="0" borderId="4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15" fillId="0" borderId="13" xfId="0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horizontal="center"/>
    </xf>
    <xf numFmtId="0" fontId="4" fillId="0" borderId="34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3" fontId="11" fillId="0" borderId="30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3" fontId="11" fillId="0" borderId="46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3" fontId="15" fillId="0" borderId="13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5" fillId="0" borderId="50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right"/>
    </xf>
    <xf numFmtId="0" fontId="14" fillId="0" borderId="21" xfId="0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0" fontId="15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14" fillId="0" borderId="4" xfId="0" applyFont="1" applyFill="1" applyBorder="1" applyAlignment="1">
      <alignment vertical="center"/>
    </xf>
    <xf numFmtId="3" fontId="15" fillId="0" borderId="13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0" fontId="14" fillId="0" borderId="4" xfId="0" applyFont="1" applyFill="1" applyBorder="1" applyAlignment="1">
      <alignment/>
    </xf>
    <xf numFmtId="3" fontId="15" fillId="0" borderId="29" xfId="0" applyNumberFormat="1" applyFont="1" applyBorder="1" applyAlignment="1">
      <alignment/>
    </xf>
    <xf numFmtId="0" fontId="15" fillId="0" borderId="20" xfId="0" applyFont="1" applyBorder="1" applyAlignment="1">
      <alignment/>
    </xf>
    <xf numFmtId="3" fontId="15" fillId="0" borderId="9" xfId="0" applyNumberFormat="1" applyFont="1" applyBorder="1" applyAlignment="1">
      <alignment/>
    </xf>
    <xf numFmtId="0" fontId="15" fillId="0" borderId="9" xfId="0" applyFont="1" applyBorder="1" applyAlignment="1">
      <alignment/>
    </xf>
    <xf numFmtId="0" fontId="14" fillId="0" borderId="20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4" fillId="0" borderId="20" xfId="0" applyFont="1" applyFill="1" applyBorder="1" applyAlignment="1">
      <alignment horizontal="left" vertical="center" wrapText="1"/>
    </xf>
    <xf numFmtId="3" fontId="15" fillId="0" borderId="29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5" fillId="0" borderId="2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 wrapText="1"/>
    </xf>
    <xf numFmtId="3" fontId="15" fillId="0" borderId="3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3" fontId="15" fillId="0" borderId="20" xfId="0" applyNumberFormat="1" applyFont="1" applyFill="1" applyBorder="1" applyAlignment="1">
      <alignment horizontal="right" vertical="center"/>
    </xf>
    <xf numFmtId="3" fontId="15" fillId="0" borderId="50" xfId="0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left" vertical="center"/>
    </xf>
    <xf numFmtId="3" fontId="15" fillId="0" borderId="21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4" fillId="0" borderId="19" xfId="0" applyFont="1" applyBorder="1" applyAlignment="1">
      <alignment horizontal="left" vertical="center"/>
    </xf>
    <xf numFmtId="0" fontId="15" fillId="0" borderId="5" xfId="0" applyFont="1" applyBorder="1" applyAlignment="1">
      <alignment horizontal="right" vertical="center"/>
    </xf>
    <xf numFmtId="0" fontId="14" fillId="0" borderId="21" xfId="0" applyFont="1" applyBorder="1" applyAlignment="1">
      <alignment horizontal="left" vertical="center" wrapText="1"/>
    </xf>
    <xf numFmtId="3" fontId="15" fillId="0" borderId="47" xfId="0" applyNumberFormat="1" applyFont="1" applyBorder="1" applyAlignment="1">
      <alignment horizontal="right" vertical="center"/>
    </xf>
    <xf numFmtId="3" fontId="17" fillId="0" borderId="28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47" xfId="0" applyNumberFormat="1" applyFont="1" applyBorder="1" applyAlignment="1">
      <alignment horizontal="right" vertical="center"/>
    </xf>
    <xf numFmtId="3" fontId="15" fillId="0" borderId="35" xfId="0" applyNumberFormat="1" applyFont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46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T96"/>
  <sheetViews>
    <sheetView tabSelected="1" workbookViewId="0" topLeftCell="A16">
      <selection activeCell="A38" sqref="A38:T38"/>
    </sheetView>
  </sheetViews>
  <sheetFormatPr defaultColWidth="9.140625" defaultRowHeight="12.75"/>
  <cols>
    <col min="1" max="1" width="2.8515625" style="0" customWidth="1"/>
    <col min="2" max="2" width="4.57421875" style="0" customWidth="1"/>
    <col min="3" max="3" width="5.7109375" style="0" customWidth="1"/>
    <col min="4" max="4" width="4.28125" style="0" customWidth="1"/>
    <col min="5" max="5" width="21.28125" style="0" customWidth="1"/>
    <col min="7" max="7" width="8.140625" style="0" customWidth="1"/>
    <col min="9" max="9" width="8.8515625" style="0" customWidth="1"/>
    <col min="10" max="10" width="7.140625" style="0" customWidth="1"/>
    <col min="11" max="11" width="8.8515625" style="0" customWidth="1"/>
    <col min="12" max="12" width="7.8515625" style="0" customWidth="1"/>
    <col min="13" max="13" width="6.57421875" style="0" customWidth="1"/>
    <col min="14" max="14" width="7.8515625" style="0" customWidth="1"/>
    <col min="15" max="15" width="7.421875" style="0" customWidth="1"/>
    <col min="16" max="16" width="6.57421875" style="0" customWidth="1"/>
    <col min="17" max="17" width="7.421875" style="0" customWidth="1"/>
    <col min="18" max="18" width="6.8515625" style="0" customWidth="1"/>
    <col min="19" max="19" width="5.00390625" style="0" customWidth="1"/>
    <col min="20" max="20" width="7.00390625" style="0" customWidth="1"/>
    <col min="21" max="21" width="1.1484375" style="0" customWidth="1"/>
  </cols>
  <sheetData>
    <row r="1" spans="1:15" ht="12.75">
      <c r="A1" s="35"/>
      <c r="B1" s="35"/>
      <c r="C1" s="5"/>
      <c r="D1" s="35"/>
      <c r="E1" s="11"/>
      <c r="G1" s="4"/>
      <c r="H1" s="4"/>
      <c r="O1" t="s">
        <v>39</v>
      </c>
    </row>
    <row r="2" spans="1:15" ht="12.75">
      <c r="A2" s="35"/>
      <c r="B2" s="35"/>
      <c r="C2" s="5"/>
      <c r="D2" s="35"/>
      <c r="E2" s="11"/>
      <c r="G2" s="4"/>
      <c r="H2" s="4"/>
      <c r="O2" t="s">
        <v>128</v>
      </c>
    </row>
    <row r="3" spans="1:15" ht="12.75">
      <c r="A3" s="35"/>
      <c r="B3" s="35"/>
      <c r="C3" s="5"/>
      <c r="D3" s="35"/>
      <c r="E3" s="11"/>
      <c r="G3" s="4"/>
      <c r="H3" s="4"/>
      <c r="O3" t="s">
        <v>121</v>
      </c>
    </row>
    <row r="4" spans="1:8" ht="12.75">
      <c r="A4" s="35"/>
      <c r="B4" s="35"/>
      <c r="C4" s="5"/>
      <c r="D4" s="35"/>
      <c r="E4" s="11"/>
      <c r="G4" s="4"/>
      <c r="H4" s="4"/>
    </row>
    <row r="5" spans="1:20" ht="18">
      <c r="A5" s="34" t="s">
        <v>33</v>
      </c>
      <c r="B5" s="34" t="s">
        <v>31</v>
      </c>
      <c r="C5" s="12" t="s">
        <v>34</v>
      </c>
      <c r="D5" s="34" t="s">
        <v>34</v>
      </c>
      <c r="E5" s="30" t="s">
        <v>35</v>
      </c>
      <c r="F5" s="29" t="s">
        <v>36</v>
      </c>
      <c r="G5" s="21" t="s">
        <v>87</v>
      </c>
      <c r="H5" s="10"/>
      <c r="J5" s="22"/>
      <c r="K5" s="22"/>
      <c r="L5" s="22"/>
      <c r="M5" s="22"/>
      <c r="N5" s="22"/>
      <c r="O5" s="23"/>
      <c r="P5" s="18"/>
      <c r="Q5" s="18"/>
      <c r="R5" s="18"/>
      <c r="S5" s="14"/>
      <c r="T5" s="15"/>
    </row>
    <row r="6" spans="1:20" ht="18">
      <c r="A6" s="34"/>
      <c r="B6" s="34"/>
      <c r="C6" s="12"/>
      <c r="D6" s="34"/>
      <c r="E6" s="13"/>
      <c r="F6" s="29"/>
      <c r="G6" s="21" t="s">
        <v>122</v>
      </c>
      <c r="H6" s="31"/>
      <c r="J6" s="19"/>
      <c r="K6" s="22"/>
      <c r="L6" s="19"/>
      <c r="M6" s="22"/>
      <c r="N6" s="19"/>
      <c r="O6" s="23"/>
      <c r="P6" s="20"/>
      <c r="Q6" s="18"/>
      <c r="R6" s="18"/>
      <c r="S6" s="14"/>
      <c r="T6" s="15"/>
    </row>
    <row r="7" spans="1:20" ht="13.5" thickBot="1">
      <c r="A7" s="24"/>
      <c r="B7" s="35"/>
      <c r="C7" s="5"/>
      <c r="D7" s="35"/>
      <c r="E7" s="11"/>
      <c r="G7" s="3"/>
      <c r="H7" s="3"/>
      <c r="T7" s="3"/>
    </row>
    <row r="8" spans="1:20" ht="13.5" thickBot="1">
      <c r="A8" s="27"/>
      <c r="B8" s="27"/>
      <c r="C8" s="25"/>
      <c r="D8" s="25"/>
      <c r="E8" s="40" t="s">
        <v>57</v>
      </c>
      <c r="F8" s="7"/>
      <c r="G8" s="7" t="s">
        <v>5</v>
      </c>
      <c r="H8" s="70"/>
      <c r="I8" s="362" t="s">
        <v>43</v>
      </c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3"/>
    </row>
    <row r="9" spans="1:20" ht="13.5" thickBot="1">
      <c r="A9" s="28" t="s">
        <v>46</v>
      </c>
      <c r="B9" s="28" t="s">
        <v>45</v>
      </c>
      <c r="C9" s="75" t="s">
        <v>47</v>
      </c>
      <c r="D9" s="302" t="s">
        <v>120</v>
      </c>
      <c r="E9" s="41" t="s">
        <v>58</v>
      </c>
      <c r="F9" s="2"/>
      <c r="G9" s="2" t="s">
        <v>0</v>
      </c>
      <c r="H9" s="72"/>
      <c r="I9" s="1" t="s">
        <v>41</v>
      </c>
      <c r="J9" s="1"/>
      <c r="K9" s="1"/>
      <c r="L9" s="1"/>
      <c r="M9" s="1"/>
      <c r="N9" s="1"/>
      <c r="O9" s="1"/>
      <c r="P9" s="1"/>
      <c r="Q9" s="1"/>
      <c r="R9" s="1"/>
      <c r="S9" s="1"/>
      <c r="T9" s="247"/>
    </row>
    <row r="10" spans="1:20" ht="13.5" thickBot="1">
      <c r="A10" s="28"/>
      <c r="B10" s="28"/>
      <c r="C10" s="26"/>
      <c r="D10" s="28"/>
      <c r="E10" s="41" t="s">
        <v>59</v>
      </c>
      <c r="F10" s="3"/>
      <c r="G10" s="3"/>
      <c r="H10" s="3"/>
      <c r="I10" s="364" t="s">
        <v>56</v>
      </c>
      <c r="J10" s="365"/>
      <c r="K10" s="366"/>
      <c r="L10" s="364" t="s">
        <v>42</v>
      </c>
      <c r="M10" s="365"/>
      <c r="N10" s="366"/>
      <c r="O10" s="364" t="s">
        <v>119</v>
      </c>
      <c r="P10" s="365"/>
      <c r="Q10" s="366"/>
      <c r="R10" s="364" t="s">
        <v>86</v>
      </c>
      <c r="S10" s="365"/>
      <c r="T10" s="366"/>
    </row>
    <row r="11" spans="1:20" ht="13.5" thickBot="1">
      <c r="A11" s="288"/>
      <c r="B11" s="288"/>
      <c r="C11" s="289"/>
      <c r="D11" s="288"/>
      <c r="E11" s="290"/>
      <c r="F11" s="291" t="s">
        <v>1</v>
      </c>
      <c r="G11" s="292" t="s">
        <v>60</v>
      </c>
      <c r="H11" s="293" t="s">
        <v>2</v>
      </c>
      <c r="I11" s="291" t="s">
        <v>1</v>
      </c>
      <c r="J11" s="293" t="s">
        <v>60</v>
      </c>
      <c r="K11" s="293" t="s">
        <v>3</v>
      </c>
      <c r="L11" s="294" t="s">
        <v>32</v>
      </c>
      <c r="M11" s="295" t="s">
        <v>4</v>
      </c>
      <c r="N11" s="295" t="s">
        <v>3</v>
      </c>
      <c r="O11" s="294" t="s">
        <v>32</v>
      </c>
      <c r="P11" s="295" t="s">
        <v>4</v>
      </c>
      <c r="Q11" s="294" t="s">
        <v>3</v>
      </c>
      <c r="R11" s="296" t="s">
        <v>1</v>
      </c>
      <c r="S11" s="71" t="s">
        <v>60</v>
      </c>
      <c r="T11" s="297" t="s">
        <v>3</v>
      </c>
    </row>
    <row r="12" spans="1:20" ht="13.5" thickBot="1">
      <c r="A12" s="286">
        <v>1</v>
      </c>
      <c r="B12" s="24">
        <v>2</v>
      </c>
      <c r="C12" s="287">
        <v>3</v>
      </c>
      <c r="D12" s="24">
        <v>4</v>
      </c>
      <c r="E12" s="287">
        <v>5</v>
      </c>
      <c r="F12" s="24">
        <v>6</v>
      </c>
      <c r="G12" s="287">
        <v>7</v>
      </c>
      <c r="H12" s="287">
        <v>8</v>
      </c>
      <c r="I12" s="38">
        <v>9</v>
      </c>
      <c r="J12" s="287">
        <v>10</v>
      </c>
      <c r="K12" s="287">
        <v>11</v>
      </c>
      <c r="L12" s="24">
        <v>12</v>
      </c>
      <c r="M12" s="287">
        <v>13</v>
      </c>
      <c r="N12" s="287">
        <v>14</v>
      </c>
      <c r="O12" s="24">
        <v>15</v>
      </c>
      <c r="P12" s="287">
        <v>16</v>
      </c>
      <c r="Q12" s="24">
        <v>17</v>
      </c>
      <c r="R12" s="287">
        <v>18</v>
      </c>
      <c r="S12" s="24">
        <v>19</v>
      </c>
      <c r="T12" s="42">
        <v>20</v>
      </c>
    </row>
    <row r="13" spans="1:20" ht="13.5" thickBot="1">
      <c r="A13" s="303" t="s">
        <v>11</v>
      </c>
      <c r="B13" s="310" t="s">
        <v>123</v>
      </c>
      <c r="C13" s="305"/>
      <c r="D13" s="304"/>
      <c r="E13" s="328" t="s">
        <v>125</v>
      </c>
      <c r="F13" s="312">
        <f aca="true" t="shared" si="0" ref="F13:H14">F14</f>
        <v>0</v>
      </c>
      <c r="G13" s="325">
        <f t="shared" si="0"/>
        <v>101665</v>
      </c>
      <c r="H13" s="324">
        <f t="shared" si="0"/>
        <v>101665</v>
      </c>
      <c r="I13" s="314"/>
      <c r="J13" s="314"/>
      <c r="K13" s="314"/>
      <c r="L13" s="312">
        <f aca="true" t="shared" si="1" ref="L13:N14">L14</f>
        <v>0</v>
      </c>
      <c r="M13" s="326">
        <f t="shared" si="1"/>
        <v>101665</v>
      </c>
      <c r="N13" s="325">
        <f t="shared" si="1"/>
        <v>101665</v>
      </c>
      <c r="O13" s="313"/>
      <c r="P13" s="314"/>
      <c r="Q13" s="313"/>
      <c r="R13" s="314"/>
      <c r="S13" s="313"/>
      <c r="T13" s="315"/>
    </row>
    <row r="14" spans="1:20" ht="12.75">
      <c r="A14" s="250"/>
      <c r="B14" s="24"/>
      <c r="C14" s="311" t="s">
        <v>124</v>
      </c>
      <c r="D14" s="306"/>
      <c r="E14" s="370" t="s">
        <v>7</v>
      </c>
      <c r="F14" s="371">
        <f t="shared" si="0"/>
        <v>0</v>
      </c>
      <c r="G14" s="372">
        <f t="shared" si="0"/>
        <v>101665</v>
      </c>
      <c r="H14" s="373">
        <f t="shared" si="0"/>
        <v>101665</v>
      </c>
      <c r="I14" s="374"/>
      <c r="J14" s="374"/>
      <c r="K14" s="374"/>
      <c r="L14" s="371">
        <f t="shared" si="1"/>
        <v>0</v>
      </c>
      <c r="M14" s="375">
        <f t="shared" si="1"/>
        <v>101665</v>
      </c>
      <c r="N14" s="372">
        <f t="shared" si="1"/>
        <v>101665</v>
      </c>
      <c r="O14" s="316"/>
      <c r="P14" s="317"/>
      <c r="Q14" s="316"/>
      <c r="R14" s="317"/>
      <c r="S14" s="316"/>
      <c r="T14" s="318"/>
    </row>
    <row r="15" spans="1:20" ht="13.5" thickBot="1">
      <c r="A15" s="250"/>
      <c r="B15" s="24"/>
      <c r="C15" s="24"/>
      <c r="D15" s="309">
        <v>2010</v>
      </c>
      <c r="E15" s="85" t="s">
        <v>94</v>
      </c>
      <c r="F15" s="319">
        <v>0</v>
      </c>
      <c r="G15" s="320">
        <v>101665</v>
      </c>
      <c r="H15" s="320">
        <f>F15+G15</f>
        <v>101665</v>
      </c>
      <c r="I15" s="321"/>
      <c r="J15" s="322"/>
      <c r="K15" s="322"/>
      <c r="L15" s="319">
        <v>0</v>
      </c>
      <c r="M15" s="327">
        <v>101665</v>
      </c>
      <c r="N15" s="320">
        <f>L15+M15</f>
        <v>101665</v>
      </c>
      <c r="O15" s="321"/>
      <c r="P15" s="322"/>
      <c r="Q15" s="321"/>
      <c r="R15" s="322"/>
      <c r="S15" s="321"/>
      <c r="T15" s="323"/>
    </row>
    <row r="16" spans="1:20" ht="13.5" thickBot="1">
      <c r="A16" s="43" t="s">
        <v>11</v>
      </c>
      <c r="B16" s="308" t="s">
        <v>52</v>
      </c>
      <c r="C16" s="16"/>
      <c r="D16" s="36"/>
      <c r="E16" s="17" t="s">
        <v>6</v>
      </c>
      <c r="F16" s="46">
        <v>8000</v>
      </c>
      <c r="G16" s="47"/>
      <c r="H16" s="48">
        <v>8000</v>
      </c>
      <c r="I16" s="46">
        <v>8000</v>
      </c>
      <c r="J16" s="47"/>
      <c r="K16" s="48">
        <v>8000</v>
      </c>
      <c r="L16" s="32"/>
      <c r="M16" s="47"/>
      <c r="N16" s="47"/>
      <c r="O16" s="32"/>
      <c r="P16" s="47"/>
      <c r="Q16" s="32"/>
      <c r="R16" s="47"/>
      <c r="S16" s="32"/>
      <c r="T16" s="79"/>
    </row>
    <row r="17" spans="1:20" ht="12.75">
      <c r="A17" s="248"/>
      <c r="B17" s="44"/>
      <c r="C17" s="76" t="s">
        <v>48</v>
      </c>
      <c r="D17" s="37"/>
      <c r="E17" s="376" t="s">
        <v>44</v>
      </c>
      <c r="F17" s="377">
        <v>8000</v>
      </c>
      <c r="G17" s="378"/>
      <c r="H17" s="379">
        <v>8000</v>
      </c>
      <c r="I17" s="377">
        <v>8000</v>
      </c>
      <c r="J17" s="378"/>
      <c r="K17" s="379">
        <v>8000</v>
      </c>
      <c r="L17" s="60"/>
      <c r="M17" s="59"/>
      <c r="N17" s="59"/>
      <c r="O17" s="60"/>
      <c r="P17" s="59"/>
      <c r="Q17" s="60"/>
      <c r="R17" s="59"/>
      <c r="S17" s="60"/>
      <c r="T17" s="249"/>
    </row>
    <row r="18" spans="1:20" ht="13.5" thickBot="1">
      <c r="A18" s="250"/>
      <c r="B18" s="45"/>
      <c r="C18" s="39"/>
      <c r="D18" s="217" t="s">
        <v>49</v>
      </c>
      <c r="E18" s="298" t="s">
        <v>88</v>
      </c>
      <c r="F18" s="55">
        <v>8000</v>
      </c>
      <c r="G18" s="58"/>
      <c r="H18" s="61">
        <v>8000</v>
      </c>
      <c r="I18" s="55">
        <v>8000</v>
      </c>
      <c r="J18" s="58"/>
      <c r="K18" s="61">
        <v>8000</v>
      </c>
      <c r="L18" s="57"/>
      <c r="M18" s="58"/>
      <c r="N18" s="58"/>
      <c r="O18" s="57"/>
      <c r="P18" s="58"/>
      <c r="Q18" s="52"/>
      <c r="R18" s="58"/>
      <c r="S18" s="57"/>
      <c r="T18" s="251"/>
    </row>
    <row r="19" spans="1:20" ht="13.5" thickBot="1">
      <c r="A19" s="43" t="s">
        <v>10</v>
      </c>
      <c r="B19" s="36">
        <v>700</v>
      </c>
      <c r="C19" s="16"/>
      <c r="D19" s="82"/>
      <c r="E19" s="17" t="s">
        <v>89</v>
      </c>
      <c r="F19" s="46">
        <f>F20</f>
        <v>200000</v>
      </c>
      <c r="G19" s="48"/>
      <c r="H19" s="46">
        <f>H20</f>
        <v>200000</v>
      </c>
      <c r="I19" s="46">
        <f>I20</f>
        <v>200000</v>
      </c>
      <c r="J19" s="48"/>
      <c r="K19" s="46">
        <f>K20</f>
        <v>200000</v>
      </c>
      <c r="L19" s="47"/>
      <c r="M19" s="47"/>
      <c r="N19" s="47"/>
      <c r="O19" s="32"/>
      <c r="P19" s="47"/>
      <c r="Q19" s="32"/>
      <c r="R19" s="47"/>
      <c r="S19" s="32"/>
      <c r="T19" s="79"/>
    </row>
    <row r="20" spans="1:20" ht="12.75">
      <c r="A20" s="250"/>
      <c r="B20" s="38"/>
      <c r="C20" s="6">
        <v>70005</v>
      </c>
      <c r="D20" s="218"/>
      <c r="E20" s="380" t="s">
        <v>90</v>
      </c>
      <c r="F20" s="381">
        <f>F21+F22+F23</f>
        <v>200000</v>
      </c>
      <c r="G20" s="382"/>
      <c r="H20" s="381">
        <f>H21+H22+H23</f>
        <v>200000</v>
      </c>
      <c r="I20" s="381">
        <f>I21+I22+I23</f>
        <v>200000</v>
      </c>
      <c r="J20" s="382"/>
      <c r="K20" s="381">
        <f>K21+K22+K23</f>
        <v>200000</v>
      </c>
      <c r="L20" s="59"/>
      <c r="M20" s="50"/>
      <c r="N20" s="50"/>
      <c r="O20" s="33"/>
      <c r="P20" s="50"/>
      <c r="Q20" s="33"/>
      <c r="R20" s="50"/>
      <c r="S20" s="33"/>
      <c r="T20" s="252"/>
    </row>
    <row r="21" spans="1:20" ht="12.75">
      <c r="A21" s="250"/>
      <c r="B21" s="24"/>
      <c r="C21" s="8"/>
      <c r="D21" s="219" t="s">
        <v>50</v>
      </c>
      <c r="E21" s="300" t="s">
        <v>91</v>
      </c>
      <c r="F21" s="49">
        <v>10000</v>
      </c>
      <c r="G21" s="51"/>
      <c r="H21" s="53">
        <v>10000</v>
      </c>
      <c r="I21" s="49">
        <v>10000</v>
      </c>
      <c r="J21" s="51"/>
      <c r="K21" s="49">
        <v>10000</v>
      </c>
      <c r="L21" s="54"/>
      <c r="M21" s="50"/>
      <c r="N21" s="50"/>
      <c r="O21" s="33"/>
      <c r="P21" s="50"/>
      <c r="Q21" s="33"/>
      <c r="R21" s="50"/>
      <c r="S21" s="33"/>
      <c r="T21" s="252"/>
    </row>
    <row r="22" spans="1:20" ht="12.75">
      <c r="A22" s="250"/>
      <c r="B22" s="24"/>
      <c r="C22" s="9"/>
      <c r="D22" s="220" t="s">
        <v>49</v>
      </c>
      <c r="E22" s="299" t="s">
        <v>88</v>
      </c>
      <c r="F22" s="53">
        <v>20000</v>
      </c>
      <c r="G22" s="51"/>
      <c r="H22" s="53">
        <v>20000</v>
      </c>
      <c r="I22" s="63">
        <v>20000</v>
      </c>
      <c r="J22" s="51"/>
      <c r="K22" s="53">
        <v>20000</v>
      </c>
      <c r="L22" s="54"/>
      <c r="M22" s="50"/>
      <c r="N22" s="50"/>
      <c r="O22" s="33"/>
      <c r="P22" s="50"/>
      <c r="Q22" s="33"/>
      <c r="R22" s="50"/>
      <c r="S22" s="33"/>
      <c r="T22" s="252"/>
    </row>
    <row r="23" spans="1:20" ht="13.5" thickBot="1">
      <c r="A23" s="250"/>
      <c r="B23" s="24"/>
      <c r="C23" s="9"/>
      <c r="D23" s="217" t="s">
        <v>51</v>
      </c>
      <c r="E23" s="298" t="s">
        <v>92</v>
      </c>
      <c r="F23" s="62">
        <v>170000</v>
      </c>
      <c r="G23" s="62"/>
      <c r="H23" s="62">
        <v>170000</v>
      </c>
      <c r="I23" s="62">
        <v>170000</v>
      </c>
      <c r="J23" s="62"/>
      <c r="K23" s="56">
        <v>170000</v>
      </c>
      <c r="L23" s="65"/>
      <c r="M23" s="52"/>
      <c r="N23" s="52"/>
      <c r="O23" s="52"/>
      <c r="P23" s="52"/>
      <c r="Q23" s="57"/>
      <c r="R23" s="58"/>
      <c r="S23" s="57"/>
      <c r="T23" s="253"/>
    </row>
    <row r="24" spans="1:20" ht="13.5" thickBot="1">
      <c r="A24" s="43" t="s">
        <v>9</v>
      </c>
      <c r="B24" s="36">
        <v>750</v>
      </c>
      <c r="C24" s="16"/>
      <c r="D24" s="82"/>
      <c r="E24" s="17" t="s">
        <v>93</v>
      </c>
      <c r="F24" s="48">
        <f>SUM(F25,F28)</f>
        <v>106200</v>
      </c>
      <c r="G24" s="66"/>
      <c r="H24" s="48">
        <f>SUM(H25,H28)</f>
        <v>106200</v>
      </c>
      <c r="I24" s="48">
        <f>SUM(I25,I28)</f>
        <v>45000</v>
      </c>
      <c r="J24" s="68"/>
      <c r="K24" s="74">
        <f>SUM(K25,K28)</f>
        <v>45000</v>
      </c>
      <c r="L24" s="48">
        <v>61200</v>
      </c>
      <c r="M24" s="47"/>
      <c r="N24" s="69">
        <v>61200</v>
      </c>
      <c r="O24" s="73"/>
      <c r="P24" s="47"/>
      <c r="Q24" s="73"/>
      <c r="R24" s="48"/>
      <c r="S24" s="67"/>
      <c r="T24" s="254"/>
    </row>
    <row r="25" spans="1:20" ht="12.75">
      <c r="A25" s="250"/>
      <c r="B25" s="38"/>
      <c r="C25" s="6">
        <v>75011</v>
      </c>
      <c r="D25" s="218"/>
      <c r="E25" s="383" t="s">
        <v>13</v>
      </c>
      <c r="F25" s="379">
        <f>SUM(F26:F27)</f>
        <v>62200</v>
      </c>
      <c r="G25" s="378"/>
      <c r="H25" s="379">
        <f>SUM(H26:H27)</f>
        <v>62200</v>
      </c>
      <c r="I25" s="384">
        <v>1000</v>
      </c>
      <c r="J25" s="385"/>
      <c r="K25" s="381">
        <v>1000</v>
      </c>
      <c r="L25" s="386">
        <v>61200</v>
      </c>
      <c r="M25" s="387"/>
      <c r="N25" s="386">
        <v>61200</v>
      </c>
      <c r="O25" s="33"/>
      <c r="P25" s="50"/>
      <c r="Q25" s="64"/>
      <c r="R25" s="50"/>
      <c r="S25" s="33"/>
      <c r="T25" s="252"/>
    </row>
    <row r="26" spans="1:20" s="90" customFormat="1" ht="12.75">
      <c r="A26" s="255"/>
      <c r="B26" s="83"/>
      <c r="C26" s="84"/>
      <c r="D26" s="221">
        <v>2010</v>
      </c>
      <c r="E26" s="85" t="s">
        <v>94</v>
      </c>
      <c r="F26" s="146">
        <v>61200</v>
      </c>
      <c r="G26" s="147"/>
      <c r="H26" s="146">
        <v>61200</v>
      </c>
      <c r="I26" s="148"/>
      <c r="J26" s="147"/>
      <c r="K26" s="149"/>
      <c r="L26" s="150">
        <v>61200</v>
      </c>
      <c r="M26" s="147"/>
      <c r="N26" s="150">
        <v>61200</v>
      </c>
      <c r="O26" s="151"/>
      <c r="P26" s="152"/>
      <c r="Q26" s="88"/>
      <c r="R26" s="89"/>
      <c r="S26" s="88"/>
      <c r="T26" s="256"/>
    </row>
    <row r="27" spans="1:20" s="90" customFormat="1" ht="20.25" customHeight="1">
      <c r="A27" s="255"/>
      <c r="B27" s="83"/>
      <c r="C27" s="84"/>
      <c r="D27" s="222">
        <v>2360</v>
      </c>
      <c r="E27" s="78" t="s">
        <v>95</v>
      </c>
      <c r="F27" s="153">
        <v>1000</v>
      </c>
      <c r="G27" s="154"/>
      <c r="H27" s="155">
        <v>1000</v>
      </c>
      <c r="I27" s="153">
        <v>1000</v>
      </c>
      <c r="J27" s="154"/>
      <c r="K27" s="153">
        <v>1000</v>
      </c>
      <c r="L27" s="155"/>
      <c r="M27" s="154"/>
      <c r="N27" s="155"/>
      <c r="O27" s="156"/>
      <c r="P27" s="154"/>
      <c r="Q27" s="93"/>
      <c r="R27" s="91"/>
      <c r="S27" s="93"/>
      <c r="T27" s="257"/>
    </row>
    <row r="28" spans="1:20" s="90" customFormat="1" ht="12.75">
      <c r="A28" s="255"/>
      <c r="B28" s="94"/>
      <c r="C28" s="95">
        <v>75023</v>
      </c>
      <c r="D28" s="222"/>
      <c r="E28" s="388" t="s">
        <v>14</v>
      </c>
      <c r="F28" s="307">
        <f>SUM(F29:F31)</f>
        <v>44000</v>
      </c>
      <c r="G28" s="389"/>
      <c r="H28" s="307">
        <f>SUM(H29:H31)</f>
        <v>44000</v>
      </c>
      <c r="I28" s="390">
        <f>SUM(I29:I31)</f>
        <v>44000</v>
      </c>
      <c r="J28" s="389"/>
      <c r="K28" s="307">
        <f>SUM(K29:K31)</f>
        <v>44000</v>
      </c>
      <c r="L28" s="154"/>
      <c r="M28" s="154"/>
      <c r="N28" s="154"/>
      <c r="O28" s="156"/>
      <c r="P28" s="154"/>
      <c r="Q28" s="93"/>
      <c r="R28" s="91"/>
      <c r="S28" s="93"/>
      <c r="T28" s="257"/>
    </row>
    <row r="29" spans="1:20" s="90" customFormat="1" ht="12.75">
      <c r="A29" s="255"/>
      <c r="B29" s="83"/>
      <c r="C29" s="84"/>
      <c r="D29" s="223" t="s">
        <v>53</v>
      </c>
      <c r="E29" s="85" t="s">
        <v>96</v>
      </c>
      <c r="F29" s="149">
        <v>6000</v>
      </c>
      <c r="G29" s="154"/>
      <c r="H29" s="150">
        <v>6000</v>
      </c>
      <c r="I29" s="149">
        <v>6000</v>
      </c>
      <c r="J29" s="154"/>
      <c r="K29" s="149">
        <v>6000</v>
      </c>
      <c r="L29" s="154"/>
      <c r="M29" s="147"/>
      <c r="N29" s="154"/>
      <c r="O29" s="156"/>
      <c r="P29" s="147"/>
      <c r="Q29" s="97"/>
      <c r="R29" s="91"/>
      <c r="S29" s="93"/>
      <c r="T29" s="257"/>
    </row>
    <row r="30" spans="1:20" s="90" customFormat="1" ht="12.75" customHeight="1">
      <c r="A30" s="255"/>
      <c r="B30" s="83"/>
      <c r="C30" s="84"/>
      <c r="D30" s="224" t="s">
        <v>54</v>
      </c>
      <c r="E30" s="78" t="s">
        <v>97</v>
      </c>
      <c r="F30" s="153">
        <v>15000</v>
      </c>
      <c r="G30" s="154"/>
      <c r="H30" s="155">
        <v>15000</v>
      </c>
      <c r="I30" s="153">
        <v>15000</v>
      </c>
      <c r="J30" s="154"/>
      <c r="K30" s="153">
        <v>15000</v>
      </c>
      <c r="L30" s="154"/>
      <c r="M30" s="154"/>
      <c r="N30" s="154"/>
      <c r="O30" s="156"/>
      <c r="P30" s="154"/>
      <c r="Q30" s="93"/>
      <c r="R30" s="91"/>
      <c r="S30" s="93"/>
      <c r="T30" s="257"/>
    </row>
    <row r="31" spans="1:20" s="90" customFormat="1" ht="13.5" thickBot="1">
      <c r="A31" s="255"/>
      <c r="B31" s="83"/>
      <c r="C31" s="84"/>
      <c r="D31" s="223" t="s">
        <v>55</v>
      </c>
      <c r="E31" s="85" t="s">
        <v>15</v>
      </c>
      <c r="F31" s="149">
        <v>23000</v>
      </c>
      <c r="G31" s="147"/>
      <c r="H31" s="150">
        <v>23000</v>
      </c>
      <c r="I31" s="149">
        <v>23000</v>
      </c>
      <c r="J31" s="147"/>
      <c r="K31" s="149">
        <v>23000</v>
      </c>
      <c r="L31" s="147"/>
      <c r="M31" s="147"/>
      <c r="N31" s="147"/>
      <c r="O31" s="158"/>
      <c r="P31" s="159"/>
      <c r="Q31" s="98"/>
      <c r="R31" s="87"/>
      <c r="S31" s="97"/>
      <c r="T31" s="258"/>
    </row>
    <row r="32" spans="1:20" s="90" customFormat="1" ht="27.75" thickBot="1">
      <c r="A32" s="81" t="s">
        <v>8</v>
      </c>
      <c r="B32" s="82">
        <v>751</v>
      </c>
      <c r="C32" s="99"/>
      <c r="D32" s="82"/>
      <c r="E32" s="77" t="s">
        <v>98</v>
      </c>
      <c r="F32" s="160">
        <v>1272</v>
      </c>
      <c r="G32" s="161"/>
      <c r="H32" s="160">
        <v>1272</v>
      </c>
      <c r="I32" s="161"/>
      <c r="J32" s="162"/>
      <c r="K32" s="161"/>
      <c r="L32" s="160">
        <v>1272</v>
      </c>
      <c r="M32" s="161"/>
      <c r="N32" s="161">
        <v>1272</v>
      </c>
      <c r="O32" s="163"/>
      <c r="P32" s="164"/>
      <c r="Q32" s="101"/>
      <c r="R32" s="102"/>
      <c r="S32" s="101"/>
      <c r="T32" s="103"/>
    </row>
    <row r="33" spans="1:20" s="90" customFormat="1" ht="19.5">
      <c r="A33" s="266"/>
      <c r="B33" s="270"/>
      <c r="C33" s="95">
        <v>75101</v>
      </c>
      <c r="D33" s="222"/>
      <c r="E33" s="391" t="s">
        <v>62</v>
      </c>
      <c r="F33" s="390">
        <v>1272</v>
      </c>
      <c r="G33" s="390"/>
      <c r="H33" s="390">
        <v>1272</v>
      </c>
      <c r="I33" s="390"/>
      <c r="J33" s="392"/>
      <c r="K33" s="390"/>
      <c r="L33" s="390">
        <v>1272</v>
      </c>
      <c r="M33" s="390"/>
      <c r="N33" s="390">
        <v>1272</v>
      </c>
      <c r="O33" s="156"/>
      <c r="P33" s="154"/>
      <c r="Q33" s="93"/>
      <c r="R33" s="91"/>
      <c r="S33" s="93"/>
      <c r="T33" s="257"/>
    </row>
    <row r="34" spans="1:20" s="90" customFormat="1" ht="13.5" thickBot="1">
      <c r="A34" s="266"/>
      <c r="B34" s="221"/>
      <c r="C34" s="84"/>
      <c r="D34" s="225">
        <v>2010</v>
      </c>
      <c r="E34" s="85" t="s">
        <v>94</v>
      </c>
      <c r="F34" s="149">
        <v>1272</v>
      </c>
      <c r="G34" s="150"/>
      <c r="H34" s="149">
        <v>1272</v>
      </c>
      <c r="I34" s="150"/>
      <c r="J34" s="149"/>
      <c r="K34" s="150"/>
      <c r="L34" s="149">
        <v>1272</v>
      </c>
      <c r="M34" s="150"/>
      <c r="N34" s="155">
        <v>1272</v>
      </c>
      <c r="O34" s="165"/>
      <c r="P34" s="147"/>
      <c r="Q34" s="97"/>
      <c r="R34" s="87"/>
      <c r="S34" s="97"/>
      <c r="T34" s="258"/>
    </row>
    <row r="35" spans="1:20" s="90" customFormat="1" ht="13.5" thickBot="1">
      <c r="A35" s="81" t="s">
        <v>12</v>
      </c>
      <c r="B35" s="82">
        <v>754</v>
      </c>
      <c r="C35" s="99"/>
      <c r="D35" s="82"/>
      <c r="E35" s="104" t="s">
        <v>61</v>
      </c>
      <c r="F35" s="162">
        <v>2500</v>
      </c>
      <c r="G35" s="161"/>
      <c r="H35" s="161">
        <v>2500</v>
      </c>
      <c r="I35" s="160"/>
      <c r="J35" s="162"/>
      <c r="K35" s="161"/>
      <c r="L35" s="162">
        <v>2500</v>
      </c>
      <c r="M35" s="161"/>
      <c r="N35" s="161">
        <v>2500</v>
      </c>
      <c r="O35" s="163"/>
      <c r="P35" s="164"/>
      <c r="Q35" s="101"/>
      <c r="R35" s="102"/>
      <c r="S35" s="101"/>
      <c r="T35" s="103"/>
    </row>
    <row r="36" spans="1:20" s="90" customFormat="1" ht="12.75">
      <c r="A36" s="266"/>
      <c r="B36" s="270"/>
      <c r="C36" s="95">
        <v>75414</v>
      </c>
      <c r="D36" s="222"/>
      <c r="E36" s="370" t="s">
        <v>18</v>
      </c>
      <c r="F36" s="307">
        <v>2500</v>
      </c>
      <c r="G36" s="393"/>
      <c r="H36" s="393">
        <v>2500</v>
      </c>
      <c r="I36" s="394"/>
      <c r="J36" s="392"/>
      <c r="K36" s="393"/>
      <c r="L36" s="307">
        <v>2500</v>
      </c>
      <c r="M36" s="393"/>
      <c r="N36" s="393">
        <v>2500</v>
      </c>
      <c r="O36" s="168"/>
      <c r="P36" s="154"/>
      <c r="Q36" s="93"/>
      <c r="R36" s="91"/>
      <c r="S36" s="93"/>
      <c r="T36" s="257"/>
    </row>
    <row r="37" spans="1:20" s="90" customFormat="1" ht="13.5" thickBot="1">
      <c r="A37" s="266"/>
      <c r="B37" s="221"/>
      <c r="C37" s="84"/>
      <c r="D37" s="342">
        <v>2010</v>
      </c>
      <c r="E37" s="85" t="s">
        <v>94</v>
      </c>
      <c r="F37" s="149">
        <v>2500</v>
      </c>
      <c r="G37" s="150"/>
      <c r="H37" s="150">
        <v>2500</v>
      </c>
      <c r="I37" s="148"/>
      <c r="J37" s="149"/>
      <c r="K37" s="150"/>
      <c r="L37" s="149">
        <v>2500</v>
      </c>
      <c r="M37" s="150"/>
      <c r="N37" s="150">
        <v>2500</v>
      </c>
      <c r="O37" s="165"/>
      <c r="P37" s="147"/>
      <c r="Q37" s="97"/>
      <c r="R37" s="87"/>
      <c r="S37" s="97"/>
      <c r="T37" s="258"/>
    </row>
    <row r="38" spans="1:20" s="90" customFormat="1" ht="31.5" customHeight="1" thickBot="1">
      <c r="A38" s="81" t="s">
        <v>16</v>
      </c>
      <c r="B38" s="82">
        <v>756</v>
      </c>
      <c r="C38" s="99"/>
      <c r="D38" s="82"/>
      <c r="E38" s="80" t="s">
        <v>63</v>
      </c>
      <c r="F38" s="170">
        <f>SUM(F39,F44,F53,F59)</f>
        <v>7578868</v>
      </c>
      <c r="G38" s="171"/>
      <c r="H38" s="170">
        <f>SUM(H39,H44,H53,H59)</f>
        <v>7578868</v>
      </c>
      <c r="I38" s="170">
        <f>SUM(I39,I44,I53,I59)</f>
        <v>7578868</v>
      </c>
      <c r="J38" s="171"/>
      <c r="K38" s="170">
        <f>SUM(K39,K44,K53,K59)</f>
        <v>7578868</v>
      </c>
      <c r="L38" s="164"/>
      <c r="M38" s="164"/>
      <c r="N38" s="164"/>
      <c r="O38" s="172"/>
      <c r="P38" s="161"/>
      <c r="Q38" s="100"/>
      <c r="R38" s="102"/>
      <c r="S38" s="101"/>
      <c r="T38" s="103"/>
    </row>
    <row r="39" spans="1:20" s="90" customFormat="1" ht="21" customHeight="1">
      <c r="A39" s="267"/>
      <c r="B39" s="110"/>
      <c r="C39" s="111">
        <v>75615</v>
      </c>
      <c r="D39" s="226"/>
      <c r="E39" s="395" t="s">
        <v>99</v>
      </c>
      <c r="F39" s="396">
        <f>SUM(F40:F43)</f>
        <v>1831000</v>
      </c>
      <c r="G39" s="397"/>
      <c r="H39" s="398">
        <f>SUM(H40:H43)</f>
        <v>1831000</v>
      </c>
      <c r="I39" s="396">
        <f>SUM(I40:I43)</f>
        <v>1831000</v>
      </c>
      <c r="J39" s="397"/>
      <c r="K39" s="396">
        <f>SUM(K40:K43)</f>
        <v>1831000</v>
      </c>
      <c r="L39" s="173"/>
      <c r="M39" s="174"/>
      <c r="N39" s="174"/>
      <c r="O39" s="175"/>
      <c r="P39" s="174"/>
      <c r="Q39" s="114"/>
      <c r="R39" s="113"/>
      <c r="S39" s="114"/>
      <c r="T39" s="260"/>
    </row>
    <row r="40" spans="1:20" s="90" customFormat="1" ht="12.75">
      <c r="A40" s="267"/>
      <c r="B40" s="115"/>
      <c r="C40" s="116"/>
      <c r="D40" s="285" t="s">
        <v>64</v>
      </c>
      <c r="E40" s="117" t="s">
        <v>22</v>
      </c>
      <c r="F40" s="153">
        <v>1700000</v>
      </c>
      <c r="G40" s="173"/>
      <c r="H40" s="155">
        <v>1700000</v>
      </c>
      <c r="I40" s="155">
        <v>1700000</v>
      </c>
      <c r="J40" s="173"/>
      <c r="K40" s="155">
        <v>1700000</v>
      </c>
      <c r="L40" s="205"/>
      <c r="M40" s="173"/>
      <c r="N40" s="173"/>
      <c r="O40" s="205"/>
      <c r="P40" s="173"/>
      <c r="Q40" s="137"/>
      <c r="R40" s="112"/>
      <c r="S40" s="137"/>
      <c r="T40" s="263"/>
    </row>
    <row r="41" spans="1:20" s="90" customFormat="1" ht="12.75">
      <c r="A41" s="267"/>
      <c r="B41" s="115"/>
      <c r="C41" s="116"/>
      <c r="D41" s="227" t="s">
        <v>65</v>
      </c>
      <c r="E41" s="117" t="s">
        <v>21</v>
      </c>
      <c r="F41" s="153">
        <v>100000</v>
      </c>
      <c r="G41" s="173"/>
      <c r="H41" s="155">
        <v>100000</v>
      </c>
      <c r="I41" s="155">
        <v>100000</v>
      </c>
      <c r="J41" s="173"/>
      <c r="K41" s="155">
        <v>100000</v>
      </c>
      <c r="L41" s="205"/>
      <c r="M41" s="173"/>
      <c r="N41" s="173"/>
      <c r="O41" s="205"/>
      <c r="P41" s="173"/>
      <c r="Q41" s="137"/>
      <c r="R41" s="112"/>
      <c r="S41" s="137"/>
      <c r="T41" s="263"/>
    </row>
    <row r="42" spans="1:20" s="90" customFormat="1" ht="12.75">
      <c r="A42" s="267"/>
      <c r="B42" s="115"/>
      <c r="C42" s="116"/>
      <c r="D42" s="227" t="s">
        <v>66</v>
      </c>
      <c r="E42" s="117" t="s">
        <v>20</v>
      </c>
      <c r="F42" s="149">
        <v>17000</v>
      </c>
      <c r="G42" s="173"/>
      <c r="H42" s="150">
        <v>17000</v>
      </c>
      <c r="I42" s="150">
        <v>17000</v>
      </c>
      <c r="J42" s="173"/>
      <c r="K42" s="150">
        <v>17000</v>
      </c>
      <c r="L42" s="175"/>
      <c r="M42" s="174"/>
      <c r="N42" s="174"/>
      <c r="O42" s="175"/>
      <c r="P42" s="174"/>
      <c r="Q42" s="114"/>
      <c r="R42" s="113"/>
      <c r="S42" s="114"/>
      <c r="T42" s="260"/>
    </row>
    <row r="43" spans="1:20" s="90" customFormat="1" ht="12.75">
      <c r="A43" s="267"/>
      <c r="B43" s="115"/>
      <c r="C43" s="118"/>
      <c r="D43" s="228" t="s">
        <v>67</v>
      </c>
      <c r="E43" s="119" t="s">
        <v>100</v>
      </c>
      <c r="F43" s="149">
        <v>14000</v>
      </c>
      <c r="G43" s="174"/>
      <c r="H43" s="150">
        <v>14000</v>
      </c>
      <c r="I43" s="150">
        <v>14000</v>
      </c>
      <c r="J43" s="174"/>
      <c r="K43" s="155">
        <v>14000</v>
      </c>
      <c r="L43" s="175"/>
      <c r="M43" s="174"/>
      <c r="N43" s="174"/>
      <c r="O43" s="175"/>
      <c r="P43" s="174"/>
      <c r="Q43" s="114"/>
      <c r="R43" s="113"/>
      <c r="S43" s="114"/>
      <c r="T43" s="260"/>
    </row>
    <row r="44" spans="1:20" s="90" customFormat="1" ht="21" customHeight="1">
      <c r="A44" s="266"/>
      <c r="B44" s="94"/>
      <c r="C44" s="95">
        <v>75616</v>
      </c>
      <c r="D44" s="229"/>
      <c r="E44" s="399" t="s">
        <v>68</v>
      </c>
      <c r="F44" s="390">
        <f>SUM(F45:F52)</f>
        <v>1288500</v>
      </c>
      <c r="G44" s="390"/>
      <c r="H44" s="390">
        <f>SUM(H45:H52)</f>
        <v>1288500</v>
      </c>
      <c r="I44" s="390">
        <f>SUM(I45:I52)</f>
        <v>1288500</v>
      </c>
      <c r="J44" s="390"/>
      <c r="K44" s="390">
        <f>SUM(K45:K52)</f>
        <v>1288500</v>
      </c>
      <c r="L44" s="176"/>
      <c r="M44" s="154"/>
      <c r="N44" s="154"/>
      <c r="O44" s="177"/>
      <c r="P44" s="155"/>
      <c r="Q44" s="121"/>
      <c r="R44" s="91"/>
      <c r="S44" s="93"/>
      <c r="T44" s="257"/>
    </row>
    <row r="45" spans="1:20" s="90" customFormat="1" ht="12.75">
      <c r="A45" s="266"/>
      <c r="B45" s="83"/>
      <c r="C45" s="84"/>
      <c r="D45" s="285" t="s">
        <v>64</v>
      </c>
      <c r="E45" s="106" t="s">
        <v>22</v>
      </c>
      <c r="F45" s="153">
        <v>500000</v>
      </c>
      <c r="G45" s="154"/>
      <c r="H45" s="155">
        <v>500000</v>
      </c>
      <c r="I45" s="153">
        <v>500000</v>
      </c>
      <c r="J45" s="154"/>
      <c r="K45" s="155">
        <v>500000</v>
      </c>
      <c r="L45" s="156"/>
      <c r="M45" s="154"/>
      <c r="N45" s="154"/>
      <c r="O45" s="156"/>
      <c r="P45" s="154"/>
      <c r="Q45" s="93"/>
      <c r="R45" s="91"/>
      <c r="S45" s="93"/>
      <c r="T45" s="257"/>
    </row>
    <row r="46" spans="1:20" s="90" customFormat="1" ht="12.75">
      <c r="A46" s="266"/>
      <c r="B46" s="83"/>
      <c r="C46" s="122"/>
      <c r="D46" s="227" t="s">
        <v>65</v>
      </c>
      <c r="E46" s="106" t="s">
        <v>21</v>
      </c>
      <c r="F46" s="153">
        <v>460000</v>
      </c>
      <c r="G46" s="154"/>
      <c r="H46" s="155">
        <v>460000</v>
      </c>
      <c r="I46" s="153">
        <v>460000</v>
      </c>
      <c r="J46" s="154"/>
      <c r="K46" s="155">
        <v>460000</v>
      </c>
      <c r="L46" s="156"/>
      <c r="M46" s="154"/>
      <c r="N46" s="154"/>
      <c r="O46" s="156"/>
      <c r="P46" s="154"/>
      <c r="Q46" s="93"/>
      <c r="R46" s="91"/>
      <c r="S46" s="93"/>
      <c r="T46" s="257"/>
    </row>
    <row r="47" spans="1:20" s="90" customFormat="1" ht="12.75">
      <c r="A47" s="266"/>
      <c r="B47" s="83"/>
      <c r="C47" s="84"/>
      <c r="D47" s="227" t="s">
        <v>66</v>
      </c>
      <c r="E47" s="106" t="s">
        <v>20</v>
      </c>
      <c r="F47" s="153">
        <v>2500</v>
      </c>
      <c r="G47" s="154"/>
      <c r="H47" s="155">
        <v>2500</v>
      </c>
      <c r="I47" s="153">
        <v>2500</v>
      </c>
      <c r="J47" s="154"/>
      <c r="K47" s="155">
        <v>2500</v>
      </c>
      <c r="L47" s="156"/>
      <c r="M47" s="154"/>
      <c r="N47" s="154"/>
      <c r="O47" s="156"/>
      <c r="P47" s="154"/>
      <c r="Q47" s="93"/>
      <c r="R47" s="91"/>
      <c r="S47" s="93"/>
      <c r="T47" s="257"/>
    </row>
    <row r="48" spans="1:20" s="90" customFormat="1" ht="12.75">
      <c r="A48" s="266"/>
      <c r="B48" s="83"/>
      <c r="C48" s="84"/>
      <c r="D48" s="228" t="s">
        <v>67</v>
      </c>
      <c r="E48" s="119" t="s">
        <v>100</v>
      </c>
      <c r="F48" s="153">
        <v>220000</v>
      </c>
      <c r="G48" s="154"/>
      <c r="H48" s="155">
        <v>220000</v>
      </c>
      <c r="I48" s="153">
        <v>220000</v>
      </c>
      <c r="J48" s="154"/>
      <c r="K48" s="155">
        <v>220000</v>
      </c>
      <c r="L48" s="156"/>
      <c r="M48" s="154"/>
      <c r="N48" s="154"/>
      <c r="O48" s="156"/>
      <c r="P48" s="154"/>
      <c r="Q48" s="93"/>
      <c r="R48" s="91"/>
      <c r="S48" s="93"/>
      <c r="T48" s="257"/>
    </row>
    <row r="49" spans="1:20" s="90" customFormat="1" ht="21" customHeight="1">
      <c r="A49" s="266"/>
      <c r="B49" s="83"/>
      <c r="C49" s="84"/>
      <c r="D49" s="224" t="s">
        <v>69</v>
      </c>
      <c r="E49" s="120" t="s">
        <v>73</v>
      </c>
      <c r="F49" s="153">
        <v>7000</v>
      </c>
      <c r="G49" s="154"/>
      <c r="H49" s="155">
        <v>7000</v>
      </c>
      <c r="I49" s="153">
        <v>7000</v>
      </c>
      <c r="J49" s="154"/>
      <c r="K49" s="155">
        <v>7000</v>
      </c>
      <c r="L49" s="156"/>
      <c r="M49" s="154"/>
      <c r="N49" s="154"/>
      <c r="O49" s="156"/>
      <c r="P49" s="154"/>
      <c r="Q49" s="93"/>
      <c r="R49" s="91"/>
      <c r="S49" s="93"/>
      <c r="T49" s="257"/>
    </row>
    <row r="50" spans="1:20" s="90" customFormat="1" ht="12.75">
      <c r="A50" s="266"/>
      <c r="B50" s="83"/>
      <c r="C50" s="84"/>
      <c r="D50" s="224" t="s">
        <v>70</v>
      </c>
      <c r="E50" s="106" t="s">
        <v>101</v>
      </c>
      <c r="F50" s="153">
        <v>9000</v>
      </c>
      <c r="G50" s="154"/>
      <c r="H50" s="155">
        <v>9000</v>
      </c>
      <c r="I50" s="153">
        <v>9000</v>
      </c>
      <c r="J50" s="154"/>
      <c r="K50" s="155">
        <v>9000</v>
      </c>
      <c r="L50" s="156"/>
      <c r="M50" s="154"/>
      <c r="N50" s="154"/>
      <c r="O50" s="156"/>
      <c r="P50" s="154"/>
      <c r="Q50" s="93"/>
      <c r="R50" s="91"/>
      <c r="S50" s="93"/>
      <c r="T50" s="257"/>
    </row>
    <row r="51" spans="1:20" s="90" customFormat="1" ht="12.75">
      <c r="A51" s="266"/>
      <c r="B51" s="83"/>
      <c r="C51" s="84"/>
      <c r="D51" s="224" t="s">
        <v>71</v>
      </c>
      <c r="E51" s="106" t="s">
        <v>102</v>
      </c>
      <c r="F51" s="153">
        <v>90000</v>
      </c>
      <c r="G51" s="154"/>
      <c r="H51" s="155">
        <v>90000</v>
      </c>
      <c r="I51" s="153">
        <v>90000</v>
      </c>
      <c r="J51" s="154"/>
      <c r="K51" s="153">
        <v>90000</v>
      </c>
      <c r="L51" s="154"/>
      <c r="M51" s="154"/>
      <c r="N51" s="154"/>
      <c r="O51" s="156"/>
      <c r="P51" s="154"/>
      <c r="Q51" s="93"/>
      <c r="R51" s="91"/>
      <c r="S51" s="93"/>
      <c r="T51" s="257"/>
    </row>
    <row r="52" spans="1:20" s="90" customFormat="1" ht="19.5">
      <c r="A52" s="266"/>
      <c r="B52" s="83"/>
      <c r="C52" s="84"/>
      <c r="D52" s="230" t="s">
        <v>72</v>
      </c>
      <c r="E52" s="123" t="s">
        <v>103</v>
      </c>
      <c r="F52" s="157"/>
      <c r="G52" s="169"/>
      <c r="H52" s="166"/>
      <c r="I52" s="167"/>
      <c r="J52" s="178"/>
      <c r="K52" s="166"/>
      <c r="L52" s="168"/>
      <c r="M52" s="169"/>
      <c r="N52" s="169"/>
      <c r="O52" s="168"/>
      <c r="P52" s="169"/>
      <c r="Q52" s="108"/>
      <c r="R52" s="109"/>
      <c r="S52" s="108"/>
      <c r="T52" s="259"/>
    </row>
    <row r="53" spans="1:20" s="90" customFormat="1" ht="12.75">
      <c r="A53" s="266"/>
      <c r="B53" s="94"/>
      <c r="C53" s="95">
        <v>75618</v>
      </c>
      <c r="D53" s="222"/>
      <c r="E53" s="370" t="s">
        <v>104</v>
      </c>
      <c r="F53" s="392">
        <f>SUM(F54:F58)</f>
        <v>519000</v>
      </c>
      <c r="G53" s="390"/>
      <c r="H53" s="390">
        <f>SUM(H54:H58)</f>
        <v>519000</v>
      </c>
      <c r="I53" s="392">
        <f>SUM(I54:I58)</f>
        <v>519000</v>
      </c>
      <c r="J53" s="390"/>
      <c r="K53" s="390">
        <f>SUM(K54:K58)</f>
        <v>519000</v>
      </c>
      <c r="L53" s="156"/>
      <c r="M53" s="154"/>
      <c r="N53" s="154"/>
      <c r="O53" s="156"/>
      <c r="P53" s="154"/>
      <c r="Q53" s="93"/>
      <c r="R53" s="91"/>
      <c r="S53" s="93"/>
      <c r="T53" s="257"/>
    </row>
    <row r="54" spans="1:20" s="90" customFormat="1" ht="12.75">
      <c r="A54" s="266"/>
      <c r="B54" s="83"/>
      <c r="C54" s="84"/>
      <c r="D54" s="230" t="s">
        <v>74</v>
      </c>
      <c r="E54" s="124" t="s">
        <v>23</v>
      </c>
      <c r="F54" s="157">
        <v>40000</v>
      </c>
      <c r="G54" s="169"/>
      <c r="H54" s="166">
        <v>40000</v>
      </c>
      <c r="I54" s="157">
        <v>40000</v>
      </c>
      <c r="J54" s="169"/>
      <c r="K54" s="166">
        <v>40000</v>
      </c>
      <c r="L54" s="168"/>
      <c r="M54" s="169"/>
      <c r="N54" s="169"/>
      <c r="O54" s="168"/>
      <c r="P54" s="169"/>
      <c r="Q54" s="108"/>
      <c r="R54" s="109"/>
      <c r="S54" s="108"/>
      <c r="T54" s="259"/>
    </row>
    <row r="55" spans="1:20" s="90" customFormat="1" ht="12.75">
      <c r="A55" s="266"/>
      <c r="B55" s="83"/>
      <c r="C55" s="84"/>
      <c r="D55" s="223" t="s">
        <v>78</v>
      </c>
      <c r="E55" s="125" t="s">
        <v>40</v>
      </c>
      <c r="F55" s="149"/>
      <c r="G55" s="147"/>
      <c r="H55" s="155"/>
      <c r="I55" s="148"/>
      <c r="J55" s="176"/>
      <c r="K55" s="150"/>
      <c r="L55" s="165"/>
      <c r="M55" s="147"/>
      <c r="N55" s="147"/>
      <c r="O55" s="165"/>
      <c r="P55" s="147"/>
      <c r="Q55" s="97"/>
      <c r="R55" s="87"/>
      <c r="S55" s="97"/>
      <c r="T55" s="258"/>
    </row>
    <row r="56" spans="1:20" s="90" customFormat="1" ht="12.75">
      <c r="A56" s="266"/>
      <c r="B56" s="83"/>
      <c r="C56" s="84"/>
      <c r="D56" s="224" t="s">
        <v>75</v>
      </c>
      <c r="E56" s="106" t="s">
        <v>105</v>
      </c>
      <c r="F56" s="153">
        <v>40000</v>
      </c>
      <c r="G56" s="154"/>
      <c r="H56" s="155">
        <v>40000</v>
      </c>
      <c r="I56" s="153">
        <v>40000</v>
      </c>
      <c r="J56" s="154"/>
      <c r="K56" s="155">
        <v>40000</v>
      </c>
      <c r="L56" s="156"/>
      <c r="M56" s="154"/>
      <c r="N56" s="154"/>
      <c r="O56" s="156"/>
      <c r="P56" s="154"/>
      <c r="Q56" s="93"/>
      <c r="R56" s="91"/>
      <c r="S56" s="93"/>
      <c r="T56" s="257"/>
    </row>
    <row r="57" spans="1:20" s="90" customFormat="1" ht="19.5">
      <c r="A57" s="266"/>
      <c r="B57" s="83"/>
      <c r="C57" s="84"/>
      <c r="D57" s="224" t="s">
        <v>76</v>
      </c>
      <c r="E57" s="120" t="s">
        <v>79</v>
      </c>
      <c r="F57" s="153">
        <v>150000</v>
      </c>
      <c r="G57" s="155"/>
      <c r="H57" s="155">
        <v>150000</v>
      </c>
      <c r="I57" s="153">
        <v>150000</v>
      </c>
      <c r="J57" s="155"/>
      <c r="K57" s="155">
        <v>150000</v>
      </c>
      <c r="L57" s="156"/>
      <c r="M57" s="154"/>
      <c r="N57" s="154"/>
      <c r="O57" s="156"/>
      <c r="P57" s="154"/>
      <c r="Q57" s="93"/>
      <c r="R57" s="91"/>
      <c r="S57" s="93"/>
      <c r="T57" s="257"/>
    </row>
    <row r="58" spans="1:20" s="90" customFormat="1" ht="12.75">
      <c r="A58" s="266"/>
      <c r="B58" s="83"/>
      <c r="C58" s="126"/>
      <c r="D58" s="219" t="s">
        <v>77</v>
      </c>
      <c r="E58" s="125" t="s">
        <v>106</v>
      </c>
      <c r="F58" s="150">
        <v>289000</v>
      </c>
      <c r="G58" s="150"/>
      <c r="H58" s="150">
        <v>289000</v>
      </c>
      <c r="I58" s="148">
        <v>289000</v>
      </c>
      <c r="J58" s="150"/>
      <c r="K58" s="150">
        <v>289000</v>
      </c>
      <c r="L58" s="165"/>
      <c r="M58" s="147"/>
      <c r="N58" s="147"/>
      <c r="O58" s="165"/>
      <c r="P58" s="147"/>
      <c r="Q58" s="97"/>
      <c r="R58" s="87"/>
      <c r="S58" s="97"/>
      <c r="T58" s="258"/>
    </row>
    <row r="59" spans="1:20" s="90" customFormat="1" ht="19.5">
      <c r="A59" s="266"/>
      <c r="B59" s="94"/>
      <c r="C59" s="95">
        <v>75621</v>
      </c>
      <c r="D59" s="222"/>
      <c r="E59" s="399" t="s">
        <v>80</v>
      </c>
      <c r="F59" s="392">
        <f>SUM(F60:F61)</f>
        <v>3940368</v>
      </c>
      <c r="G59" s="390"/>
      <c r="H59" s="390">
        <f>SUM(H60:H61)</f>
        <v>3940368</v>
      </c>
      <c r="I59" s="392">
        <f>SUM(I60:I61)</f>
        <v>3940368</v>
      </c>
      <c r="J59" s="390"/>
      <c r="K59" s="390">
        <f>SUM(K60:K61)</f>
        <v>3940368</v>
      </c>
      <c r="L59" s="156"/>
      <c r="M59" s="154"/>
      <c r="N59" s="154"/>
      <c r="O59" s="156"/>
      <c r="P59" s="154"/>
      <c r="Q59" s="93"/>
      <c r="R59" s="91"/>
      <c r="S59" s="93"/>
      <c r="T59" s="257"/>
    </row>
    <row r="60" spans="1:20" s="90" customFormat="1" ht="12.75">
      <c r="A60" s="266"/>
      <c r="B60" s="83"/>
      <c r="C60" s="84"/>
      <c r="D60" s="224" t="s">
        <v>81</v>
      </c>
      <c r="E60" s="106" t="s">
        <v>107</v>
      </c>
      <c r="F60" s="180">
        <v>1940368</v>
      </c>
      <c r="G60" s="155"/>
      <c r="H60" s="155">
        <v>1940368</v>
      </c>
      <c r="I60" s="180">
        <v>1940368</v>
      </c>
      <c r="J60" s="155"/>
      <c r="K60" s="155">
        <v>1940368</v>
      </c>
      <c r="L60" s="156"/>
      <c r="M60" s="154"/>
      <c r="N60" s="154"/>
      <c r="O60" s="156"/>
      <c r="P60" s="154"/>
      <c r="Q60" s="93"/>
      <c r="R60" s="91"/>
      <c r="S60" s="93"/>
      <c r="T60" s="257"/>
    </row>
    <row r="61" spans="1:20" s="90" customFormat="1" ht="13.5" thickBot="1">
      <c r="A61" s="266"/>
      <c r="B61" s="83"/>
      <c r="C61" s="127"/>
      <c r="D61" s="223" t="s">
        <v>82</v>
      </c>
      <c r="E61" s="125" t="s">
        <v>108</v>
      </c>
      <c r="F61" s="149">
        <v>2000000</v>
      </c>
      <c r="G61" s="181"/>
      <c r="H61" s="181">
        <v>2000000</v>
      </c>
      <c r="I61" s="149">
        <v>2000000</v>
      </c>
      <c r="J61" s="181"/>
      <c r="K61" s="149">
        <v>2000000</v>
      </c>
      <c r="L61" s="182"/>
      <c r="M61" s="147"/>
      <c r="N61" s="147"/>
      <c r="O61" s="165"/>
      <c r="P61" s="147"/>
      <c r="Q61" s="97"/>
      <c r="R61" s="87"/>
      <c r="S61" s="97"/>
      <c r="T61" s="258"/>
    </row>
    <row r="62" spans="1:20" s="90" customFormat="1" ht="13.5" thickBot="1">
      <c r="A62" s="81" t="s">
        <v>17</v>
      </c>
      <c r="B62" s="82">
        <v>758</v>
      </c>
      <c r="C62" s="99"/>
      <c r="D62" s="82"/>
      <c r="E62" s="104" t="s">
        <v>25</v>
      </c>
      <c r="F62" s="161">
        <f>SUM(F63,F65)</f>
        <v>5525917</v>
      </c>
      <c r="G62" s="161"/>
      <c r="H62" s="161">
        <f>SUM(H63,H65)</f>
        <v>5525917</v>
      </c>
      <c r="I62" s="161">
        <f>SUM(I63,I65)</f>
        <v>5525917</v>
      </c>
      <c r="J62" s="238"/>
      <c r="K62" s="161">
        <f>SUM(K63,K65)</f>
        <v>5525917</v>
      </c>
      <c r="L62" s="163"/>
      <c r="M62" s="164"/>
      <c r="N62" s="164"/>
      <c r="O62" s="163"/>
      <c r="P62" s="164"/>
      <c r="Q62" s="101"/>
      <c r="R62" s="102"/>
      <c r="S62" s="101"/>
      <c r="T62" s="103"/>
    </row>
    <row r="63" spans="1:20" s="90" customFormat="1" ht="12.75">
      <c r="A63" s="266"/>
      <c r="B63" s="270"/>
      <c r="C63" s="128">
        <v>75801</v>
      </c>
      <c r="D63" s="218"/>
      <c r="E63" s="400" t="s">
        <v>109</v>
      </c>
      <c r="F63" s="401">
        <v>4661750</v>
      </c>
      <c r="G63" s="402"/>
      <c r="H63" s="401">
        <v>4661750</v>
      </c>
      <c r="I63" s="401">
        <v>4661750</v>
      </c>
      <c r="J63" s="402"/>
      <c r="K63" s="401">
        <v>4661750</v>
      </c>
      <c r="L63" s="168"/>
      <c r="M63" s="169"/>
      <c r="N63" s="169"/>
      <c r="O63" s="168"/>
      <c r="P63" s="169"/>
      <c r="Q63" s="108"/>
      <c r="R63" s="109"/>
      <c r="S63" s="108"/>
      <c r="T63" s="259"/>
    </row>
    <row r="64" spans="1:20" s="90" customFormat="1" ht="12.75">
      <c r="A64" s="266"/>
      <c r="B64" s="221"/>
      <c r="C64" s="84"/>
      <c r="D64" s="221">
        <v>2920</v>
      </c>
      <c r="E64" s="129" t="s">
        <v>110</v>
      </c>
      <c r="F64" s="184">
        <v>4661750</v>
      </c>
      <c r="G64" s="185"/>
      <c r="H64" s="184">
        <v>4661750</v>
      </c>
      <c r="I64" s="184">
        <v>4661750</v>
      </c>
      <c r="J64" s="185"/>
      <c r="K64" s="184">
        <v>4661750</v>
      </c>
      <c r="L64" s="151"/>
      <c r="M64" s="152"/>
      <c r="N64" s="152"/>
      <c r="O64" s="151"/>
      <c r="P64" s="152"/>
      <c r="Q64" s="88"/>
      <c r="R64" s="89"/>
      <c r="S64" s="88"/>
      <c r="T64" s="256"/>
    </row>
    <row r="65" spans="1:20" s="90" customFormat="1" ht="12.75">
      <c r="A65" s="266"/>
      <c r="B65" s="270"/>
      <c r="C65" s="95">
        <v>75807</v>
      </c>
      <c r="D65" s="222"/>
      <c r="E65" s="370" t="s">
        <v>111</v>
      </c>
      <c r="F65" s="392">
        <v>864167</v>
      </c>
      <c r="G65" s="390"/>
      <c r="H65" s="390">
        <v>864167</v>
      </c>
      <c r="I65" s="392">
        <v>864167</v>
      </c>
      <c r="J65" s="390"/>
      <c r="K65" s="392">
        <v>864167</v>
      </c>
      <c r="L65" s="154"/>
      <c r="M65" s="154"/>
      <c r="N65" s="154"/>
      <c r="O65" s="156"/>
      <c r="P65" s="154"/>
      <c r="Q65" s="93"/>
      <c r="R65" s="91"/>
      <c r="S65" s="93"/>
      <c r="T65" s="257"/>
    </row>
    <row r="66" spans="1:20" s="90" customFormat="1" ht="13.5" thickBot="1">
      <c r="A66" s="266"/>
      <c r="B66" s="221"/>
      <c r="C66" s="84"/>
      <c r="D66" s="221">
        <v>2920</v>
      </c>
      <c r="E66" s="129" t="s">
        <v>110</v>
      </c>
      <c r="F66" s="186">
        <v>864167</v>
      </c>
      <c r="G66" s="187"/>
      <c r="H66" s="179">
        <v>864167</v>
      </c>
      <c r="I66" s="186">
        <v>864167</v>
      </c>
      <c r="J66" s="187"/>
      <c r="K66" s="186">
        <v>864167</v>
      </c>
      <c r="L66" s="152"/>
      <c r="M66" s="152"/>
      <c r="N66" s="152"/>
      <c r="O66" s="151"/>
      <c r="P66" s="152"/>
      <c r="Q66" s="88"/>
      <c r="R66" s="87"/>
      <c r="S66" s="88"/>
      <c r="T66" s="258"/>
    </row>
    <row r="67" spans="1:20" s="90" customFormat="1" ht="13.5" thickBot="1">
      <c r="A67" s="81" t="s">
        <v>19</v>
      </c>
      <c r="B67" s="82">
        <v>801</v>
      </c>
      <c r="C67" s="99"/>
      <c r="D67" s="82"/>
      <c r="E67" s="104" t="s">
        <v>27</v>
      </c>
      <c r="F67" s="160">
        <f>SUM(F68,F71)</f>
        <v>48000</v>
      </c>
      <c r="G67" s="161">
        <f>G68+G71+G73</f>
        <v>9030</v>
      </c>
      <c r="H67" s="160">
        <f>SUM(H68,H71)</f>
        <v>57030</v>
      </c>
      <c r="I67" s="160">
        <f>SUM(I68,I71)</f>
        <v>48000</v>
      </c>
      <c r="J67" s="164"/>
      <c r="K67" s="160">
        <f>SUM(K68,K71)</f>
        <v>48000</v>
      </c>
      <c r="L67" s="164"/>
      <c r="M67" s="188"/>
      <c r="N67" s="164"/>
      <c r="O67" s="162">
        <f>O68</f>
        <v>0</v>
      </c>
      <c r="P67" s="330">
        <f>P68</f>
        <v>9030</v>
      </c>
      <c r="Q67" s="331">
        <f>Q68</f>
        <v>9030</v>
      </c>
      <c r="R67" s="105"/>
      <c r="S67" s="131"/>
      <c r="T67" s="261"/>
    </row>
    <row r="68" spans="1:20" s="90" customFormat="1" ht="12.75">
      <c r="A68" s="268"/>
      <c r="B68" s="271"/>
      <c r="C68" s="132">
        <v>80101</v>
      </c>
      <c r="D68" s="231"/>
      <c r="E68" s="403" t="s">
        <v>28</v>
      </c>
      <c r="F68" s="404">
        <v>40000</v>
      </c>
      <c r="G68" s="390">
        <f>G69+G70</f>
        <v>9030</v>
      </c>
      <c r="H68" s="390">
        <f>F68+G68</f>
        <v>49030</v>
      </c>
      <c r="I68" s="404">
        <v>40000</v>
      </c>
      <c r="J68" s="390"/>
      <c r="K68" s="404">
        <v>40000</v>
      </c>
      <c r="L68" s="405"/>
      <c r="M68" s="405"/>
      <c r="N68" s="406"/>
      <c r="O68" s="393">
        <f>O69+O70</f>
        <v>0</v>
      </c>
      <c r="P68" s="393">
        <f>P69+P70</f>
        <v>9030</v>
      </c>
      <c r="Q68" s="393">
        <f>Q69+Q70</f>
        <v>9030</v>
      </c>
      <c r="R68" s="109"/>
      <c r="S68" s="107"/>
      <c r="T68" s="262"/>
    </row>
    <row r="69" spans="1:20" s="90" customFormat="1" ht="12.75">
      <c r="A69" s="266"/>
      <c r="B69" s="221"/>
      <c r="C69" s="126"/>
      <c r="D69" s="219" t="s">
        <v>49</v>
      </c>
      <c r="E69" s="299" t="s">
        <v>88</v>
      </c>
      <c r="F69" s="157">
        <v>40000</v>
      </c>
      <c r="G69" s="169"/>
      <c r="H69" s="155">
        <f>F69+G69</f>
        <v>40000</v>
      </c>
      <c r="I69" s="157">
        <v>40000</v>
      </c>
      <c r="J69" s="169"/>
      <c r="K69" s="157">
        <v>40000</v>
      </c>
      <c r="L69" s="169"/>
      <c r="M69" s="169"/>
      <c r="N69" s="169"/>
      <c r="O69" s="169"/>
      <c r="P69" s="169"/>
      <c r="Q69" s="108"/>
      <c r="R69" s="109"/>
      <c r="S69" s="108"/>
      <c r="T69" s="259"/>
    </row>
    <row r="70" spans="1:20" s="90" customFormat="1" ht="12.75">
      <c r="A70" s="266"/>
      <c r="B70" s="221"/>
      <c r="C70" s="84"/>
      <c r="D70" s="221">
        <v>2030</v>
      </c>
      <c r="E70" s="129" t="s">
        <v>113</v>
      </c>
      <c r="F70" s="157">
        <v>0</v>
      </c>
      <c r="G70" s="155">
        <v>9030</v>
      </c>
      <c r="H70" s="155">
        <f>F70+G70</f>
        <v>9030</v>
      </c>
      <c r="I70" s="157"/>
      <c r="J70" s="154"/>
      <c r="K70" s="157"/>
      <c r="L70" s="152"/>
      <c r="M70" s="152"/>
      <c r="N70" s="152"/>
      <c r="O70" s="207">
        <v>0</v>
      </c>
      <c r="P70" s="146">
        <v>9030</v>
      </c>
      <c r="Q70" s="207">
        <f>O70+P70</f>
        <v>9030</v>
      </c>
      <c r="R70" s="89"/>
      <c r="S70" s="88"/>
      <c r="T70" s="256"/>
    </row>
    <row r="71" spans="1:20" s="90" customFormat="1" ht="12.75">
      <c r="A71" s="266"/>
      <c r="B71" s="270"/>
      <c r="C71" s="133">
        <v>80104</v>
      </c>
      <c r="D71" s="225"/>
      <c r="E71" s="407" t="s">
        <v>30</v>
      </c>
      <c r="F71" s="390">
        <v>8000</v>
      </c>
      <c r="G71" s="408"/>
      <c r="H71" s="390">
        <v>8000</v>
      </c>
      <c r="I71" s="390">
        <v>8000</v>
      </c>
      <c r="J71" s="408"/>
      <c r="K71" s="390">
        <v>8000</v>
      </c>
      <c r="L71" s="147"/>
      <c r="M71" s="147"/>
      <c r="N71" s="147"/>
      <c r="O71" s="149"/>
      <c r="P71" s="150"/>
      <c r="Q71" s="329"/>
      <c r="R71" s="87"/>
      <c r="S71" s="97"/>
      <c r="T71" s="258"/>
    </row>
    <row r="72" spans="1:20" s="90" customFormat="1" ht="12.75">
      <c r="A72" s="266"/>
      <c r="B72" s="221"/>
      <c r="C72" s="135"/>
      <c r="D72" s="224" t="s">
        <v>83</v>
      </c>
      <c r="E72" s="106" t="s">
        <v>112</v>
      </c>
      <c r="F72" s="153">
        <v>8000</v>
      </c>
      <c r="G72" s="154"/>
      <c r="H72" s="155">
        <v>8000</v>
      </c>
      <c r="I72" s="153">
        <v>8000</v>
      </c>
      <c r="J72" s="154"/>
      <c r="K72" s="153">
        <v>8000</v>
      </c>
      <c r="L72" s="154"/>
      <c r="M72" s="154"/>
      <c r="N72" s="154"/>
      <c r="O72" s="189"/>
      <c r="P72" s="154"/>
      <c r="Q72" s="93"/>
      <c r="R72" s="91"/>
      <c r="S72" s="93"/>
      <c r="T72" s="257"/>
    </row>
    <row r="73" spans="1:20" s="90" customFormat="1" ht="12.75">
      <c r="A73" s="266"/>
      <c r="B73" s="270"/>
      <c r="C73" s="95">
        <v>80195</v>
      </c>
      <c r="D73" s="222"/>
      <c r="E73" s="106" t="s">
        <v>7</v>
      </c>
      <c r="F73" s="166"/>
      <c r="G73" s="190"/>
      <c r="H73" s="146"/>
      <c r="I73" s="176"/>
      <c r="J73" s="156"/>
      <c r="K73" s="154"/>
      <c r="L73" s="156"/>
      <c r="M73" s="154"/>
      <c r="N73" s="154"/>
      <c r="O73" s="191"/>
      <c r="P73" s="191"/>
      <c r="Q73" s="92"/>
      <c r="R73" s="91"/>
      <c r="S73" s="93"/>
      <c r="T73" s="257"/>
    </row>
    <row r="74" spans="1:20" s="90" customFormat="1" ht="13.5" thickBot="1">
      <c r="A74" s="266"/>
      <c r="B74" s="221"/>
      <c r="C74" s="84"/>
      <c r="D74" s="221">
        <v>2030</v>
      </c>
      <c r="E74" s="129" t="s">
        <v>113</v>
      </c>
      <c r="F74" s="150"/>
      <c r="G74" s="192"/>
      <c r="H74" s="150"/>
      <c r="I74" s="193"/>
      <c r="J74" s="151"/>
      <c r="K74" s="152"/>
      <c r="L74" s="151"/>
      <c r="M74" s="152"/>
      <c r="N74" s="147"/>
      <c r="O74" s="194"/>
      <c r="P74" s="195"/>
      <c r="Q74" s="86"/>
      <c r="R74" s="89"/>
      <c r="S74" s="88"/>
      <c r="T74" s="256"/>
    </row>
    <row r="75" spans="1:20" s="90" customFormat="1" ht="13.5" thickBot="1">
      <c r="A75" s="81" t="s">
        <v>24</v>
      </c>
      <c r="B75" s="82">
        <v>852</v>
      </c>
      <c r="C75" s="99"/>
      <c r="D75" s="82"/>
      <c r="E75" s="104" t="s">
        <v>37</v>
      </c>
      <c r="F75" s="161">
        <f>SUM(F76,F79,F81,F84,F86)</f>
        <v>2750100</v>
      </c>
      <c r="G75" s="196">
        <f>G76+G79+G81+G84+G86</f>
        <v>20517</v>
      </c>
      <c r="H75" s="161">
        <f>SUM(H76,H79,H81,H84,H86)</f>
        <v>2770617</v>
      </c>
      <c r="I75" s="160"/>
      <c r="J75" s="162"/>
      <c r="K75" s="161"/>
      <c r="L75" s="197">
        <f>SUM(L76,L79,L81,L84,L86)</f>
        <v>2583500</v>
      </c>
      <c r="M75" s="198">
        <f>SUM(M76,M79,M81)</f>
        <v>12215</v>
      </c>
      <c r="N75" s="197">
        <f>SUM(N76,N79,N81,N84,N86)</f>
        <v>2595715</v>
      </c>
      <c r="O75" s="197">
        <f>SUM(O76,O79,O81,O84,O86)</f>
        <v>166600</v>
      </c>
      <c r="P75" s="332">
        <f>P83+P85+P87</f>
        <v>8302</v>
      </c>
      <c r="Q75" s="197">
        <f>SUM(Q76,Q79,Q81,Q84,Q86)</f>
        <v>174902</v>
      </c>
      <c r="R75" s="102"/>
      <c r="S75" s="101"/>
      <c r="T75" s="103"/>
    </row>
    <row r="76" spans="1:20" s="90" customFormat="1" ht="19.5">
      <c r="A76" s="343"/>
      <c r="B76" s="344"/>
      <c r="C76" s="345">
        <v>85212</v>
      </c>
      <c r="D76" s="232"/>
      <c r="E76" s="409" t="s">
        <v>114</v>
      </c>
      <c r="F76" s="404">
        <v>2515100</v>
      </c>
      <c r="G76" s="410"/>
      <c r="H76" s="404">
        <v>2515100</v>
      </c>
      <c r="I76" s="411"/>
      <c r="J76" s="412"/>
      <c r="K76" s="413"/>
      <c r="L76" s="414">
        <v>2515100</v>
      </c>
      <c r="M76" s="415"/>
      <c r="N76" s="414">
        <v>2515100</v>
      </c>
      <c r="O76" s="346"/>
      <c r="P76" s="347"/>
      <c r="Q76" s="346"/>
      <c r="R76" s="348"/>
      <c r="S76" s="349"/>
      <c r="T76" s="350"/>
    </row>
    <row r="77" spans="1:20" s="90" customFormat="1" ht="12.75">
      <c r="A77" s="267"/>
      <c r="B77" s="115"/>
      <c r="C77" s="136"/>
      <c r="D77" s="233">
        <v>2010</v>
      </c>
      <c r="E77" s="85" t="s">
        <v>94</v>
      </c>
      <c r="F77" s="155">
        <v>2515100</v>
      </c>
      <c r="G77" s="199"/>
      <c r="H77" s="155">
        <v>2515100</v>
      </c>
      <c r="I77" s="202"/>
      <c r="J77" s="203"/>
      <c r="K77" s="204"/>
      <c r="L77" s="201">
        <v>2515100</v>
      </c>
      <c r="M77" s="200"/>
      <c r="N77" s="201">
        <v>2515100</v>
      </c>
      <c r="O77" s="239"/>
      <c r="P77" s="240"/>
      <c r="Q77" s="239"/>
      <c r="R77" s="112"/>
      <c r="S77" s="137"/>
      <c r="T77" s="263"/>
    </row>
    <row r="78" spans="1:20" s="90" customFormat="1" ht="19.5">
      <c r="A78" s="267"/>
      <c r="B78" s="115"/>
      <c r="C78" s="136"/>
      <c r="D78" s="234">
        <v>6310</v>
      </c>
      <c r="E78" s="138" t="s">
        <v>115</v>
      </c>
      <c r="F78" s="155"/>
      <c r="G78" s="199"/>
      <c r="H78" s="155"/>
      <c r="I78" s="202"/>
      <c r="J78" s="203"/>
      <c r="K78" s="204"/>
      <c r="L78" s="155"/>
      <c r="M78" s="199"/>
      <c r="N78" s="155"/>
      <c r="O78" s="239"/>
      <c r="P78" s="240"/>
      <c r="Q78" s="239"/>
      <c r="R78" s="112"/>
      <c r="S78" s="137"/>
      <c r="T78" s="263"/>
    </row>
    <row r="79" spans="1:20" s="90" customFormat="1" ht="19.5">
      <c r="A79" s="266"/>
      <c r="B79" s="94"/>
      <c r="C79" s="95">
        <v>85213</v>
      </c>
      <c r="D79" s="301"/>
      <c r="E79" s="399" t="s">
        <v>129</v>
      </c>
      <c r="F79" s="390">
        <v>11400</v>
      </c>
      <c r="G79" s="416"/>
      <c r="H79" s="390">
        <v>11400</v>
      </c>
      <c r="I79" s="417"/>
      <c r="J79" s="392"/>
      <c r="K79" s="390"/>
      <c r="L79" s="390">
        <v>11400</v>
      </c>
      <c r="M79" s="416"/>
      <c r="N79" s="390">
        <v>11400</v>
      </c>
      <c r="O79" s="242"/>
      <c r="P79" s="243"/>
      <c r="Q79" s="242"/>
      <c r="R79" s="91"/>
      <c r="S79" s="108"/>
      <c r="T79" s="259"/>
    </row>
    <row r="80" spans="1:20" s="90" customFormat="1" ht="12.75">
      <c r="A80" s="351"/>
      <c r="B80" s="272"/>
      <c r="C80" s="283"/>
      <c r="D80" s="284">
        <v>2010</v>
      </c>
      <c r="E80" s="85" t="s">
        <v>94</v>
      </c>
      <c r="F80" s="276">
        <v>11400</v>
      </c>
      <c r="G80" s="277"/>
      <c r="H80" s="276">
        <v>11400</v>
      </c>
      <c r="I80" s="278"/>
      <c r="J80" s="279"/>
      <c r="K80" s="276"/>
      <c r="L80" s="276">
        <v>11400</v>
      </c>
      <c r="M80" s="277"/>
      <c r="N80" s="276">
        <v>11400</v>
      </c>
      <c r="O80" s="273"/>
      <c r="P80" s="274"/>
      <c r="Q80" s="275"/>
      <c r="R80" s="280"/>
      <c r="S80" s="281"/>
      <c r="T80" s="282"/>
    </row>
    <row r="81" spans="1:20" s="90" customFormat="1" ht="19.5">
      <c r="A81" s="266"/>
      <c r="B81" s="94"/>
      <c r="C81" s="95">
        <v>85214</v>
      </c>
      <c r="D81" s="222"/>
      <c r="E81" s="120" t="s">
        <v>116</v>
      </c>
      <c r="F81" s="390">
        <f>SUM(F82:F83)</f>
        <v>117900</v>
      </c>
      <c r="G81" s="416">
        <f>G82+G83</f>
        <v>12215</v>
      </c>
      <c r="H81" s="390">
        <f>SUM(H82:H83)</f>
        <v>130115</v>
      </c>
      <c r="I81" s="417"/>
      <c r="J81" s="392"/>
      <c r="K81" s="390"/>
      <c r="L81" s="390">
        <f>SUM(L82:L83)</f>
        <v>57000</v>
      </c>
      <c r="M81" s="416">
        <f>M82</f>
        <v>12215</v>
      </c>
      <c r="N81" s="390">
        <f>SUM(N82:N83)</f>
        <v>69215</v>
      </c>
      <c r="O81" s="390">
        <v>60900</v>
      </c>
      <c r="P81" s="390"/>
      <c r="Q81" s="390">
        <v>60900</v>
      </c>
      <c r="R81" s="91"/>
      <c r="S81" s="93"/>
      <c r="T81" s="257"/>
    </row>
    <row r="82" spans="1:20" s="90" customFormat="1" ht="12.75">
      <c r="A82" s="266"/>
      <c r="B82" s="83"/>
      <c r="C82" s="84"/>
      <c r="D82" s="222">
        <v>2010</v>
      </c>
      <c r="E82" s="96" t="s">
        <v>94</v>
      </c>
      <c r="F82" s="155">
        <v>57000</v>
      </c>
      <c r="G82" s="199">
        <v>12215</v>
      </c>
      <c r="H82" s="155">
        <f>F82+G82</f>
        <v>69215</v>
      </c>
      <c r="I82" s="180"/>
      <c r="J82" s="153"/>
      <c r="K82" s="155"/>
      <c r="L82" s="155">
        <v>57000</v>
      </c>
      <c r="M82" s="199">
        <v>12215</v>
      </c>
      <c r="N82" s="155">
        <f>L82+M82</f>
        <v>69215</v>
      </c>
      <c r="O82" s="242"/>
      <c r="P82" s="243"/>
      <c r="Q82" s="242"/>
      <c r="R82" s="91"/>
      <c r="S82" s="93"/>
      <c r="T82" s="257"/>
    </row>
    <row r="83" spans="1:20" s="90" customFormat="1" ht="12.75">
      <c r="A83" s="266"/>
      <c r="B83" s="83"/>
      <c r="C83" s="139"/>
      <c r="D83" s="221">
        <v>2030</v>
      </c>
      <c r="E83" s="129" t="s">
        <v>113</v>
      </c>
      <c r="F83" s="166">
        <v>60900</v>
      </c>
      <c r="G83" s="155"/>
      <c r="H83" s="155">
        <v>60900</v>
      </c>
      <c r="I83" s="206"/>
      <c r="J83" s="207"/>
      <c r="K83" s="146"/>
      <c r="L83" s="208"/>
      <c r="M83" s="209"/>
      <c r="N83" s="209"/>
      <c r="O83" s="179">
        <v>60900</v>
      </c>
      <c r="P83" s="179"/>
      <c r="Q83" s="179">
        <v>60900</v>
      </c>
      <c r="R83" s="89"/>
      <c r="S83" s="88"/>
      <c r="T83" s="256"/>
    </row>
    <row r="84" spans="1:20" s="90" customFormat="1" ht="12.75">
      <c r="A84" s="266"/>
      <c r="B84" s="94"/>
      <c r="C84" s="95">
        <v>85219</v>
      </c>
      <c r="D84" s="222"/>
      <c r="E84" s="370" t="s">
        <v>29</v>
      </c>
      <c r="F84" s="392">
        <v>91900</v>
      </c>
      <c r="G84" s="390"/>
      <c r="H84" s="390">
        <v>91900</v>
      </c>
      <c r="I84" s="417"/>
      <c r="J84" s="392"/>
      <c r="K84" s="390"/>
      <c r="L84" s="392"/>
      <c r="M84" s="390"/>
      <c r="N84" s="390"/>
      <c r="O84" s="392">
        <v>91900</v>
      </c>
      <c r="P84" s="390"/>
      <c r="Q84" s="392">
        <v>91900</v>
      </c>
      <c r="R84" s="91"/>
      <c r="S84" s="93"/>
      <c r="T84" s="257"/>
    </row>
    <row r="85" spans="1:20" s="90" customFormat="1" ht="12.75">
      <c r="A85" s="266"/>
      <c r="B85" s="83"/>
      <c r="C85" s="84"/>
      <c r="D85" s="221">
        <v>2030</v>
      </c>
      <c r="E85" s="129" t="s">
        <v>113</v>
      </c>
      <c r="F85" s="210">
        <v>91900</v>
      </c>
      <c r="G85" s="155"/>
      <c r="H85" s="211">
        <v>91900</v>
      </c>
      <c r="I85" s="180"/>
      <c r="J85" s="207"/>
      <c r="K85" s="146"/>
      <c r="L85" s="210"/>
      <c r="M85" s="146"/>
      <c r="N85" s="211"/>
      <c r="O85" s="418">
        <v>91900</v>
      </c>
      <c r="P85" s="419"/>
      <c r="Q85" s="418">
        <v>91900</v>
      </c>
      <c r="R85" s="89"/>
      <c r="S85" s="88"/>
      <c r="T85" s="256"/>
    </row>
    <row r="86" spans="1:20" s="90" customFormat="1" ht="12.75">
      <c r="A86" s="266"/>
      <c r="B86" s="94"/>
      <c r="C86" s="95">
        <v>85295</v>
      </c>
      <c r="D86" s="222"/>
      <c r="E86" s="370" t="s">
        <v>7</v>
      </c>
      <c r="F86" s="416">
        <v>13800</v>
      </c>
      <c r="G86" s="416">
        <f>G87</f>
        <v>8302</v>
      </c>
      <c r="H86" s="416">
        <f>H87</f>
        <v>22102</v>
      </c>
      <c r="I86" s="390"/>
      <c r="J86" s="392"/>
      <c r="K86" s="390"/>
      <c r="L86" s="392"/>
      <c r="M86" s="416"/>
      <c r="N86" s="390"/>
      <c r="O86" s="416">
        <v>13800</v>
      </c>
      <c r="P86" s="416">
        <f>P87</f>
        <v>8302</v>
      </c>
      <c r="Q86" s="416">
        <f>Q87</f>
        <v>22102</v>
      </c>
      <c r="R86" s="91"/>
      <c r="S86" s="93"/>
      <c r="T86" s="257"/>
    </row>
    <row r="87" spans="1:20" s="90" customFormat="1" ht="13.5" thickBot="1">
      <c r="A87" s="352"/>
      <c r="B87" s="353"/>
      <c r="C87" s="127"/>
      <c r="D87" s="354">
        <v>2030</v>
      </c>
      <c r="E87" s="355" t="s">
        <v>113</v>
      </c>
      <c r="F87" s="356">
        <v>13800</v>
      </c>
      <c r="G87" s="356">
        <v>8302</v>
      </c>
      <c r="H87" s="212">
        <f>F87+G87</f>
        <v>22102</v>
      </c>
      <c r="I87" s="357"/>
      <c r="J87" s="358"/>
      <c r="K87" s="341"/>
      <c r="L87" s="358"/>
      <c r="M87" s="356"/>
      <c r="N87" s="212"/>
      <c r="O87" s="420">
        <v>13800</v>
      </c>
      <c r="P87" s="420">
        <v>8302</v>
      </c>
      <c r="Q87" s="420">
        <f>O87+P87</f>
        <v>22102</v>
      </c>
      <c r="R87" s="359"/>
      <c r="S87" s="360"/>
      <c r="T87" s="361"/>
    </row>
    <row r="88" spans="1:20" s="90" customFormat="1" ht="20.25" thickBot="1">
      <c r="A88" s="336"/>
      <c r="B88" s="339">
        <v>854</v>
      </c>
      <c r="C88" s="337"/>
      <c r="D88" s="338"/>
      <c r="E88" s="340" t="s">
        <v>126</v>
      </c>
      <c r="F88" s="162">
        <f aca="true" t="shared" si="2" ref="F88:H89">F89</f>
        <v>0</v>
      </c>
      <c r="G88" s="161">
        <f t="shared" si="2"/>
        <v>34828</v>
      </c>
      <c r="H88" s="196">
        <f t="shared" si="2"/>
        <v>34828</v>
      </c>
      <c r="I88" s="164"/>
      <c r="J88" s="164"/>
      <c r="K88" s="164"/>
      <c r="L88" s="163"/>
      <c r="M88" s="161"/>
      <c r="N88" s="161"/>
      <c r="O88" s="172">
        <f aca="true" t="shared" si="3" ref="O88:Q89">O89</f>
        <v>0</v>
      </c>
      <c r="P88" s="183">
        <f t="shared" si="3"/>
        <v>34828</v>
      </c>
      <c r="Q88" s="183">
        <f t="shared" si="3"/>
        <v>34828</v>
      </c>
      <c r="R88" s="102"/>
      <c r="S88" s="101"/>
      <c r="T88" s="103"/>
    </row>
    <row r="89" spans="1:20" s="90" customFormat="1" ht="12.75">
      <c r="A89" s="266"/>
      <c r="B89" s="83"/>
      <c r="C89" s="128">
        <v>85415</v>
      </c>
      <c r="D89" s="335"/>
      <c r="E89" s="400" t="s">
        <v>127</v>
      </c>
      <c r="F89" s="307">
        <f t="shared" si="2"/>
        <v>0</v>
      </c>
      <c r="G89" s="393">
        <f t="shared" si="2"/>
        <v>34828</v>
      </c>
      <c r="H89" s="402">
        <f t="shared" si="2"/>
        <v>34828</v>
      </c>
      <c r="I89" s="406"/>
      <c r="J89" s="406"/>
      <c r="K89" s="406"/>
      <c r="L89" s="421"/>
      <c r="M89" s="393"/>
      <c r="N89" s="393"/>
      <c r="O89" s="307">
        <f t="shared" si="3"/>
        <v>0</v>
      </c>
      <c r="P89" s="393">
        <f t="shared" si="3"/>
        <v>34828</v>
      </c>
      <c r="Q89" s="393">
        <f t="shared" si="3"/>
        <v>34828</v>
      </c>
      <c r="R89" s="109"/>
      <c r="S89" s="108"/>
      <c r="T89" s="259"/>
    </row>
    <row r="90" spans="1:20" s="90" customFormat="1" ht="13.5" thickBot="1">
      <c r="A90" s="266"/>
      <c r="B90" s="83"/>
      <c r="C90" s="126"/>
      <c r="D90" s="334">
        <v>2030</v>
      </c>
      <c r="E90" s="129" t="s">
        <v>113</v>
      </c>
      <c r="F90" s="207">
        <v>0</v>
      </c>
      <c r="G90" s="333">
        <v>34828</v>
      </c>
      <c r="H90" s="333">
        <f>F90+G90</f>
        <v>34828</v>
      </c>
      <c r="I90" s="341"/>
      <c r="J90" s="341"/>
      <c r="K90" s="152"/>
      <c r="L90" s="151"/>
      <c r="M90" s="212"/>
      <c r="N90" s="146"/>
      <c r="O90" s="422">
        <v>0</v>
      </c>
      <c r="P90" s="423">
        <v>34828</v>
      </c>
      <c r="Q90" s="423">
        <f>O90+P90</f>
        <v>34828</v>
      </c>
      <c r="R90" s="89"/>
      <c r="S90" s="88"/>
      <c r="T90" s="256"/>
    </row>
    <row r="91" spans="1:20" s="90" customFormat="1" ht="18.75" thickBot="1">
      <c r="A91" s="269" t="s">
        <v>26</v>
      </c>
      <c r="B91" s="235">
        <v>900</v>
      </c>
      <c r="C91" s="140"/>
      <c r="D91" s="235"/>
      <c r="E91" s="216" t="s">
        <v>84</v>
      </c>
      <c r="F91" s="162">
        <v>4000</v>
      </c>
      <c r="G91" s="161"/>
      <c r="H91" s="161">
        <v>4000</v>
      </c>
      <c r="I91" s="162">
        <v>4000</v>
      </c>
      <c r="J91" s="196"/>
      <c r="K91" s="161">
        <v>4000</v>
      </c>
      <c r="L91" s="161"/>
      <c r="M91" s="162"/>
      <c r="N91" s="161"/>
      <c r="O91" s="244"/>
      <c r="P91" s="245"/>
      <c r="Q91" s="244"/>
      <c r="R91" s="102"/>
      <c r="S91" s="101"/>
      <c r="T91" s="103"/>
    </row>
    <row r="92" spans="1:20" s="90" customFormat="1" ht="12.75">
      <c r="A92" s="255"/>
      <c r="B92" s="94"/>
      <c r="C92" s="141">
        <v>90020</v>
      </c>
      <c r="D92" s="237"/>
      <c r="E92" s="370" t="s">
        <v>117</v>
      </c>
      <c r="F92" s="392">
        <v>4000</v>
      </c>
      <c r="G92" s="390"/>
      <c r="H92" s="417">
        <v>4000</v>
      </c>
      <c r="I92" s="392">
        <v>4000</v>
      </c>
      <c r="J92" s="390"/>
      <c r="K92" s="390">
        <v>4000</v>
      </c>
      <c r="L92" s="153"/>
      <c r="M92" s="155"/>
      <c r="N92" s="155"/>
      <c r="O92" s="242"/>
      <c r="P92" s="243"/>
      <c r="Q92" s="242"/>
      <c r="R92" s="91"/>
      <c r="S92" s="93"/>
      <c r="T92" s="257"/>
    </row>
    <row r="93" spans="1:20" s="90" customFormat="1" ht="13.5" thickBot="1">
      <c r="A93" s="255"/>
      <c r="B93" s="83"/>
      <c r="C93" s="133"/>
      <c r="D93" s="236" t="s">
        <v>85</v>
      </c>
      <c r="E93" s="129" t="s">
        <v>118</v>
      </c>
      <c r="F93" s="207">
        <v>4000</v>
      </c>
      <c r="G93" s="212"/>
      <c r="H93" s="213">
        <v>4000</v>
      </c>
      <c r="I93" s="207">
        <v>4000</v>
      </c>
      <c r="J93" s="212"/>
      <c r="K93" s="212">
        <v>4000</v>
      </c>
      <c r="L93" s="207"/>
      <c r="M93" s="146"/>
      <c r="N93" s="146"/>
      <c r="O93" s="241"/>
      <c r="P93" s="246"/>
      <c r="Q93" s="241"/>
      <c r="R93" s="87"/>
      <c r="S93" s="134"/>
      <c r="T93" s="264"/>
    </row>
    <row r="94" spans="1:20" s="90" customFormat="1" ht="13.5" thickBot="1">
      <c r="A94" s="367" t="s">
        <v>38</v>
      </c>
      <c r="B94" s="368"/>
      <c r="C94" s="368"/>
      <c r="D94" s="368"/>
      <c r="E94" s="369"/>
      <c r="F94" s="183">
        <f aca="true" t="shared" si="4" ref="F94:Q94">F13+F16+F19+F24+F32+F35+F38+F62+F67+F75+F88+F91</f>
        <v>16224857</v>
      </c>
      <c r="G94" s="183">
        <f t="shared" si="4"/>
        <v>166040</v>
      </c>
      <c r="H94" s="183">
        <f t="shared" si="4"/>
        <v>16390897</v>
      </c>
      <c r="I94" s="183">
        <f t="shared" si="4"/>
        <v>13409785</v>
      </c>
      <c r="J94" s="183">
        <f t="shared" si="4"/>
        <v>0</v>
      </c>
      <c r="K94" s="183">
        <f t="shared" si="4"/>
        <v>13409785</v>
      </c>
      <c r="L94" s="183">
        <f t="shared" si="4"/>
        <v>2648472</v>
      </c>
      <c r="M94" s="183">
        <f t="shared" si="4"/>
        <v>113880</v>
      </c>
      <c r="N94" s="183">
        <f t="shared" si="4"/>
        <v>2762352</v>
      </c>
      <c r="O94" s="183">
        <f t="shared" si="4"/>
        <v>166600</v>
      </c>
      <c r="P94" s="183">
        <f t="shared" si="4"/>
        <v>52160</v>
      </c>
      <c r="Q94" s="183">
        <f t="shared" si="4"/>
        <v>218760</v>
      </c>
      <c r="R94" s="142"/>
      <c r="S94" s="130"/>
      <c r="T94" s="265"/>
    </row>
    <row r="95" spans="1:20" s="90" customFormat="1" ht="12.75">
      <c r="A95" s="143"/>
      <c r="B95" s="83"/>
      <c r="C95" s="144" t="s">
        <v>31</v>
      </c>
      <c r="D95" s="143"/>
      <c r="E95" s="143"/>
      <c r="F95" s="214"/>
      <c r="G95" s="214"/>
      <c r="H95" s="215"/>
      <c r="I95" s="215"/>
      <c r="J95" s="214"/>
      <c r="K95" s="214"/>
      <c r="L95" s="214"/>
      <c r="M95" s="214"/>
      <c r="N95" s="214"/>
      <c r="O95" s="214"/>
      <c r="P95" s="214"/>
      <c r="T95" s="145"/>
    </row>
    <row r="96" spans="1:16" s="90" customFormat="1" ht="12.75">
      <c r="A96" s="143"/>
      <c r="B96" s="143"/>
      <c r="C96" s="144"/>
      <c r="D96" s="143"/>
      <c r="E96" s="143"/>
      <c r="F96" s="214"/>
      <c r="G96" s="215"/>
      <c r="H96" s="215"/>
      <c r="I96" s="215"/>
      <c r="J96" s="214"/>
      <c r="K96" s="214"/>
      <c r="L96" s="214"/>
      <c r="M96" s="214"/>
      <c r="N96" s="214"/>
      <c r="O96" s="214"/>
      <c r="P96" s="214"/>
    </row>
    <row r="97" s="90" customFormat="1" ht="12.75"/>
  </sheetData>
  <mergeCells count="6">
    <mergeCell ref="I8:T8"/>
    <mergeCell ref="I10:K10"/>
    <mergeCell ref="L10:N10"/>
    <mergeCell ref="A94:E94"/>
    <mergeCell ref="O10:Q10"/>
    <mergeCell ref="R10:T10"/>
  </mergeCells>
  <printOptions/>
  <pageMargins left="0" right="0" top="0.7874015748031497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Stencel</dc:creator>
  <cp:keywords/>
  <dc:description/>
  <cp:lastModifiedBy>.</cp:lastModifiedBy>
  <cp:lastPrinted>2007-07-30T21:01:11Z</cp:lastPrinted>
  <dcterms:created xsi:type="dcterms:W3CDTF">2003-10-22T10:26:27Z</dcterms:created>
  <dcterms:modified xsi:type="dcterms:W3CDTF">2007-07-30T21:01:15Z</dcterms:modified>
  <cp:category/>
  <cp:version/>
  <cp:contentType/>
  <cp:contentStatus/>
</cp:coreProperties>
</file>