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6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</sheets>
  <definedNames/>
  <calcPr calcMode="manual" fullCalcOnLoad="1"/>
</workbook>
</file>

<file path=xl/sharedStrings.xml><?xml version="1.0" encoding="utf-8"?>
<sst xmlns="http://schemas.openxmlformats.org/spreadsheetml/2006/main" count="1823" uniqueCount="793">
  <si>
    <t>Załącznik Nr 1 do</t>
  </si>
  <si>
    <t>w złotych</t>
  </si>
  <si>
    <t>Dział</t>
  </si>
  <si>
    <t>Rozdział</t>
  </si>
  <si>
    <t>§</t>
  </si>
  <si>
    <t>Treść</t>
  </si>
  <si>
    <t>Plan 2009r.</t>
  </si>
  <si>
    <t>Zmiany</t>
  </si>
  <si>
    <t>Plan 2009r. Po zmianie</t>
  </si>
  <si>
    <t>Uzasadnienie</t>
  </si>
  <si>
    <t>010</t>
  </si>
  <si>
    <t>ROLNICTWO I ŁOWIECTWO</t>
  </si>
  <si>
    <t>01008</t>
  </si>
  <si>
    <t>melioracje</t>
  </si>
  <si>
    <t>4300</t>
  </si>
  <si>
    <t>zakup usług pozostałych</t>
  </si>
  <si>
    <t>01009</t>
  </si>
  <si>
    <t>spółki wodne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</si>
  <si>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</si>
  <si>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</si>
  <si>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</si>
  <si>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</si>
  <si>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</si>
  <si>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</si>
  <si>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</si>
  <si>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600</t>
  </si>
  <si>
    <t>TRANSPORT I ŁĄCZNOŚĆ</t>
  </si>
  <si>
    <t>60004</t>
  </si>
  <si>
    <t>lokalny transport zbiorowy</t>
  </si>
  <si>
    <t>60014</t>
  </si>
  <si>
    <t>drogi publiczne powiatowe</t>
  </si>
  <si>
    <t>6300</t>
  </si>
  <si>
    <t>wydatki na pomoc finansową  udzielaną między jednistkami samorządu terytorialnego na dofinansowanie własnych zadań inwestycyjnych i zakupów inwestycyjnych</t>
  </si>
  <si>
    <t>60016</t>
  </si>
  <si>
    <t>drogi publiczne gminne</t>
  </si>
  <si>
    <t>4210</t>
  </si>
  <si>
    <t>zakup materiałów i wyposażenia</t>
  </si>
  <si>
    <t>4430</t>
  </si>
  <si>
    <t>różne opłaty i składki</t>
  </si>
  <si>
    <t>630</t>
  </si>
  <si>
    <t>TURYSTYKA</t>
  </si>
  <si>
    <t>pozostała działalność</t>
  </si>
  <si>
    <t>700</t>
  </si>
  <si>
    <t>GOSPODARKA MIESZKANIOWA</t>
  </si>
  <si>
    <t>70005</t>
  </si>
  <si>
    <t>gospodarka gruntami i nieruchomościami</t>
  </si>
  <si>
    <t>3030</t>
  </si>
  <si>
    <t xml:space="preserve">różne wydatki na rzecz osób fizycznych 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</si>
  <si>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</si>
  <si>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</si>
  <si>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</si>
  <si>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</si>
  <si>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</si>
  <si>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</si>
  <si>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</si>
  <si>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</si>
  <si>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</si>
  <si>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</si>
  <si>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</si>
  <si>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</si>
  <si>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</si>
  <si>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</si>
  <si>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</si>
  <si>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</si>
  <si>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</si>
  <si>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krajowe</t>
  </si>
  <si>
    <t>podróże służbowe zagraniczne</t>
  </si>
  <si>
    <t>szkolenia radnych, sołtysów</t>
  </si>
  <si>
    <t>75023</t>
  </si>
  <si>
    <t>urzędy gmin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</si>
  <si>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</si>
  <si>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</si>
  <si>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</si>
  <si>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</si>
  <si>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</si>
  <si>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</si>
  <si>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</si>
  <si>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</si>
  <si>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</si>
  <si>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</si>
  <si>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</si>
  <si>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</si>
  <si>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</si>
  <si>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</si>
  <si>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</si>
  <si>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zakup akcesoriów komputerowych, w tym programów</t>
  </si>
  <si>
    <t>wydatki na zakupy inwestycyjne jednostek budżetowych</t>
  </si>
  <si>
    <t>75075</t>
  </si>
  <si>
    <t>promocja jednostek samorządu terytorialnego</t>
  </si>
  <si>
    <t>751</t>
  </si>
  <si>
    <t>URZĘDY NACZELNYCH ORGANÓW WŁADZY PAŃSTWOWEJ, KONTROLI I OCHRONY PRAWA</t>
  </si>
  <si>
    <t>75101</t>
  </si>
  <si>
    <t>urzędy naczelnych organów władzy państwowej,kontroli i ochrony prawa</t>
  </si>
  <si>
    <t>zakup usług pozostałych-zadania zlecone</t>
  </si>
  <si>
    <t>754</t>
  </si>
  <si>
    <t>BEZPIECZEŃSTWO PUBLICZNE I OCHRONA PRZECIWPOŻAROWA</t>
  </si>
  <si>
    <t>75412</t>
  </si>
  <si>
    <t>ochotnicze straże pożarne</t>
  </si>
  <si>
    <t>3020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</si>
  <si>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</si>
  <si>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</si>
  <si>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</si>
  <si>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</si>
  <si>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</si>
  <si>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</t>
  </si>
  <si>
    <t>RÓŻNE ROZLICZENIA</t>
  </si>
  <si>
    <t>75818</t>
  </si>
  <si>
    <t>rezerwy ogólne i celowe</t>
  </si>
  <si>
    <t>4810</t>
  </si>
  <si>
    <t xml:space="preserve">rezerwy </t>
  </si>
  <si>
    <t>801</t>
  </si>
  <si>
    <t>OŚWIATA I WYCHOWANIE</t>
  </si>
  <si>
    <t>80101</t>
  </si>
  <si>
    <t>szkoły podstawowe</t>
  </si>
  <si>
    <t>4240</t>
  </si>
  <si>
    <t>zakup pomocy naukowych,dydaktycznych i książek</t>
  </si>
  <si>
    <t>4740</t>
  </si>
  <si>
    <t>zakup materiałów papierniczych do ksero</t>
  </si>
  <si>
    <t>80103</t>
  </si>
  <si>
    <t>oddziały przedszkolne w szkołach podstawowych</t>
  </si>
  <si>
    <t>80104</t>
  </si>
  <si>
    <t xml:space="preserve">przedszkola </t>
  </si>
  <si>
    <t>wpłaty gmin na rzecz innych jst na dofinansowanie zadań bieżących</t>
  </si>
  <si>
    <t>80110</t>
  </si>
  <si>
    <t>gimnazja</t>
  </si>
  <si>
    <t>składki na ubezpieczenia społeczne-SZKOŁA MARZEŃ</t>
  </si>
  <si>
    <t>składki na fundusz pracy-SZKOŁA MARZEŃ</t>
  </si>
  <si>
    <t>4179</t>
  </si>
  <si>
    <t>wynagrodzenia bezosobowe-SZKOŁA MARZEŃ</t>
  </si>
  <si>
    <t>zakup materiałów i wyposażenia-SZKOŁA MARZEŃ</t>
  </si>
  <si>
    <t>zakup pomocy naukowych,dydakt.i książek-SZKOŁA MARZEŃ</t>
  </si>
  <si>
    <t>zakup usług pozostałych-SZKOŁA MARZEŃ</t>
  </si>
  <si>
    <t>80113</t>
  </si>
  <si>
    <t>dowożenie uczniów do szkół</t>
  </si>
  <si>
    <t>80114</t>
  </si>
  <si>
    <t>zespoły obsługi ekonomiczno administracyjnej szkół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</si>
  <si>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</si>
  <si>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</si>
  <si>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</si>
  <si>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</si>
  <si>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</si>
  <si>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</si>
  <si>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</si>
  <si>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</si>
  <si>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</si>
  <si>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2830</t>
  </si>
  <si>
    <t>dotacja celowa z budżetu na finansowanie lub dofinansowanie zadań zleconych do realizacji pozostałym jednostkom niezaliczanym do sektora finan.publicznych</t>
  </si>
  <si>
    <t>zakup środków żywności</t>
  </si>
  <si>
    <t>852</t>
  </si>
  <si>
    <t>POMOC SPOŁECZNA</t>
  </si>
  <si>
    <t>85212</t>
  </si>
  <si>
    <t>świadczenia rodzinne oraz składki na ubezpieczenia emerytalne i rentowe z ubezpieczenia społecznego</t>
  </si>
  <si>
    <t>3110</t>
  </si>
  <si>
    <t>świadczenia społeczne - zadania zlecone</t>
  </si>
  <si>
    <t>wynagrodzenia osobowe pracowników-zadania zlecone</t>
  </si>
  <si>
    <t>składki na ubezpieczenia społeczne-zadania zlecone</t>
  </si>
  <si>
    <t>składki na fundusz pracy-zadania zlecone</t>
  </si>
  <si>
    <t>zakup materiałów i wyposażenia-zadania zlecone</t>
  </si>
  <si>
    <t>4280</t>
  </si>
  <si>
    <t>zakup usług zdrowotnych</t>
  </si>
  <si>
    <t>opłaty czynszowe za pomieszczenia biurowe</t>
  </si>
  <si>
    <t>podróże służbowe krajowe-zadania zlecone</t>
  </si>
  <si>
    <t>odpisy na zakładowy fundusz świadczeń socjalnych-zadania zlecone</t>
  </si>
  <si>
    <t>4750</t>
  </si>
  <si>
    <t>85213</t>
  </si>
  <si>
    <t>składki na ubezpieczenie zdrowotne opłacane za osoby pobierające niektóre świadczenia z pomocy społecznej oraz niektóre świadczenia rodzinne</t>
  </si>
  <si>
    <t>składki na ubezpieczenia zdrowotne - zadania zlecone</t>
  </si>
  <si>
    <t>85214</t>
  </si>
  <si>
    <t>zasiłki i pomoc w naturze oraz składki na ubezpieczenie społeczne</t>
  </si>
  <si>
    <r>
      <t xml:space="preserve">świadczenia społ.- zad.wł. </t>
    </r>
    <r>
      <rPr>
        <sz val="8"/>
        <rFont val="Arial CE"/>
        <family val="0"/>
      </rPr>
      <t>(w tym dożywianie 35.000,00zł)</t>
    </r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</si>
  <si>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</si>
  <si>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</si>
  <si>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</si>
  <si>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</si>
  <si>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85219</t>
  </si>
  <si>
    <t>ośrodki pomocy społecznej</t>
  </si>
  <si>
    <t>wydatki osobowe nie zaliczone do wynagrodzeń</t>
  </si>
  <si>
    <t>85228</t>
  </si>
  <si>
    <t>usługi opiekuńcze i specjalistyczne usługi opiekuńcze</t>
  </si>
  <si>
    <t>85295</t>
  </si>
  <si>
    <t xml:space="preserve">świadczenia społeczne </t>
  </si>
  <si>
    <t>853</t>
  </si>
  <si>
    <t>POZOSTAŁE ZADANIA W ZAKRESIE POLITYKI SPOŁECZNEJ</t>
  </si>
  <si>
    <t>85395</t>
  </si>
  <si>
    <t>2820</t>
  </si>
  <si>
    <t>dotacja celowa z budżetu na finansowanie lub dofinansowanie zadań zleconych do realizacji stowarzyszeniom</t>
  </si>
  <si>
    <t>4118</t>
  </si>
  <si>
    <t>4119</t>
  </si>
  <si>
    <t>4128</t>
  </si>
  <si>
    <t>4129</t>
  </si>
  <si>
    <t>4178</t>
  </si>
  <si>
    <t>4218</t>
  </si>
  <si>
    <t>4219</t>
  </si>
  <si>
    <t>4308</t>
  </si>
  <si>
    <t>4309</t>
  </si>
  <si>
    <t>854</t>
  </si>
  <si>
    <t>EDUKACYJNA OPIEKA WYCHOWAWCZA</t>
  </si>
  <si>
    <t>85401</t>
  </si>
  <si>
    <t>świetlice szkolne</t>
  </si>
  <si>
    <t>900</t>
  </si>
  <si>
    <t>GOSPODARKA KOMUNALNA I OCHRONA ŚRODOWISKA</t>
  </si>
  <si>
    <t>90001</t>
  </si>
  <si>
    <t>gospodarka ściekowa</t>
  </si>
  <si>
    <t>dotacja przedmiotowa z budżetu dla zakładu budżetow.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</si>
  <si>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</si>
  <si>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</si>
  <si>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</si>
  <si>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</si>
  <si>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</si>
  <si>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</si>
  <si>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</si>
  <si>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</si>
  <si>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</si>
  <si>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</si>
  <si>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90095</t>
  </si>
  <si>
    <t>921</t>
  </si>
  <si>
    <t>KULTURA I OCHRONA DZIEDZICTWA NARODOWEGO</t>
  </si>
  <si>
    <t>92105</t>
  </si>
  <si>
    <t>pozostałe zadania w zakresie kultury</t>
  </si>
  <si>
    <t>92109</t>
  </si>
  <si>
    <t>domy i ośrodki kultury, świetlice i kluby</t>
  </si>
  <si>
    <t>dotacja podmiotowa z budżetu dla samorządowej instytucji kultury</t>
  </si>
  <si>
    <t>92116</t>
  </si>
  <si>
    <t>biblioteki</t>
  </si>
  <si>
    <t>92120</t>
  </si>
  <si>
    <t>ochrona i konserwacja zabytków</t>
  </si>
  <si>
    <t>92195</t>
  </si>
  <si>
    <t>926</t>
  </si>
  <si>
    <t>KULTURA FIZYCZNA I SPORT</t>
  </si>
  <si>
    <t>92601</t>
  </si>
  <si>
    <t>obiekty sportowe</t>
  </si>
  <si>
    <t>92605</t>
  </si>
  <si>
    <t>zadania w zakresie kultury fizycznej i sportu</t>
  </si>
  <si>
    <t>WYDATKI  OGÓŁEM</t>
  </si>
  <si>
    <t>Załącznik Nr 3 do</t>
  </si>
  <si>
    <t>WIELOLETNI  PROGRAM  INWESTYCYJNY  GMINY  DUSZNIKI  NA  LATA  2007 - 2010</t>
  </si>
  <si>
    <t>ZADANIA  INWESTYCYJNE</t>
  </si>
  <si>
    <t>WIELKOŚĆ  NAKŁADÓW  W  LATACH</t>
  </si>
  <si>
    <t>Klasyfikacja budżetowa</t>
  </si>
  <si>
    <t>Nakłady</t>
  </si>
  <si>
    <t>Ogółem</t>
  </si>
  <si>
    <t>Lp.</t>
  </si>
  <si>
    <t>Symbol</t>
  </si>
  <si>
    <t>Nazwa</t>
  </si>
  <si>
    <t>łączne</t>
  </si>
  <si>
    <t>Całkowity</t>
  </si>
  <si>
    <t>nakłady</t>
  </si>
  <si>
    <t>pozabud.</t>
  </si>
  <si>
    <t>zadania</t>
  </si>
  <si>
    <t>2007 -</t>
  </si>
  <si>
    <t>koszt</t>
  </si>
  <si>
    <t xml:space="preserve">budżet </t>
  </si>
  <si>
    <t>poza-</t>
  </si>
  <si>
    <t>Źródła</t>
  </si>
  <si>
    <t>gminy</t>
  </si>
  <si>
    <t>budżetowe</t>
  </si>
  <si>
    <t>pokrycia</t>
  </si>
  <si>
    <t>I.  UPORZĄDKOWANIE GOSPODARKI ŚCIEKOWEJ I ODPADAMI KOMUNALNYMI</t>
  </si>
  <si>
    <t>1.</t>
  </si>
  <si>
    <t>KAN-01</t>
  </si>
  <si>
    <t>Budowa kanalizacji sanitarnej Ceradz Dolny - Grzebienisko</t>
  </si>
  <si>
    <t>010 - 01010 - 6050</t>
  </si>
  <si>
    <t>1 500 000 - WFOŚiGW</t>
  </si>
  <si>
    <t>2.</t>
  </si>
  <si>
    <t>KAN-02</t>
  </si>
  <si>
    <t>Budowa kanalizacji sanitarnej Niewierz - Duszniki</t>
  </si>
  <si>
    <t>1 600 000 -WFOŚiGW                    1 100 000 - kredyt</t>
  </si>
  <si>
    <t>3.</t>
  </si>
  <si>
    <t>KAN-03</t>
  </si>
  <si>
    <t>Przełożenie przepompowni ścieków przy hotelu A2                       w Sękowie</t>
  </si>
  <si>
    <t>4.</t>
  </si>
  <si>
    <t>KAN-04</t>
  </si>
  <si>
    <t>Wykonanie kanalizacji sanitarnej w Sękowie ul.Lipowa</t>
  </si>
  <si>
    <t>5.</t>
  </si>
  <si>
    <t>KAN-05</t>
  </si>
  <si>
    <t>Budowa kanalizacji sanitarnej i wodociągu tranzytowego Sękowo - Podrzewie</t>
  </si>
  <si>
    <t>1 490 000 - WFOŚiGW</t>
  </si>
  <si>
    <t>6.</t>
  </si>
  <si>
    <t>KAN-06</t>
  </si>
  <si>
    <t>Budowa kanalizacji sanitarnej i wodociągu w Wilczynie</t>
  </si>
  <si>
    <t>WFOŚiGW</t>
  </si>
  <si>
    <t>7.</t>
  </si>
  <si>
    <t>KAN-07</t>
  </si>
  <si>
    <t>Budowa kanalizacji sanitarnej w Sędzinach                           i Wierzei</t>
  </si>
  <si>
    <t>środki pomocowe UE</t>
  </si>
  <si>
    <t>8.</t>
  </si>
  <si>
    <t>KAN-08</t>
  </si>
  <si>
    <t>Budowa kanalizacji sanitarnej w Sędzinku</t>
  </si>
  <si>
    <t>9.</t>
  </si>
  <si>
    <t>KAN-09</t>
  </si>
  <si>
    <t>Budowa rurociągu tłocznego ścieków Podrzewie - Duszniki</t>
  </si>
  <si>
    <t>10.</t>
  </si>
  <si>
    <t>KAN-10</t>
  </si>
  <si>
    <t>Projekt budowy sieci wodociągowej wraz z przyłączami na odcinkach Duszniki-Młynkowo, Mieściska-Grzebienisko oraz Grzebienisko Huby</t>
  </si>
  <si>
    <t>11.</t>
  </si>
  <si>
    <t>KAN-11</t>
  </si>
  <si>
    <t>Modernizacja przepompowni ścieków w Grzebienisku</t>
  </si>
  <si>
    <t>12.</t>
  </si>
  <si>
    <t>KAN-12</t>
  </si>
  <si>
    <t>Budowa wodociągów Ceradz Dolny i Niewierz</t>
  </si>
  <si>
    <t>13.</t>
  </si>
  <si>
    <t>KAN-13</t>
  </si>
  <si>
    <t>Budowa przyłączy kanalizacyjnych w Ceradzu Dolnym</t>
  </si>
  <si>
    <t>14.</t>
  </si>
  <si>
    <t>KAN-14</t>
  </si>
  <si>
    <t>Modernizacja przepompowni w Podrzewiu</t>
  </si>
  <si>
    <t>15.</t>
  </si>
  <si>
    <t>KAN-15</t>
  </si>
  <si>
    <t>Dokumentacja - wnioski o dofinansow. z UE</t>
  </si>
  <si>
    <t>16.</t>
  </si>
  <si>
    <t>KAN-16</t>
  </si>
  <si>
    <t>Zakup agregatu prądotwórczego Andoria ZE400/18/1/5 do oczyszczalni w Podrzewiu</t>
  </si>
  <si>
    <t>17.</t>
  </si>
  <si>
    <t>KAN-17</t>
  </si>
  <si>
    <t>Budowa przyłączy sanit. do bud.mieszkalnych w Niewierzu</t>
  </si>
  <si>
    <t>18.</t>
  </si>
  <si>
    <t>OCZ-01</t>
  </si>
  <si>
    <t>Budowa przyzagrodowych oczyszczalni ścieków                    w Chełminku</t>
  </si>
  <si>
    <t>19.</t>
  </si>
  <si>
    <t>OCZ-02</t>
  </si>
  <si>
    <t>Budowa przyzagrodowych oczyszczalni ścieków na terenach o zabudowie rozproszonej</t>
  </si>
  <si>
    <t>20.</t>
  </si>
  <si>
    <t>OCZ-03</t>
  </si>
  <si>
    <t>Rozbudowa workownicy DRAIMAD na oczyszalni w Grzebienisku</t>
  </si>
  <si>
    <t>21.</t>
  </si>
  <si>
    <t>KAN-18</t>
  </si>
  <si>
    <t>Projekty wod-kan, gaz - teren za UG D-ki</t>
  </si>
  <si>
    <t>22.</t>
  </si>
  <si>
    <t>KAN-19</t>
  </si>
  <si>
    <t>Projekty budowy kanalizacji sanitarnych</t>
  </si>
  <si>
    <t>II.  MODERNIZACJA SIECI WODOCIĄGOWEJ</t>
  </si>
  <si>
    <t>WOD-01</t>
  </si>
  <si>
    <t>Wymiana wodociągowych rurociągów azbestowych</t>
  </si>
  <si>
    <t>400 - 40002 - 6050</t>
  </si>
  <si>
    <t>WOD-02</t>
  </si>
  <si>
    <t>Budowa spinki wodociągu Duszniki - Młynkowo</t>
  </si>
  <si>
    <t>III.  ZACHOWANIE WYSOKIEGO POZIOMU OŚWIATY</t>
  </si>
  <si>
    <t>OŚW-01</t>
  </si>
  <si>
    <t>Budowa wielofunkcyjnego boiska sportowego ogólnie dostępnego dla dzieci i młodzieży w Dusznikach</t>
  </si>
  <si>
    <t>926 - 92601 - 6050</t>
  </si>
  <si>
    <t>OŚW-02</t>
  </si>
  <si>
    <t>Budowa hali gimnastycznej przy SP i Gimnazjum              w Dusznikach</t>
  </si>
  <si>
    <t>801 - 80101 - 6050</t>
  </si>
  <si>
    <t>OŚW-03</t>
  </si>
  <si>
    <t>Budowa wielofunkcyjnych boisk sportowych Grzebienisko, Podrzewie, Sędzinko</t>
  </si>
  <si>
    <t>OŚW-04</t>
  </si>
  <si>
    <t>Modernizacja kotłowni                    w budynku SP w Sędzinku</t>
  </si>
  <si>
    <t>OŚW-05</t>
  </si>
  <si>
    <t>Modernizacja kotłowni                       w budynkach SP i Gim.                          w Grzebienisku</t>
  </si>
  <si>
    <t>801 - 80110 - 6050</t>
  </si>
  <si>
    <t>OŚW-06</t>
  </si>
  <si>
    <t>Modernizacja kotłowni                       w budynku Przedszkola                         w Grzebienisku</t>
  </si>
  <si>
    <t>801 - 80103 - 6050</t>
  </si>
  <si>
    <t>OŚW-07</t>
  </si>
  <si>
    <t>Budowa kotłowni gazowego ogrzewania wraz z częściową wymianą instalacji w kompleksie oświatowym w Dusznikach</t>
  </si>
  <si>
    <t>OŚW-08</t>
  </si>
  <si>
    <r>
      <t xml:space="preserve">Zakup sprzętu komputerowego dla Ps Duszniki </t>
    </r>
    <r>
      <rPr>
        <sz val="8"/>
        <rFont val="Arial CE"/>
        <family val="0"/>
      </rPr>
      <t>"Mały Odkrywca"</t>
    </r>
  </si>
  <si>
    <t>853-85395-6068</t>
  </si>
  <si>
    <t>WUP Poznań</t>
  </si>
  <si>
    <t>OŚW-09</t>
  </si>
  <si>
    <t>853-85395-6069</t>
  </si>
  <si>
    <t>IV.  MODERNIZACJA I REMONTY SIECI DRÓG</t>
  </si>
  <si>
    <t>DRO-01</t>
  </si>
  <si>
    <t>Budowa drogi dojazdowej + parking dla GCK w Dusznikach</t>
  </si>
  <si>
    <t>600 - 60016 - 6050</t>
  </si>
  <si>
    <t>DRO-02</t>
  </si>
  <si>
    <t>Budowa nawierzchni ulic z odwodnieniem: Jesionowa i Jarzębinowa w Dusznikach</t>
  </si>
  <si>
    <t>DRO-03</t>
  </si>
  <si>
    <t>Dofinansowanie budowy chodników w Sękowie</t>
  </si>
  <si>
    <t>600 - 60013 - 6300</t>
  </si>
  <si>
    <t>DRO-04</t>
  </si>
  <si>
    <t>Dofinansowanie budowy chodników w Dusznikach</t>
  </si>
  <si>
    <t>DRO-05</t>
  </si>
  <si>
    <t>Dofinansowanie remontu drogi Grodziszczko - Brzoza</t>
  </si>
  <si>
    <t>600 - 60014 - 2710</t>
  </si>
  <si>
    <t>DRO-06</t>
  </si>
  <si>
    <t>Dofinansowanie budowy chodników w Młynkowie i Sędzinach</t>
  </si>
  <si>
    <t>600 - 60014 - 6300</t>
  </si>
  <si>
    <t>DRO-07</t>
  </si>
  <si>
    <t>Budowa ciągu dla pieszych na Os.Wyzwolenia                w Dusznikach</t>
  </si>
  <si>
    <t>DRO-08</t>
  </si>
  <si>
    <t>Utwardzenie dróg gminnych</t>
  </si>
  <si>
    <t>DRO-09</t>
  </si>
  <si>
    <t>Budowa ciągu dla pieszych przy drogach utwardzonych</t>
  </si>
  <si>
    <t>DRO-10</t>
  </si>
  <si>
    <t>Modernizacja drogi gminnej Sędzinko - Sędziny</t>
  </si>
  <si>
    <t>DRO-11</t>
  </si>
  <si>
    <t>Modernizacja drogi gminnej Chełminko - Niewierz</t>
  </si>
  <si>
    <t>DRO-12</t>
  </si>
  <si>
    <t>Przebudowa drogi gminnej Nr 263511P -ul.Długa w Podrzewiu</t>
  </si>
  <si>
    <t>DRO-13</t>
  </si>
  <si>
    <t xml:space="preserve">Budowa oświetlenia dróg      w Grzebienisku </t>
  </si>
  <si>
    <t>900 - 90015 - 6050</t>
  </si>
  <si>
    <t>DRO-14</t>
  </si>
  <si>
    <t xml:space="preserve">Budowa oświetlenia dróg      w Sędzinku </t>
  </si>
  <si>
    <t>DRO-15</t>
  </si>
  <si>
    <t>Dofinansowanie przebudowy drogi w Sędzinku</t>
  </si>
  <si>
    <t>DRO-16</t>
  </si>
  <si>
    <t>Dofinansowanie remontu drogi w Niewierzu</t>
  </si>
  <si>
    <t>DRO-17</t>
  </si>
  <si>
    <t xml:space="preserve">Dofinansowanie budowy chodników w Młynkowie </t>
  </si>
  <si>
    <t>DRO-18</t>
  </si>
  <si>
    <t>Dofinansowanie budowy chodnika w Dusznikach</t>
  </si>
  <si>
    <t>DRO-19</t>
  </si>
  <si>
    <t>Modernizacja ulicy Wierzbowej i części ul. Powstańców Wlkp. w Dusznikach</t>
  </si>
  <si>
    <t>Urząd Marszałkowski Woj.Wielkopol.</t>
  </si>
  <si>
    <t>DRO-20</t>
  </si>
  <si>
    <t>Dofinansowanie remontów dróg powiatowych</t>
  </si>
  <si>
    <t>V.  GMINNE CENTRUM KULTURY - KULTURA, BIBLIOTEKA</t>
  </si>
  <si>
    <t>KUL-01</t>
  </si>
  <si>
    <t>Adaptacja budynku kościoła poewangelickiego na potrzeby Książnicy Dusznickiej</t>
  </si>
  <si>
    <t>921 - 92116 -6050</t>
  </si>
  <si>
    <t>KUL-02</t>
  </si>
  <si>
    <t>Wykonanie projektu budowlano-technicznego z kosztorysami dla Biblioteki w Grzebienisku</t>
  </si>
  <si>
    <t>KUL-03</t>
  </si>
  <si>
    <t>Budowa Biblioteki                 w Grzebienisku</t>
  </si>
  <si>
    <t>KUL-04</t>
  </si>
  <si>
    <t>Budowa Biblioteki w Dusznikach</t>
  </si>
  <si>
    <t>KUL-09</t>
  </si>
  <si>
    <t>Budowa monitoringu w GCK Duszniki</t>
  </si>
  <si>
    <t>921 - 92109 -6050</t>
  </si>
  <si>
    <t>VI.  GOSPODARKA KOMUNALNA</t>
  </si>
  <si>
    <t>KZB-01</t>
  </si>
  <si>
    <t>Zakup koparko-ładowarki       dla KZB w Dusznikach</t>
  </si>
  <si>
    <t>400 - 40002 - 6060</t>
  </si>
  <si>
    <t>GAZ-01</t>
  </si>
  <si>
    <t>Budowa przyłączy gazowych w Grzebienisku</t>
  </si>
  <si>
    <t>400 - 40004 - 6050</t>
  </si>
  <si>
    <t>VII.  ADMINISTRACJA PUBLICZNA</t>
  </si>
  <si>
    <t>ADM-01</t>
  </si>
  <si>
    <t>Zakup sprzętu komputerow. z oprogramowaniem dla UG Duszniki</t>
  </si>
  <si>
    <t>750 - 75023 - 6060</t>
  </si>
  <si>
    <t>ADM-02</t>
  </si>
  <si>
    <t>Zakup kserokopiarki dla GOPS w Dusznikach</t>
  </si>
  <si>
    <t>852 - 85212 - 6060</t>
  </si>
  <si>
    <t>ADM-03</t>
  </si>
  <si>
    <t>Zakup zestawu komputerowego dla GOPS w Dusznikach</t>
  </si>
  <si>
    <t>ADM-04</t>
  </si>
  <si>
    <t>Zakup samochodu służbowego dla Urzędu Gminy</t>
  </si>
  <si>
    <t>ADM-05</t>
  </si>
  <si>
    <t>852-85219-6060</t>
  </si>
  <si>
    <t>VIII.  PROGRAMY ODNOWY WSI ORAZ ZACHOWANIE I OCHRONA DZIEDZICTWA KULTUROWEGO</t>
  </si>
  <si>
    <t>Odnowa wsi Grzebienisko</t>
  </si>
  <si>
    <t>921 - 92195 - 6050</t>
  </si>
  <si>
    <t>KUL-05</t>
  </si>
  <si>
    <t>Odnowa wsi Podrzewie</t>
  </si>
  <si>
    <t>KUL-06</t>
  </si>
  <si>
    <t>Odnowa wsi Niewierz,      Chełminko</t>
  </si>
  <si>
    <t>KUL-07</t>
  </si>
  <si>
    <t>Odnowa wsi Sękowo, Wilczyna</t>
  </si>
  <si>
    <t>KUL-08</t>
  </si>
  <si>
    <t>Odnowa wsi Sędzinko</t>
  </si>
  <si>
    <t>KUL-10</t>
  </si>
  <si>
    <t>Odnowa wsi</t>
  </si>
  <si>
    <t>IX. BEZPIECZEŃSTWO PUBLICZNE I OCHRONA PRZECIWPOŻAROWA</t>
  </si>
  <si>
    <t>OSP-01</t>
  </si>
  <si>
    <t>Zakup samochodu strażackiego dla OSP w Podrzewiu</t>
  </si>
  <si>
    <t>754 - 75412 - 2820</t>
  </si>
  <si>
    <t>ZW  ZOSP RP                 w Poznaniu</t>
  </si>
  <si>
    <t>OSP-02</t>
  </si>
  <si>
    <t>Modernizacja strażnicy OSP w Podrzewiu</t>
  </si>
  <si>
    <t>754 - 75412 - 6050</t>
  </si>
  <si>
    <t>ŚWI-01</t>
  </si>
  <si>
    <t>Przełożenie linii energetycznej w Niewierzu i Chełminku</t>
  </si>
  <si>
    <t>X. OCHRONA ZDROWIA</t>
  </si>
  <si>
    <t>ZDR-01</t>
  </si>
  <si>
    <t>Dofinansowanie zakupu aparatu RTG dla Szpitala w Szamotułach</t>
  </si>
  <si>
    <t>851 - 85111 - 6300</t>
  </si>
  <si>
    <t>XI. GOSPODARKA MIESZKANIOWA</t>
  </si>
  <si>
    <t>MIE-01</t>
  </si>
  <si>
    <t>Adaptacja budynku hydroforni w Niewierzu na budynek zamieszkania zbiorowego</t>
  </si>
  <si>
    <t>700-70095-6050</t>
  </si>
  <si>
    <t>RAZEM</t>
  </si>
  <si>
    <t>Nakłady łączne 2007-2010</t>
  </si>
  <si>
    <t>Całkowity koszt zadania</t>
  </si>
  <si>
    <t>Ogółem budżet gminy</t>
  </si>
  <si>
    <t>Ogółem nakłady poza - budżetowe</t>
  </si>
  <si>
    <t>Źródło dochodów</t>
  </si>
  <si>
    <t>Plan
2009r.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</si>
  <si>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</si>
  <si>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</si>
  <si>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</si>
  <si>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</si>
  <si>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</si>
  <si>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</si>
  <si>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</si>
  <si>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</si>
  <si>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</si>
  <si>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</si>
  <si>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</si>
  <si>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</si>
  <si>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Urzędy Wojewódzkie</t>
  </si>
  <si>
    <t>Dotacje celowe otrzymane z bp na realizację zadań bieżących z zakresu administracji rządowej oraz innych zadań zleconych gminie ustawami (wynagr.admin.publ.)</t>
  </si>
  <si>
    <t>Dochody jst związane z realizacją zadań z zakr. administracji rządowej -5% wpływów uzyskiwanych z budżetu państwa (dowody osobiste)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</si>
  <si>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</si>
  <si>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</si>
  <si>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</si>
  <si>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</si>
  <si>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</si>
  <si>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</si>
  <si>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</si>
  <si>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</si>
  <si>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</si>
  <si>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</si>
  <si>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</si>
  <si>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</si>
  <si>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</si>
  <si>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</si>
  <si>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</si>
  <si>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</si>
  <si>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</si>
  <si>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</si>
  <si>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</si>
  <si>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</si>
  <si>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</si>
  <si>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</si>
  <si>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</si>
  <si>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</si>
  <si>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</si>
  <si>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</si>
  <si>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</si>
  <si>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</si>
  <si>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</si>
  <si>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</si>
  <si>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</si>
  <si>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</si>
  <si>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</si>
  <si>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</si>
  <si>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</si>
  <si>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</si>
  <si>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</si>
  <si>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</si>
  <si>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Wpływy z innych lokalnych opłat pobieranych przez jst, tj. renta planistyczna, opłata adiacencka, wpis-zmiana do edg.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</si>
  <si>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</si>
  <si>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</si>
  <si>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</si>
  <si>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</si>
  <si>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</si>
  <si>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</si>
  <si>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</si>
  <si>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</si>
  <si>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</si>
  <si>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</si>
  <si>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</si>
  <si>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</si>
  <si>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</si>
  <si>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</si>
  <si>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Dowozy</t>
  </si>
  <si>
    <t>Pozostała działalność</t>
  </si>
  <si>
    <t>Dotacje celowe otrzymane z bp na realizację własnych zadań bieżących gmin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</si>
  <si>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</si>
  <si>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</si>
  <si>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Składki na ubezpieczenie zdrowotne opłacane za osoby pobierające świadczenia</t>
  </si>
  <si>
    <t>Zasiłki i pomoc w naturze oraz składki na ubezpieczenia emerytalne i rentowe</t>
  </si>
  <si>
    <t>Ośrodki pomocy społecznej</t>
  </si>
  <si>
    <t>Dotacje celowe otrzymane z bp na realizację własnych zadań bieżących gmin - dożywianie dzieci</t>
  </si>
  <si>
    <t>Wpływy i wydatki związane z gromadzeneim środków z opłaty produktowej</t>
  </si>
  <si>
    <t>0400</t>
  </si>
  <si>
    <t>Wpływy z opłaty produktowej</t>
  </si>
  <si>
    <t xml:space="preserve">                               DOCHODY OGÓŁEM</t>
  </si>
  <si>
    <t>Dotacje na zadania zlecone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</si>
  <si>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</si>
  <si>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</si>
  <si>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</si>
  <si>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</si>
  <si>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 xml:space="preserve">zasiłki i pomoc w naturze oraz składki na ubezpieczenia społeczne 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</si>
  <si>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</si>
  <si>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</si>
  <si>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</si>
  <si>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</si>
  <si>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</si>
  <si>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 xml:space="preserve">odpisy na zakładowy fundusz świadczeń socjalnych </t>
  </si>
  <si>
    <t>składki na ubezpieczenia zdrowotne</t>
  </si>
  <si>
    <t>zasiłki i pomoc w naturze oraz składki na ubezpieczenia społeczne</t>
  </si>
  <si>
    <t>II. Dochody budżetu państwa związane z realizacją zadań zleconych jednostkom samorządu terytorialnegoz w 2009r.</t>
  </si>
  <si>
    <t>2350</t>
  </si>
  <si>
    <t>dochody budżetu państwa związane z realizacją zadań zlecanych jst</t>
  </si>
  <si>
    <t>Plan wydatków majątkowych na 2009r.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</si>
  <si>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</si>
  <si>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</si>
  <si>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</si>
  <si>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</si>
  <si>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UG Duszniki</t>
  </si>
  <si>
    <t>Projekty wod-kan, gaz teren za UG D-ki</t>
  </si>
  <si>
    <t>Drogi publiczne powiatowe</t>
  </si>
  <si>
    <t>Wydatki na pomoc finansową  udzielaną między jednistkami samorządu terytorialnego na dofinansowanie własnych zadań inwestycyjnych i zakupów inwestycyjnych</t>
  </si>
  <si>
    <t xml:space="preserve">Pomoc finansowa na dofinansowanie remontów dróg powiatowych (w tym w Niewierzu) </t>
  </si>
  <si>
    <t>Starostwo Powiatowe Szamotuły</t>
  </si>
  <si>
    <t>Drogi publiczne gminne</t>
  </si>
  <si>
    <t>Wydatki na zakupy inwestycyjne jednostek budżetowych</t>
  </si>
  <si>
    <t>Przebudowa drogi gminnej Nr 263511P - ul.Długa w Podrzewiu</t>
  </si>
  <si>
    <t>Rozbudowa i adaptacja budynku hydrofornii na budynek zamieszkania zbiorowego w Niewierzu</t>
  </si>
  <si>
    <t>Urzędy gmin</t>
  </si>
  <si>
    <t>Zakup sprzętu komputerowego z oprogramowaniem dla Urzędu Gminy</t>
  </si>
  <si>
    <t>Budowa zasilania energetycznego Sali gimastycznej w Dusznikach</t>
  </si>
  <si>
    <t xml:space="preserve">UG Duszniki </t>
  </si>
  <si>
    <t>Gimnazja</t>
  </si>
  <si>
    <t>Budowa kotłowni gazowego ogrzewania wraz z cęściową wymianą instalacji w kompleksie oświatowym w Dusznikach</t>
  </si>
  <si>
    <t>GZO Duszniki</t>
  </si>
  <si>
    <t>Biblioteki</t>
  </si>
  <si>
    <t>Odnowa wsi oraz zachowanie i ochrona dziedzictwa kulturowego WIEŚ NIEWIERZ i CHEŁMINKO</t>
  </si>
  <si>
    <t>OGÓŁEM</t>
  </si>
  <si>
    <t>Plan</t>
  </si>
  <si>
    <t>po zmianach</t>
  </si>
  <si>
    <t>Załącznik Nr 2 do</t>
  </si>
  <si>
    <t>Plan po zmianach</t>
  </si>
  <si>
    <t>Plan wydatków majątkowych na 2009r. po zmianach</t>
  </si>
  <si>
    <t>Załącznik Nr 5 do</t>
  </si>
  <si>
    <t>Załącznik Nr 6 do</t>
  </si>
  <si>
    <t>Dokończenie projektu budowy sali gimnastyczna przy SP i Gim. w Dusznikach</t>
  </si>
  <si>
    <t>Dotacja rozwojowa "Mały Odkrywca w Przedszkolu"</t>
  </si>
  <si>
    <t>Dotacja rozwojowa "Szansa dla każdego ucznia gm.D-ki"</t>
  </si>
  <si>
    <t>Dotacja z WUP - projekt realizowany przez Ps Duszniki</t>
  </si>
  <si>
    <t>Dotacja z WUP - projekt realizowany przez szkoły gm.D-ki</t>
  </si>
  <si>
    <t>4248</t>
  </si>
  <si>
    <t>4249</t>
  </si>
  <si>
    <t>6068</t>
  </si>
  <si>
    <t>6069</t>
  </si>
  <si>
    <t>projekt realizowany przez Ps Duszniki</t>
  </si>
  <si>
    <t>projekt realizowany przez szkoły gminy Duszniki</t>
  </si>
  <si>
    <t>Zakup sprzętu komputerowego i cyfrowego dla szkół gm.Duszniki w ramach projektu "Szansa dla każdego ucznia gminy Duszniki"</t>
  </si>
  <si>
    <t>OŚW-10</t>
  </si>
  <si>
    <t>OŚW-11</t>
  </si>
  <si>
    <t>Zakup sprzętu komputerowego i cyfrowego dla szkół "Szansa dla każdego ucznia gminy Duszniki"</t>
  </si>
  <si>
    <r>
      <t xml:space="preserve">2008     </t>
    </r>
    <r>
      <rPr>
        <b/>
        <sz val="8"/>
        <rFont val="Arial CE"/>
        <family val="0"/>
      </rPr>
      <t xml:space="preserve"> po     zmianach</t>
    </r>
  </si>
  <si>
    <r>
      <t xml:space="preserve">2009      </t>
    </r>
    <r>
      <rPr>
        <b/>
        <sz val="8"/>
        <rFont val="Arial CE"/>
        <family val="0"/>
      </rPr>
      <t>po     zmianach</t>
    </r>
  </si>
  <si>
    <r>
      <t xml:space="preserve">2008            </t>
    </r>
    <r>
      <rPr>
        <b/>
        <sz val="8"/>
        <rFont val="Arial CE"/>
        <family val="0"/>
      </rPr>
      <t>po                  zmianach</t>
    </r>
  </si>
  <si>
    <r>
      <t xml:space="preserve">2009            </t>
    </r>
    <r>
      <rPr>
        <b/>
        <sz val="8"/>
        <rFont val="Arial CE"/>
        <family val="0"/>
      </rPr>
      <t>po                  zmianach</t>
    </r>
  </si>
  <si>
    <t>Budowa kanalizacji sanitarnej i wodociągu w Wilczynie (w tym pożyczka z WFOŚiGW w wysokości 1.400.000zł)</t>
  </si>
  <si>
    <t>Udział gminy w podatku doch.od osób fiz. - Pismo Ministra Finansów z dnia 31.01.2009r. Nr ST3/4820/1/09</t>
  </si>
  <si>
    <t>Subwencja oświatowa - Pismo Ministra Finansów z dnia 31.01.2009r. Nr ST3/4820/1/09</t>
  </si>
  <si>
    <t xml:space="preserve">                                 Przychody i rozchody budżetu w 2009r.</t>
  </si>
  <si>
    <t>Klasyfikacja
§</t>
  </si>
  <si>
    <t>Przychody ogółem:</t>
  </si>
  <si>
    <t>Kredyty krajowe</t>
  </si>
  <si>
    <t>§ 952</t>
  </si>
  <si>
    <t>Pożyczki krajowe</t>
  </si>
  <si>
    <t>Kredyty i pożyczki zagraniczne</t>
  </si>
  <si>
    <t>§ 953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</si>
  <si>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</si>
  <si>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</si>
  <si>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</si>
  <si>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</si>
  <si>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</si>
  <si>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941 do 944 </t>
  </si>
  <si>
    <t>Nadwyżka budżetu z lat ubiegłych</t>
  </si>
  <si>
    <t>§ 957</t>
  </si>
  <si>
    <t>Papiery wartościowe (obligacje)</t>
  </si>
  <si>
    <t>§ 931</t>
  </si>
  <si>
    <t>Inne rozliczenia krajowe (wolne środki)</t>
  </si>
  <si>
    <t>§ 955</t>
  </si>
  <si>
    <t>Rozchody ogółem:</t>
  </si>
  <si>
    <t>Spłaty kredytów krajowych</t>
  </si>
  <si>
    <t>§ 992</t>
  </si>
  <si>
    <t>Spłaty pożyczek krajowych</t>
  </si>
  <si>
    <t>Spłaty pożyczek zagranicznych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</si>
  <si>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</si>
  <si>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</si>
  <si>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</si>
  <si>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</si>
  <si>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</si>
  <si>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</si>
  <si>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 xml:space="preserve">Wykup innych papierów wartościowych </t>
  </si>
  <si>
    <t>§ 982</t>
  </si>
  <si>
    <t>Rozchody z tytułu innych rozliczeń</t>
  </si>
  <si>
    <t>§ 995</t>
  </si>
  <si>
    <t>Wybory do rad gmin rad powiatów i sejmików województw, wybory wójtów, burmistrzów i prezydentów miast oraz referenda gminne, powiatowe i wojewódzkie</t>
  </si>
  <si>
    <t>85415</t>
  </si>
  <si>
    <t>Pomoc materialna dla uczniów</t>
  </si>
  <si>
    <t>Dotacje celowe otrzymane z bp na realizację własnych zadań bieżących gmin - pomoc materialna dla uczniów</t>
  </si>
  <si>
    <t>3240</t>
  </si>
  <si>
    <t>stypendia dla uczniów</t>
  </si>
  <si>
    <t>Dotacja celowa na przeprowadzenie wyborów do Rady Gminy Duszniki - pismo Krajowego Buira Wyborczego z dnia 27.02.2009r.</t>
  </si>
  <si>
    <t>Dotacja na świadczenia rodzinne, zaliczki alimentacyjne oraz składki na ubezp.emerytalne i rentowe - pismo Wojewody Wielkopolskiego z dn. 10.02.2009r. Nr FB.I-6.3010-4/09</t>
  </si>
  <si>
    <t>Dotacja na składki na ubezpieczenie zdrowotne - pismo Wojewody Wielkopolskiego z dn. 10.02.2009r. Nr FB.I-6.3010-4/09</t>
  </si>
  <si>
    <t>Dotacja na zasiłki i pomoc w naturze oraz składki na ubezpieczenie społeczne - pismo Wojewody Wielkopolskiego z dn. 10.02.2009r. Nr FB.I-6.3010-4/09</t>
  </si>
  <si>
    <t>Wybory do Parlamentu Europejskiego</t>
  </si>
  <si>
    <t>Dotacja celowa na przeprowadzenie wyborów do Parlamentu Europejskiego - pismo Krajowego Biura Wyborczego z dnia 3.04.2009r.</t>
  </si>
  <si>
    <t xml:space="preserve">infrastruktura telekomunikacyjna </t>
  </si>
  <si>
    <t>Dotacje otrzymane z funduszy celowych na dofinansowanie kosztów realizacji inwestycji jednostek sektora finansów publicznych</t>
  </si>
  <si>
    <t>dokończenie budowy oświetlenia dróg nr 473 i 485 w Sędzinku</t>
  </si>
  <si>
    <t>Dotacja z Funduszu Rozwoju Kultury Fizycznej na dofinansowanie budowy wielofunkcyjnego boiska ogólniedostepnego dla dzieci i młodzieży w Dusznikach</t>
  </si>
  <si>
    <t>Oświetlenie ulic, placów i dróg</t>
  </si>
  <si>
    <t>Dokończenie budowy oświetlenia dróg nr 473 i 485 w Sędzinku</t>
  </si>
  <si>
    <t>Dokumentacja na drogę serwisową przy drodze krajowej w Sękowie</t>
  </si>
  <si>
    <t>Obiekty sportowe</t>
  </si>
  <si>
    <t>Dokończenie budowy wielofunkcyjnego boiska sportowego w Dusznikach. Dofinansowanie z Ministerstwa Sportu w wysokości 198.600,00zł.</t>
  </si>
  <si>
    <t xml:space="preserve">Infrastruktura telekomunikacyjna </t>
  </si>
  <si>
    <t>DRO-21</t>
  </si>
  <si>
    <t>Dokumentacja drogi serwisowej przy drodze krajowej w Sękowie</t>
  </si>
  <si>
    <t>XII ŁĄCZNOŚĆ</t>
  </si>
  <si>
    <t>ŁĄC-01</t>
  </si>
  <si>
    <t>600-60053-6050</t>
  </si>
  <si>
    <t>Dotacja rozwojowa "Walka z wykluczeniem społecznym"</t>
  </si>
  <si>
    <t>Dotacja z WUP - projekt realizowany przez GOPS Duszniki</t>
  </si>
  <si>
    <t>3119</t>
  </si>
  <si>
    <t>4018</t>
  </si>
  <si>
    <t>4019</t>
  </si>
  <si>
    <t xml:space="preserve">opłaty z tyt.zakupu usług telekom.telef.stacjonarnej </t>
  </si>
  <si>
    <t>4378</t>
  </si>
  <si>
    <t>4379</t>
  </si>
  <si>
    <t>projekt realizowany przez GOPS Duszniki</t>
  </si>
  <si>
    <t>198 600 - Ministerstwo Sportu</t>
  </si>
  <si>
    <t>Budowa szerokopasmowego dostępu do internetu w gminie Duszniki - dokumentacja</t>
  </si>
  <si>
    <t>GOPS Duszniki</t>
  </si>
  <si>
    <t>ADM-06</t>
  </si>
  <si>
    <t>ADM-07</t>
  </si>
  <si>
    <t>dokończenie budowy wielofunkcyjnego boiska sportowego w Dusznikach. Dofinansowanie z Ministerstwa Sportu w wysokości 198.600,00zł.</t>
  </si>
  <si>
    <t>z dnia 26 maja 2009r.</t>
  </si>
  <si>
    <t>Dochody budżetu gminy na 2009r. - V zmiana</t>
  </si>
  <si>
    <t>Dotacja celowa z przeznaczeniem na dofinansowanie kosztów przygotowania zawodowego pracowników młodocianych - należnych za okres do dnia 31 grudnia 2008r. - pismo Wojewody Wielkopolskiego z dnia 19 .03.2009r. Nr FB.I-4.3011-67/09</t>
  </si>
  <si>
    <t>Wydatki budżetu gminy na 2009r. - V zmiana</t>
  </si>
  <si>
    <t>dokumentacja</t>
  </si>
  <si>
    <t>I. Dochody i wydatki związane z realizacją zadań z zakresu administracji rządowej zleconych gminie i innych zadań zleconych odrębnymi ustawami w 2009r.- V zmiana</t>
  </si>
  <si>
    <t xml:space="preserve">                      Zadania inwestycyjne w 2009r. - V zmiana</t>
  </si>
  <si>
    <t>V zmiana</t>
  </si>
  <si>
    <t>Załącznik Nr 7 do</t>
  </si>
  <si>
    <t>Zwiększenie dotacji celowej na wypłatę dodatków w wysokości 250 zł miesięcznie na pracownika socjalnego - pismo Wojewody Wielkopolskiego z dn. 20.04.2009r. Nr FB.I-6.3011-60/09</t>
  </si>
  <si>
    <t>Zwiększenie dotacji celowej na realizację programu "Pomoc państwa w zakresie dożywiania" - pismo Wojewody Wielkopolskiego z dn. 29.04.2009r. Nr FB.I-8.3011-102/09</t>
  </si>
  <si>
    <t>Załącznik Nr 4 do</t>
  </si>
  <si>
    <t>Wydatki* na programy i projekty ze środków z budżetu UE oraz innych środków ze źródeł zagranicznych niepodlegających zwrotowi w 2009r.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</si>
  <si>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</si>
  <si>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</si>
  <si>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</si>
  <si>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</si>
  <si>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</si>
  <si>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</si>
  <si>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</si>
  <si>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</si>
  <si>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</si>
  <si>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2009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</si>
  <si>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</si>
  <si>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</si>
  <si>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</si>
  <si>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</si>
  <si>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</si>
  <si>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</si>
  <si>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</si>
  <si>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</si>
  <si>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</si>
  <si>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</si>
  <si>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</si>
  <si>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</si>
  <si>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</si>
  <si>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</si>
  <si>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</si>
  <si>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Kapitał Ludzki</t>
  </si>
  <si>
    <t>Priorytet:</t>
  </si>
  <si>
    <t>Rozwój wykształcenia i kompetencji w regionach</t>
  </si>
  <si>
    <t>Działanie:</t>
  </si>
  <si>
    <t>9.5 Oddolne inicjatywy edukacyjne na obszarach wiejskich</t>
  </si>
  <si>
    <t>Nazwa projektu:</t>
  </si>
  <si>
    <t>Mały Odkrywca w Przedszkolu</t>
  </si>
  <si>
    <t>Razem wydatki:</t>
  </si>
  <si>
    <t>z tego: 2008r.</t>
  </si>
  <si>
    <t>853/85395</t>
  </si>
  <si>
    <t>2010 r.</t>
  </si>
  <si>
    <t>Wydatki bieżące razem:</t>
  </si>
  <si>
    <t>2.1</t>
  </si>
  <si>
    <t>Ogółem (1+2)</t>
  </si>
  <si>
    <t>4.1</t>
  </si>
  <si>
    <t>9.1 Wyrównywanie szans edukacyjnych i zapewnienie wysokiej jakości usług edukacyjnych świadczonych w systemie oświaty</t>
  </si>
  <si>
    <t>Szansa dla każdego ucznia gminy Duszniki</t>
  </si>
  <si>
    <t>5.1</t>
  </si>
  <si>
    <t>Ogółem (4+5)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</si>
  <si>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</si>
  <si>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</si>
  <si>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7.1</t>
  </si>
  <si>
    <t>8.1</t>
  </si>
  <si>
    <t>Ogółem (7+8)</t>
  </si>
  <si>
    <t>RAZEM (3+6+9)</t>
  </si>
  <si>
    <t>zwiększenie</t>
  </si>
  <si>
    <t>Ochotnicze straże pożarne</t>
  </si>
  <si>
    <t>OSP-03</t>
  </si>
  <si>
    <t>Modernizacja strażnicy OSP Duszniki - zakup dwóch bram garażowych</t>
  </si>
  <si>
    <t>Modernizacja strażnicy OSP w Dusznikach - zakup dwóch bram garażowych</t>
  </si>
  <si>
    <t>01095</t>
  </si>
  <si>
    <t>Dotacje celowe otrzymane z bp na realizację zadań bieżących z zakresu administracji rządowej oraz innych zadań zleconych gminie ustawami (podatek akcyzowy)</t>
  </si>
  <si>
    <t xml:space="preserve">Dotacja celowa na zwrot części podatku akcyzowego zawartego w cenie oleju napedowego wykorzystywanego do produkcji rolnej przez prodecentów rolnych-pismo Wojewody Wielkopolskiego Nr FB.I-8.3011-127/09 </t>
  </si>
  <si>
    <t>zwrot podatku akcyzowego - pierwszy termin</t>
  </si>
  <si>
    <t>przesunięcia</t>
  </si>
  <si>
    <t>zwiększenie i przesunięcie</t>
  </si>
  <si>
    <t>Promocja integracji społecznej w ramach Programu</t>
  </si>
  <si>
    <t>7.1 Rozwój i upowszechnianie aktywnej integracji w ramach Programu</t>
  </si>
  <si>
    <t>Walka z wykluczeniem społecznym w Gminie Duszniki</t>
  </si>
  <si>
    <t>Projekt budowy kanalizacji sanitarnej we wsi Sędziny i Wierzeja</t>
  </si>
  <si>
    <t>Zakup zestawu komputerowego dla GOPS w Dusznikach w ramach projektu "Walka z wykluczeniem społecznym w Gminie Duszniki"</t>
  </si>
  <si>
    <t>23.</t>
  </si>
  <si>
    <t>KAN-20</t>
  </si>
  <si>
    <t>dotacje celowe otrzymane z bp na realizację zadań bieżących z zakresu administracji rządowej oraz innych zadań zleconych gminie ustawami</t>
  </si>
  <si>
    <t xml:space="preserve">dotacje celowe otrzymane z bp na realizację zadań bieżących z zakresu administracji rządowej oraz innych zadań zleconych gminie ustawami </t>
  </si>
  <si>
    <t>Budowa kanalizacji sanitarnej i wodociągu w miejscowości Ceradz Dolny, gm.Duszniki</t>
  </si>
  <si>
    <t>Uchwały Rady Gminy Duszniki Nr XLIII/291/09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</si>
</sst>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0\ _z_ł"/>
  </numFmts>
  <fonts count="129">
    <font>
      <sz val="10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9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 CE"/>
      <family val="0"/>
    </font>
    <font>
      <sz val="6"/>
      <name val="Arial"/>
      <family val="2"/>
    </font>
    <font>
      <b/>
      <sz val="10"/>
      <color indexed="12"/>
      <name val="Arial CE"/>
      <family val="0"/>
    </font>
    <font>
      <b/>
      <sz val="12"/>
      <color indexed="12"/>
      <name val="Arial CE"/>
      <family val="0"/>
    </font>
    <font>
      <b/>
      <i/>
      <sz val="10"/>
      <color indexed="17"/>
      <name val="Arial CE"/>
      <family val="0"/>
    </font>
    <font>
      <sz val="9"/>
      <name val="Arial CE"/>
      <family val="0"/>
    </font>
    <font>
      <sz val="9"/>
      <name val="Arial"/>
      <family val="2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11"/>
      <color indexed="17"/>
      <name val="Arial CE"/>
      <family val="2"/>
    </font>
    <font>
      <i/>
      <sz val="10"/>
      <color indexed="17"/>
      <name val="Arial CE"/>
      <family val="0"/>
    </font>
    <font>
      <b/>
      <sz val="10"/>
      <color indexed="17"/>
      <name val="Arial CE"/>
      <family val="0"/>
    </font>
    <font>
      <sz val="8"/>
      <name val="Arial CE"/>
      <family val="0"/>
    </font>
    <font>
      <sz val="10"/>
      <name val="Arial CE"/>
      <family val="2"/>
    </font>
    <font>
      <b/>
      <sz val="11"/>
      <color indexed="12"/>
      <name val="Arial CE"/>
      <family val="0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7"/>
      <name val="Arial CE"/>
      <family val="2"/>
    </font>
    <font>
      <b/>
      <sz val="10"/>
      <name val="Arial CE"/>
      <family val="0"/>
    </font>
    <font>
      <b/>
      <i/>
      <sz val="10"/>
      <color indexed="12"/>
      <name val="Arial CE"/>
      <family val="2"/>
    </font>
    <font>
      <sz val="8"/>
      <name val="Arial"/>
      <family val="2"/>
    </font>
    <font>
      <sz val="14"/>
      <name val="Arial CE"/>
      <family val="0"/>
    </font>
    <font>
      <b/>
      <sz val="8"/>
      <name val="Arial CE"/>
      <family val="2"/>
    </font>
    <font>
      <b/>
      <sz val="14"/>
      <name val="Arial CE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8"/>
      <color indexed="12"/>
      <name val="Arial CE"/>
      <family val="2"/>
    </font>
    <font>
      <i/>
      <sz val="11"/>
      <color indexed="17"/>
      <name val="Arial CE"/>
      <family val="0"/>
    </font>
    <font>
      <b/>
      <sz val="11"/>
      <color indexed="25"/>
      <name val="Arial CE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5"/>
      <name val="Arial CE"/>
      <family val="2"/>
    </font>
    <font>
      <sz val="10"/>
      <color indexed="10"/>
      <name val="Arial"/>
      <family val="2"/>
    </font>
    <font>
      <b/>
      <i/>
      <sz val="10"/>
      <color indexed="17"/>
      <name val="Arial"/>
      <family val="2"/>
    </font>
    <font>
      <sz val="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6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2"/>
      <name val="Arial CE"/>
      <family val="2"/>
    </font>
    <font>
      <b/>
      <sz val="10"/>
      <color indexed="62"/>
      <name val="Arial"/>
      <family val="2"/>
    </font>
    <font>
      <b/>
      <i/>
      <sz val="10"/>
      <color indexed="57"/>
      <name val="Arial CE"/>
      <family val="0"/>
    </font>
    <font>
      <b/>
      <sz val="10"/>
      <color indexed="57"/>
      <name val="Arial CE"/>
      <family val="0"/>
    </font>
    <font>
      <i/>
      <sz val="11"/>
      <color indexed="57"/>
      <name val="Arial CE"/>
      <family val="0"/>
    </font>
    <font>
      <b/>
      <sz val="9"/>
      <color indexed="57"/>
      <name val="Arial"/>
      <family val="2"/>
    </font>
    <font>
      <b/>
      <sz val="9"/>
      <color indexed="57"/>
      <name val="Arial CE"/>
      <family val="0"/>
    </font>
    <font>
      <sz val="10"/>
      <color indexed="62"/>
      <name val="Arial"/>
      <family val="2"/>
    </font>
    <font>
      <b/>
      <sz val="12"/>
      <color indexed="62"/>
      <name val="Arial CE"/>
      <family val="0"/>
    </font>
    <font>
      <i/>
      <sz val="10"/>
      <color indexed="57"/>
      <name val="Arial CE"/>
      <family val="0"/>
    </font>
    <font>
      <b/>
      <i/>
      <sz val="10"/>
      <color indexed="6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4" tint="-0.24997000396251678"/>
      <name val="Arial CE"/>
      <family val="2"/>
    </font>
    <font>
      <b/>
      <sz val="10"/>
      <color theme="4" tint="-0.24997000396251678"/>
      <name val="Arial"/>
      <family val="2"/>
    </font>
    <font>
      <b/>
      <i/>
      <sz val="10"/>
      <color theme="6" tint="-0.4999699890613556"/>
      <name val="Arial CE"/>
      <family val="0"/>
    </font>
    <font>
      <b/>
      <sz val="10"/>
      <color theme="6" tint="-0.24997000396251678"/>
      <name val="Arial CE"/>
      <family val="0"/>
    </font>
    <font>
      <b/>
      <sz val="10"/>
      <color theme="3" tint="0.39998000860214233"/>
      <name val="Arial CE"/>
      <family val="0"/>
    </font>
    <font>
      <i/>
      <sz val="11"/>
      <color theme="6" tint="-0.24997000396251678"/>
      <name val="Arial CE"/>
      <family val="0"/>
    </font>
    <font>
      <b/>
      <i/>
      <sz val="10"/>
      <color theme="6" tint="-0.24997000396251678"/>
      <name val="Arial CE"/>
      <family val="0"/>
    </font>
    <font>
      <b/>
      <sz val="9"/>
      <color theme="6" tint="-0.24997000396251678"/>
      <name val="Arial"/>
      <family val="2"/>
    </font>
    <font>
      <b/>
      <sz val="10"/>
      <color theme="3" tint="0.39998000860214233"/>
      <name val="Arial"/>
      <family val="2"/>
    </font>
    <font>
      <b/>
      <sz val="9"/>
      <color theme="6" tint="-0.24997000396251678"/>
      <name val="Arial CE"/>
      <family val="0"/>
    </font>
    <font>
      <sz val="10"/>
      <color theme="4" tint="-0.24997000396251678"/>
      <name val="Arial"/>
      <family val="2"/>
    </font>
    <font>
      <i/>
      <sz val="11"/>
      <color theme="6" tint="-0.4999699890613556"/>
      <name val="Arial CE"/>
      <family val="0"/>
    </font>
    <font>
      <b/>
      <sz val="12"/>
      <color theme="4" tint="-0.24997000396251678"/>
      <name val="Arial CE"/>
      <family val="0"/>
    </font>
    <font>
      <i/>
      <sz val="10"/>
      <color theme="6" tint="-0.4999699890613556"/>
      <name val="Arial CE"/>
      <family val="0"/>
    </font>
    <font>
      <i/>
      <sz val="10"/>
      <color theme="6" tint="-0.24997000396251678"/>
      <name val="Arial CE"/>
      <family val="0"/>
    </font>
    <font>
      <b/>
      <i/>
      <sz val="10"/>
      <color theme="4" tint="-0.24997000396251678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1" applyNumberFormat="0" applyAlignment="0" applyProtection="0"/>
    <xf numFmtId="0" fontId="99" fillId="27" borderId="2" applyNumberFormat="0" applyAlignment="0" applyProtection="0"/>
    <xf numFmtId="0" fontId="10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29" borderId="4" applyNumberFormat="0" applyAlignment="0" applyProtection="0"/>
    <xf numFmtId="0" fontId="103" fillId="0" borderId="5" applyNumberFormat="0" applyFill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5" fillId="0" borderId="0" applyNumberFormat="0" applyFill="0" applyBorder="0" applyAlignment="0" applyProtection="0"/>
    <xf numFmtId="0" fontId="106" fillId="30" borderId="0" applyNumberFormat="0" applyBorder="0" applyAlignment="0" applyProtection="0"/>
    <xf numFmtId="0" fontId="42" fillId="0" borderId="0">
      <alignment/>
      <protection/>
    </xf>
    <xf numFmtId="0" fontId="107" fillId="27" borderId="1" applyNumberFormat="0" applyAlignment="0" applyProtection="0"/>
    <xf numFmtId="9" fontId="0" fillId="0" borderId="0" applyFont="0" applyFill="0" applyBorder="0" applyAlignment="0" applyProtection="0"/>
    <xf numFmtId="0" fontId="108" fillId="0" borderId="8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2" borderId="0" applyNumberFormat="0" applyBorder="0" applyAlignment="0" applyProtection="0"/>
  </cellStyleXfs>
  <cellXfs count="8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7" fontId="3" fillId="33" borderId="12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7" fontId="8" fillId="0" borderId="11" xfId="0" applyNumberFormat="1" applyFont="1" applyBorder="1" applyAlignment="1">
      <alignment vertical="center" wrapText="1"/>
    </xf>
    <xf numFmtId="7" fontId="8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49" fontId="9" fillId="0" borderId="14" xfId="0" applyNumberFormat="1" applyFont="1" applyBorder="1" applyAlignment="1">
      <alignment horizontal="center" vertical="center" wrapText="1"/>
    </xf>
    <xf numFmtId="8" fontId="10" fillId="0" borderId="17" xfId="0" applyNumberFormat="1" applyFont="1" applyBorder="1" applyAlignment="1" quotePrefix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7" fontId="10" fillId="0" borderId="16" xfId="0" applyNumberFormat="1" applyFont="1" applyBorder="1" applyAlignment="1">
      <alignment vertical="center" wrapText="1"/>
    </xf>
    <xf numFmtId="0" fontId="0" fillId="0" borderId="18" xfId="0" applyBorder="1" applyAlignment="1">
      <alignment vertical="center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8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7" fontId="11" fillId="0" borderId="21" xfId="0" applyNumberFormat="1" applyFont="1" applyBorder="1" applyAlignment="1">
      <alignment vertical="center" wrapText="1"/>
    </xf>
    <xf numFmtId="164" fontId="12" fillId="0" borderId="20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49" fontId="13" fillId="0" borderId="23" xfId="0" applyNumberFormat="1" applyFont="1" applyBorder="1" applyAlignment="1">
      <alignment horizontal="center" vertical="center"/>
    </xf>
    <xf numFmtId="8" fontId="10" fillId="0" borderId="17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7" fontId="10" fillId="0" borderId="24" xfId="0" applyNumberFormat="1" applyFont="1" applyBorder="1" applyAlignment="1">
      <alignment horizontal="right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7" fontId="11" fillId="0" borderId="21" xfId="0" applyNumberFormat="1" applyFont="1" applyBorder="1" applyAlignment="1">
      <alignment horizontal="right" vertical="center"/>
    </xf>
    <xf numFmtId="49" fontId="13" fillId="0" borderId="19" xfId="0" applyNumberFormat="1" applyFont="1" applyBorder="1" applyAlignment="1">
      <alignment horizontal="center" vertical="center"/>
    </xf>
    <xf numFmtId="8" fontId="10" fillId="0" borderId="2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7" fontId="10" fillId="0" borderId="21" xfId="0" applyNumberFormat="1" applyFont="1" applyBorder="1" applyAlignment="1">
      <alignment horizontal="right" vertical="center"/>
    </xf>
    <xf numFmtId="7" fontId="11" fillId="0" borderId="21" xfId="0" applyNumberFormat="1" applyFont="1" applyFill="1" applyBorder="1" applyAlignment="1">
      <alignment horizontal="right" vertical="center"/>
    </xf>
    <xf numFmtId="7" fontId="10" fillId="0" borderId="21" xfId="0" applyNumberFormat="1" applyFont="1" applyFill="1" applyBorder="1" applyAlignment="1">
      <alignment horizontal="right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wrapText="1"/>
    </xf>
    <xf numFmtId="7" fontId="11" fillId="0" borderId="27" xfId="0" applyNumberFormat="1" applyFont="1" applyFill="1" applyBorder="1" applyAlignment="1">
      <alignment horizontal="right" vertical="center"/>
    </xf>
    <xf numFmtId="7" fontId="8" fillId="0" borderId="12" xfId="0" applyNumberFormat="1" applyFont="1" applyFill="1" applyBorder="1" applyAlignment="1">
      <alignment vertical="center" wrapText="1"/>
    </xf>
    <xf numFmtId="7" fontId="10" fillId="0" borderId="24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vertical="center" wrapText="1"/>
    </xf>
    <xf numFmtId="8" fontId="13" fillId="0" borderId="20" xfId="0" applyNumberFormat="1" applyFont="1" applyBorder="1" applyAlignment="1">
      <alignment horizontal="center" vertical="center"/>
    </xf>
    <xf numFmtId="7" fontId="11" fillId="0" borderId="21" xfId="0" applyNumberFormat="1" applyFont="1" applyFill="1" applyBorder="1" applyAlignment="1">
      <alignment horizontal="right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8" fontId="11" fillId="0" borderId="26" xfId="0" applyNumberFormat="1" applyFont="1" applyBorder="1" applyAlignment="1">
      <alignment horizontal="center" vertical="center"/>
    </xf>
    <xf numFmtId="7" fontId="11" fillId="0" borderId="16" xfId="0" applyNumberFormat="1" applyFont="1" applyFill="1" applyBorder="1" applyAlignment="1">
      <alignment horizontal="right" vertical="center"/>
    </xf>
    <xf numFmtId="164" fontId="12" fillId="0" borderId="26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8" fontId="11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7" fontId="8" fillId="0" borderId="12" xfId="0" applyNumberFormat="1" applyFont="1" applyFill="1" applyBorder="1" applyAlignment="1">
      <alignment horizontal="right" vertical="center"/>
    </xf>
    <xf numFmtId="49" fontId="11" fillId="0" borderId="23" xfId="0" applyNumberFormat="1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center" vertical="center"/>
    </xf>
    <xf numFmtId="8" fontId="11" fillId="0" borderId="17" xfId="0" applyNumberFormat="1" applyFont="1" applyBorder="1" applyAlignment="1">
      <alignment horizontal="center" vertical="center"/>
    </xf>
    <xf numFmtId="7" fontId="10" fillId="0" borderId="24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8" fontId="15" fillId="0" borderId="20" xfId="0" applyNumberFormat="1" applyFont="1" applyBorder="1" applyAlignment="1">
      <alignment horizontal="center" vertical="center"/>
    </xf>
    <xf numFmtId="7" fontId="11" fillId="0" borderId="27" xfId="0" applyNumberFormat="1" applyFont="1" applyFill="1" applyBorder="1" applyAlignment="1">
      <alignment horizontal="right" vertical="center"/>
    </xf>
    <xf numFmtId="7" fontId="10" fillId="0" borderId="21" xfId="0" applyNumberFormat="1" applyFont="1" applyFill="1" applyBorder="1" applyAlignment="1">
      <alignment horizontal="right" vertical="center"/>
    </xf>
    <xf numFmtId="49" fontId="11" fillId="0" borderId="27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7" fontId="8" fillId="0" borderId="10" xfId="0" applyNumberFormat="1" applyFont="1" applyBorder="1" applyAlignment="1">
      <alignment vertical="center" wrapText="1"/>
    </xf>
    <xf numFmtId="7" fontId="11" fillId="0" borderId="21" xfId="0" applyNumberFormat="1" applyFont="1" applyFill="1" applyBorder="1" applyAlignment="1">
      <alignment horizontal="right" vertical="center" wrapText="1"/>
    </xf>
    <xf numFmtId="165" fontId="11" fillId="0" borderId="20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vertical="center"/>
    </xf>
    <xf numFmtId="165" fontId="11" fillId="0" borderId="2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49" fontId="11" fillId="0" borderId="26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7" fontId="11" fillId="0" borderId="27" xfId="0" applyNumberFormat="1" applyFont="1" applyFill="1" applyBorder="1" applyAlignment="1">
      <alignment horizontal="right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 wrapText="1"/>
    </xf>
    <xf numFmtId="7" fontId="8" fillId="0" borderId="29" xfId="0" applyNumberFormat="1" applyFont="1" applyFill="1" applyBorder="1" applyAlignment="1">
      <alignment vertical="center" wrapText="1"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wrapText="1"/>
    </xf>
    <xf numFmtId="7" fontId="11" fillId="0" borderId="24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left" vertical="center" wrapText="1"/>
    </xf>
    <xf numFmtId="8" fontId="16" fillId="0" borderId="17" xfId="0" applyNumberFormat="1" applyFont="1" applyBorder="1" applyAlignment="1">
      <alignment horizontal="center" vertical="center"/>
    </xf>
    <xf numFmtId="165" fontId="11" fillId="0" borderId="20" xfId="0" applyNumberFormat="1" applyFont="1" applyFill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8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7" fontId="10" fillId="0" borderId="16" xfId="0" applyNumberFormat="1" applyFont="1" applyFill="1" applyBorder="1" applyAlignment="1">
      <alignment vertical="center" wrapText="1"/>
    </xf>
    <xf numFmtId="7" fontId="11" fillId="0" borderId="21" xfId="0" applyNumberFormat="1" applyFont="1" applyFill="1" applyBorder="1" applyAlignment="1">
      <alignment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/>
    </xf>
    <xf numFmtId="8" fontId="17" fillId="0" borderId="1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7" fontId="8" fillId="0" borderId="11" xfId="0" applyNumberFormat="1" applyFont="1" applyBorder="1" applyAlignment="1">
      <alignment vertical="center" wrapText="1"/>
    </xf>
    <xf numFmtId="7" fontId="8" fillId="0" borderId="12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7" fontId="10" fillId="0" borderId="16" xfId="0" applyNumberFormat="1" applyFont="1" applyFill="1" applyBorder="1" applyAlignment="1">
      <alignment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7" fontId="10" fillId="0" borderId="24" xfId="0" applyNumberFormat="1" applyFont="1" applyFill="1" applyBorder="1" applyAlignment="1">
      <alignment vertical="center" wrapText="1"/>
    </xf>
    <xf numFmtId="49" fontId="14" fillId="0" borderId="2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8" fontId="11" fillId="0" borderId="32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 wrapText="1"/>
    </xf>
    <xf numFmtId="8" fontId="10" fillId="0" borderId="20" xfId="0" applyNumberFormat="1" applyFont="1" applyFill="1" applyBorder="1" applyAlignment="1">
      <alignment horizontal="center" vertical="center"/>
    </xf>
    <xf numFmtId="8" fontId="11" fillId="0" borderId="15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 wrapText="1"/>
    </xf>
    <xf numFmtId="7" fontId="11" fillId="0" borderId="34" xfId="0" applyNumberFormat="1" applyFont="1" applyBorder="1" applyAlignment="1">
      <alignment horizontal="right" vertical="center"/>
    </xf>
    <xf numFmtId="164" fontId="12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0" borderId="36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7" fontId="9" fillId="0" borderId="29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left" vertical="center" wrapText="1"/>
    </xf>
    <xf numFmtId="7" fontId="9" fillId="0" borderId="12" xfId="0" applyNumberFormat="1" applyFont="1" applyBorder="1" applyAlignment="1">
      <alignment vertical="center" wrapText="1"/>
    </xf>
    <xf numFmtId="0" fontId="21" fillId="0" borderId="0" xfId="0" applyNumberFormat="1" applyFont="1" applyAlignment="1">
      <alignment horizontal="center" vertical="center"/>
    </xf>
    <xf numFmtId="7" fontId="21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7" fontId="1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 wrapText="1"/>
    </xf>
    <xf numFmtId="0" fontId="18" fillId="0" borderId="20" xfId="0" applyFont="1" applyFill="1" applyBorder="1" applyAlignment="1" quotePrefix="1">
      <alignment horizontal="center" vertical="center" wrapText="1"/>
    </xf>
    <xf numFmtId="3" fontId="11" fillId="0" borderId="20" xfId="0" applyNumberFormat="1" applyFont="1" applyFill="1" applyBorder="1" applyAlignment="1">
      <alignment vertical="center"/>
    </xf>
    <xf numFmtId="3" fontId="18" fillId="0" borderId="20" xfId="0" applyNumberFormat="1" applyFont="1" applyFill="1" applyBorder="1" applyAlignment="1">
      <alignment vertical="center"/>
    </xf>
    <xf numFmtId="3" fontId="18" fillId="0" borderId="20" xfId="0" applyNumberFormat="1" applyFont="1" applyFill="1" applyBorder="1" applyAlignment="1">
      <alignment horizontal="center" vertical="center" wrapText="1"/>
    </xf>
    <xf numFmtId="3" fontId="18" fillId="0" borderId="20" xfId="0" applyNumberFormat="1" applyFont="1" applyFill="1" applyBorder="1" applyAlignment="1">
      <alignment vertical="center" wrapText="1"/>
    </xf>
    <xf numFmtId="3" fontId="11" fillId="0" borderId="20" xfId="0" applyNumberFormat="1" applyFont="1" applyFill="1" applyBorder="1" applyAlignment="1" quotePrefix="1">
      <alignment horizontal="right" vertical="center"/>
    </xf>
    <xf numFmtId="3" fontId="11" fillId="0" borderId="20" xfId="0" applyNumberFormat="1" applyFont="1" applyFill="1" applyBorder="1" applyAlignment="1">
      <alignment horizontal="right" vertical="center"/>
    </xf>
    <xf numFmtId="3" fontId="18" fillId="0" borderId="20" xfId="0" applyNumberFormat="1" applyFont="1" applyFill="1" applyBorder="1" applyAlignment="1">
      <alignment horizontal="right" vertical="center"/>
    </xf>
    <xf numFmtId="4" fontId="12" fillId="0" borderId="2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vertical="top"/>
    </xf>
    <xf numFmtId="4" fontId="12" fillId="0" borderId="20" xfId="0" applyNumberFormat="1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3" fontId="28" fillId="0" borderId="20" xfId="0" applyNumberFormat="1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3" fontId="18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 wrapText="1"/>
    </xf>
    <xf numFmtId="3" fontId="0" fillId="0" borderId="26" xfId="0" applyNumberFormat="1" applyFill="1" applyBorder="1" applyAlignment="1">
      <alignment vertical="center"/>
    </xf>
    <xf numFmtId="3" fontId="11" fillId="0" borderId="26" xfId="0" applyNumberFormat="1" applyFont="1" applyFill="1" applyBorder="1" applyAlignment="1">
      <alignment vertical="center"/>
    </xf>
    <xf numFmtId="3" fontId="18" fillId="0" borderId="26" xfId="0" applyNumberFormat="1" applyFon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right" vertical="center"/>
    </xf>
    <xf numFmtId="0" fontId="2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3" fontId="30" fillId="0" borderId="20" xfId="0" applyNumberFormat="1" applyFont="1" applyBorder="1" applyAlignment="1">
      <alignment horizontal="center"/>
    </xf>
    <xf numFmtId="0" fontId="28" fillId="0" borderId="20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ill="1" applyAlignment="1">
      <alignment/>
    </xf>
    <xf numFmtId="0" fontId="3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17" xfId="0" applyFont="1" applyBorder="1" applyAlignment="1" quotePrefix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19" fillId="0" borderId="26" xfId="0" applyFont="1" applyBorder="1" applyAlignment="1" quotePrefix="1">
      <alignment horizontal="center" vertical="center"/>
    </xf>
    <xf numFmtId="0" fontId="11" fillId="0" borderId="26" xfId="0" applyFont="1" applyBorder="1" applyAlignment="1" quotePrefix="1">
      <alignment horizontal="center" vertical="center"/>
    </xf>
    <xf numFmtId="0" fontId="11" fillId="0" borderId="26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1" fillId="0" borderId="20" xfId="0" applyFont="1" applyBorder="1" applyAlignment="1" quotePrefix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1" fillId="0" borderId="15" xfId="0" applyFont="1" applyBorder="1" applyAlignment="1" quotePrefix="1">
      <alignment horizontal="center" vertical="center"/>
    </xf>
    <xf numFmtId="0" fontId="11" fillId="0" borderId="15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26" fillId="0" borderId="23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26" xfId="0" applyFont="1" applyBorder="1" applyAlignment="1" quotePrefix="1">
      <alignment horizontal="center" vertical="center"/>
    </xf>
    <xf numFmtId="0" fontId="0" fillId="0" borderId="26" xfId="0" applyBorder="1" applyAlignment="1">
      <alignment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/>
    </xf>
    <xf numFmtId="0" fontId="20" fillId="0" borderId="36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34" fillId="0" borderId="29" xfId="0" applyFont="1" applyBorder="1" applyAlignment="1">
      <alignment vertical="center"/>
    </xf>
    <xf numFmtId="0" fontId="35" fillId="0" borderId="3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/>
    </xf>
    <xf numFmtId="0" fontId="2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49" fontId="13" fillId="0" borderId="17" xfId="0" applyNumberFormat="1" applyFont="1" applyBorder="1" applyAlignment="1">
      <alignment horizontal="center" vertical="center" wrapText="1"/>
    </xf>
    <xf numFmtId="49" fontId="38" fillId="0" borderId="17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7" fontId="18" fillId="0" borderId="0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38" fillId="0" borderId="20" xfId="0" applyNumberFormat="1" applyFont="1" applyBorder="1" applyAlignment="1">
      <alignment horizontal="center" vertical="center" wrapText="1"/>
    </xf>
    <xf numFmtId="0" fontId="38" fillId="0" borderId="2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7" fontId="11" fillId="0" borderId="0" xfId="0" applyNumberFormat="1" applyFont="1" applyBorder="1" applyAlignment="1">
      <alignment horizontal="right" vertical="center" wrapText="1"/>
    </xf>
    <xf numFmtId="49" fontId="21" fillId="0" borderId="0" xfId="0" applyNumberFormat="1" applyFont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7" fontId="9" fillId="0" borderId="30" xfId="0" applyNumberFormat="1" applyFont="1" applyBorder="1" applyAlignment="1">
      <alignment horizontal="right" vertical="center" wrapText="1"/>
    </xf>
    <xf numFmtId="7" fontId="37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7" fontId="9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11" fillId="0" borderId="20" xfId="0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7" fontId="21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7" fontId="9" fillId="0" borderId="11" xfId="0" applyNumberFormat="1" applyFont="1" applyBorder="1" applyAlignment="1">
      <alignment vertical="center" wrapText="1"/>
    </xf>
    <xf numFmtId="7" fontId="9" fillId="0" borderId="0" xfId="0" applyNumberFormat="1" applyFont="1" applyBorder="1" applyAlignment="1">
      <alignment vertical="center" wrapText="1"/>
    </xf>
    <xf numFmtId="8" fontId="9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7" fontId="3" fillId="33" borderId="38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 wrapText="1"/>
    </xf>
    <xf numFmtId="7" fontId="3" fillId="0" borderId="20" xfId="0" applyNumberFormat="1" applyFont="1" applyBorder="1" applyAlignment="1">
      <alignment horizontal="right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7" fontId="39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1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/>
    </xf>
    <xf numFmtId="0" fontId="41" fillId="0" borderId="19" xfId="0" applyFont="1" applyFill="1" applyBorder="1" applyAlignment="1" quotePrefix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7" fontId="8" fillId="0" borderId="20" xfId="0" applyNumberFormat="1" applyFont="1" applyBorder="1" applyAlignment="1">
      <alignment vertical="center" wrapText="1"/>
    </xf>
    <xf numFmtId="4" fontId="41" fillId="0" borderId="20" xfId="0" applyNumberFormat="1" applyFont="1" applyFill="1" applyBorder="1" applyAlignment="1">
      <alignment horizontal="right" vertical="center"/>
    </xf>
    <xf numFmtId="4" fontId="42" fillId="0" borderId="20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/>
    </xf>
    <xf numFmtId="0" fontId="24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 quotePrefix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vertical="center" wrapText="1"/>
    </xf>
    <xf numFmtId="4" fontId="43" fillId="0" borderId="20" xfId="0" applyNumberFormat="1" applyFont="1" applyFill="1" applyBorder="1" applyAlignment="1">
      <alignment horizontal="right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vertical="center" wrapText="1"/>
    </xf>
    <xf numFmtId="4" fontId="44" fillId="0" borderId="20" xfId="0" applyNumberFormat="1" applyFont="1" applyFill="1" applyBorder="1" applyAlignment="1">
      <alignment horizontal="right" vertical="center" wrapText="1"/>
    </xf>
    <xf numFmtId="4" fontId="44" fillId="0" borderId="20" xfId="0" applyNumberFormat="1" applyFont="1" applyFill="1" applyBorder="1" applyAlignment="1">
      <alignment horizontal="left" vertical="center" wrapText="1"/>
    </xf>
    <xf numFmtId="0" fontId="46" fillId="0" borderId="22" xfId="0" applyFont="1" applyBorder="1" applyAlignment="1">
      <alignment horizontal="center" vertical="center"/>
    </xf>
    <xf numFmtId="4" fontId="44" fillId="0" borderId="20" xfId="0" applyNumberFormat="1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4" fontId="41" fillId="0" borderId="20" xfId="0" applyNumberFormat="1" applyFont="1" applyFill="1" applyBorder="1" applyAlignment="1">
      <alignment horizontal="right" vertical="center" wrapText="1"/>
    </xf>
    <xf numFmtId="4" fontId="42" fillId="0" borderId="20" xfId="0" applyNumberFormat="1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vertical="center" wrapText="1"/>
    </xf>
    <xf numFmtId="0" fontId="46" fillId="0" borderId="22" xfId="0" applyFont="1" applyBorder="1" applyAlignment="1">
      <alignment horizontal="center" vertical="center" wrapText="1"/>
    </xf>
    <xf numFmtId="4" fontId="43" fillId="0" borderId="20" xfId="0" applyNumberFormat="1" applyFont="1" applyFill="1" applyBorder="1" applyAlignment="1">
      <alignment horizontal="right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4" fontId="41" fillId="0" borderId="20" xfId="0" applyNumberFormat="1" applyFont="1" applyFill="1" applyBorder="1" applyAlignment="1">
      <alignment horizontal="right" vertical="center" wrapText="1"/>
    </xf>
    <xf numFmtId="0" fontId="24" fillId="0" borderId="23" xfId="0" applyFont="1" applyFill="1" applyBorder="1" applyAlignment="1">
      <alignment horizontal="center" vertical="center" wrapText="1"/>
    </xf>
    <xf numFmtId="165" fontId="33" fillId="0" borderId="17" xfId="0" applyNumberFormat="1" applyFont="1" applyBorder="1" applyAlignment="1">
      <alignment horizontal="center" vertical="center"/>
    </xf>
    <xf numFmtId="8" fontId="11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 wrapText="1"/>
    </xf>
    <xf numFmtId="4" fontId="47" fillId="0" borderId="20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44" fillId="0" borderId="20" xfId="0" applyNumberFormat="1" applyFont="1" applyFill="1" applyBorder="1" applyAlignment="1">
      <alignment horizontal="right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vertical="center" wrapText="1"/>
    </xf>
    <xf numFmtId="0" fontId="51" fillId="0" borderId="20" xfId="0" applyFont="1" applyFill="1" applyBorder="1" applyAlignment="1">
      <alignment horizontal="center" vertical="center" wrapText="1"/>
    </xf>
    <xf numFmtId="49" fontId="33" fillId="0" borderId="20" xfId="0" applyNumberFormat="1" applyFont="1" applyBorder="1" applyAlignment="1">
      <alignment horizontal="center" vertical="center"/>
    </xf>
    <xf numFmtId="8" fontId="14" fillId="0" borderId="20" xfId="0" applyNumberFormat="1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8" fontId="33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 wrapText="1"/>
    </xf>
    <xf numFmtId="49" fontId="33" fillId="0" borderId="26" xfId="0" applyNumberFormat="1" applyFont="1" applyBorder="1" applyAlignment="1">
      <alignment horizontal="center" vertical="center"/>
    </xf>
    <xf numFmtId="4" fontId="12" fillId="0" borderId="26" xfId="0" applyNumberFormat="1" applyFont="1" applyFill="1" applyBorder="1" applyAlignment="1">
      <alignment horizontal="right" vertical="center" wrapText="1"/>
    </xf>
    <xf numFmtId="4" fontId="44" fillId="0" borderId="26" xfId="0" applyNumberFormat="1" applyFont="1" applyFill="1" applyBorder="1" applyAlignment="1">
      <alignment horizontal="left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vertical="center" wrapText="1"/>
    </xf>
    <xf numFmtId="4" fontId="44" fillId="0" borderId="43" xfId="0" applyNumberFormat="1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4" fontId="12" fillId="0" borderId="15" xfId="0" applyNumberFormat="1" applyFont="1" applyFill="1" applyBorder="1" applyAlignment="1">
      <alignment horizontal="right" vertical="center" wrapText="1"/>
    </xf>
    <xf numFmtId="4" fontId="12" fillId="0" borderId="15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4" fontId="53" fillId="0" borderId="11" xfId="0" applyNumberFormat="1" applyFont="1" applyFill="1" applyBorder="1" applyAlignment="1">
      <alignment horizontal="right" vertical="center" wrapText="1"/>
    </xf>
    <xf numFmtId="4" fontId="54" fillId="0" borderId="11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55" fillId="0" borderId="0" xfId="0" applyFont="1" applyAlignment="1">
      <alignment vertical="center" wrapText="1"/>
    </xf>
    <xf numFmtId="4" fontId="55" fillId="0" borderId="0" xfId="0" applyNumberFormat="1" applyFont="1" applyAlignment="1">
      <alignment horizontal="right" vertical="center" wrapText="1"/>
    </xf>
    <xf numFmtId="4" fontId="56" fillId="0" borderId="0" xfId="0" applyNumberFormat="1" applyFont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4" fontId="58" fillId="0" borderId="0" xfId="0" applyNumberFormat="1" applyFont="1" applyAlignment="1">
      <alignment horizontal="center" vertical="center" wrapText="1"/>
    </xf>
    <xf numFmtId="4" fontId="55" fillId="0" borderId="0" xfId="0" applyNumberFormat="1" applyFont="1" applyFill="1" applyAlignment="1">
      <alignment vertical="center" wrapText="1"/>
    </xf>
    <xf numFmtId="4" fontId="55" fillId="0" borderId="0" xfId="0" applyNumberFormat="1" applyFont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vertical="center" wrapText="1"/>
    </xf>
    <xf numFmtId="4" fontId="47" fillId="0" borderId="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left" vertical="center" wrapText="1"/>
    </xf>
    <xf numFmtId="4" fontId="42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Border="1" applyAlignment="1">
      <alignment vertical="center" wrapText="1"/>
    </xf>
    <xf numFmtId="0" fontId="26" fillId="33" borderId="38" xfId="0" applyFont="1" applyFill="1" applyBorder="1" applyAlignment="1">
      <alignment horizontal="center"/>
    </xf>
    <xf numFmtId="164" fontId="8" fillId="0" borderId="12" xfId="0" applyNumberFormat="1" applyFont="1" applyBorder="1" applyAlignment="1">
      <alignment vertical="center"/>
    </xf>
    <xf numFmtId="164" fontId="10" fillId="0" borderId="24" xfId="0" applyNumberFormat="1" applyFont="1" applyBorder="1" applyAlignment="1">
      <alignment vertical="center"/>
    </xf>
    <xf numFmtId="164" fontId="11" fillId="0" borderId="27" xfId="0" applyNumberFormat="1" applyFont="1" applyBorder="1" applyAlignment="1">
      <alignment vertical="center"/>
    </xf>
    <xf numFmtId="164" fontId="11" fillId="0" borderId="21" xfId="0" applyNumberFormat="1" applyFont="1" applyBorder="1" applyAlignment="1">
      <alignment vertical="center"/>
    </xf>
    <xf numFmtId="164" fontId="10" fillId="0" borderId="21" xfId="0" applyNumberFormat="1" applyFont="1" applyBorder="1" applyAlignment="1">
      <alignment vertical="center"/>
    </xf>
    <xf numFmtId="164" fontId="10" fillId="0" borderId="21" xfId="0" applyNumberFormat="1" applyFont="1" applyBorder="1" applyAlignment="1">
      <alignment vertical="center"/>
    </xf>
    <xf numFmtId="164" fontId="11" fillId="0" borderId="16" xfId="0" applyNumberFormat="1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164" fontId="10" fillId="0" borderId="24" xfId="0" applyNumberFormat="1" applyFont="1" applyBorder="1" applyAlignment="1">
      <alignment vertical="center"/>
    </xf>
    <xf numFmtId="164" fontId="12" fillId="0" borderId="27" xfId="0" applyNumberFormat="1" applyFont="1" applyBorder="1" applyAlignment="1">
      <alignment vertical="center"/>
    </xf>
    <xf numFmtId="164" fontId="26" fillId="0" borderId="27" xfId="0" applyNumberFormat="1" applyFont="1" applyBorder="1" applyAlignment="1">
      <alignment/>
    </xf>
    <xf numFmtId="0" fontId="26" fillId="33" borderId="15" xfId="0" applyFont="1" applyFill="1" applyBorder="1" applyAlignment="1">
      <alignment horizontal="center"/>
    </xf>
    <xf numFmtId="0" fontId="26" fillId="0" borderId="20" xfId="0" applyFont="1" applyBorder="1" applyAlignment="1">
      <alignment/>
    </xf>
    <xf numFmtId="164" fontId="11" fillId="0" borderId="20" xfId="0" applyNumberFormat="1" applyFont="1" applyBorder="1" applyAlignment="1">
      <alignment vertical="center"/>
    </xf>
    <xf numFmtId="164" fontId="11" fillId="0" borderId="20" xfId="0" applyNumberFormat="1" applyFont="1" applyBorder="1" applyAlignment="1" quotePrefix="1">
      <alignment horizontal="right" vertical="center"/>
    </xf>
    <xf numFmtId="164" fontId="11" fillId="0" borderId="20" xfId="0" applyNumberFormat="1" applyFont="1" applyBorder="1" applyAlignment="1">
      <alignment/>
    </xf>
    <xf numFmtId="164" fontId="16" fillId="0" borderId="20" xfId="0" applyNumberFormat="1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4" fontId="11" fillId="0" borderId="26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/>
    </xf>
    <xf numFmtId="164" fontId="11" fillId="0" borderId="26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3" fillId="0" borderId="13" xfId="0" applyFont="1" applyBorder="1" applyAlignment="1">
      <alignment/>
    </xf>
    <xf numFmtId="164" fontId="26" fillId="0" borderId="26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6" fillId="0" borderId="18" xfId="0" applyFont="1" applyBorder="1" applyAlignment="1">
      <alignment/>
    </xf>
    <xf numFmtId="0" fontId="26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18" fillId="0" borderId="22" xfId="0" applyFont="1" applyBorder="1" applyAlignment="1">
      <alignment wrapText="1"/>
    </xf>
    <xf numFmtId="0" fontId="11" fillId="0" borderId="2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3" fillId="33" borderId="44" xfId="0" applyFont="1" applyFill="1" applyBorder="1" applyAlignment="1">
      <alignment horizontal="center" vertical="center" wrapText="1"/>
    </xf>
    <xf numFmtId="7" fontId="38" fillId="0" borderId="24" xfId="0" applyNumberFormat="1" applyFont="1" applyBorder="1" applyAlignment="1">
      <alignment horizontal="right" vertical="center" wrapText="1"/>
    </xf>
    <xf numFmtId="7" fontId="11" fillId="0" borderId="21" xfId="0" applyNumberFormat="1" applyFont="1" applyBorder="1" applyAlignment="1">
      <alignment horizontal="right" vertical="center" wrapText="1"/>
    </xf>
    <xf numFmtId="7" fontId="38" fillId="0" borderId="21" xfId="0" applyNumberFormat="1" applyFont="1" applyBorder="1" applyAlignment="1">
      <alignment horizontal="right" vertical="center" wrapText="1"/>
    </xf>
    <xf numFmtId="7" fontId="18" fillId="0" borderId="20" xfId="0" applyNumberFormat="1" applyFont="1" applyBorder="1" applyAlignment="1">
      <alignment horizontal="right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7" fontId="11" fillId="0" borderId="27" xfId="0" applyNumberFormat="1" applyFont="1" applyBorder="1" applyAlignment="1">
      <alignment horizontal="right" vertical="center" wrapText="1"/>
    </xf>
    <xf numFmtId="7" fontId="18" fillId="0" borderId="26" xfId="0" applyNumberFormat="1" applyFont="1" applyBorder="1" applyAlignment="1">
      <alignment horizontal="right" vertical="center" wrapText="1"/>
    </xf>
    <xf numFmtId="7" fontId="11" fillId="0" borderId="21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4" fontId="44" fillId="0" borderId="26" xfId="0" applyNumberFormat="1" applyFont="1" applyFill="1" applyBorder="1" applyAlignment="1">
      <alignment horizontal="right" vertical="center" wrapText="1"/>
    </xf>
    <xf numFmtId="0" fontId="28" fillId="0" borderId="0" xfId="0" applyFont="1" applyBorder="1" applyAlignment="1">
      <alignment vertical="center"/>
    </xf>
    <xf numFmtId="4" fontId="44" fillId="0" borderId="43" xfId="0" applyNumberFormat="1" applyFont="1" applyFill="1" applyBorder="1" applyAlignment="1">
      <alignment horizontal="right" vertical="center" wrapText="1"/>
    </xf>
    <xf numFmtId="7" fontId="8" fillId="0" borderId="11" xfId="0" applyNumberFormat="1" applyFont="1" applyFill="1" applyBorder="1" applyAlignment="1">
      <alignment vertical="center" wrapText="1"/>
    </xf>
    <xf numFmtId="164" fontId="11" fillId="0" borderId="20" xfId="0" applyNumberFormat="1" applyFont="1" applyBorder="1" applyAlignment="1">
      <alignment horizontal="right" vertical="center"/>
    </xf>
    <xf numFmtId="164" fontId="11" fillId="0" borderId="21" xfId="0" applyNumberFormat="1" applyFont="1" applyBorder="1" applyAlignment="1">
      <alignment/>
    </xf>
    <xf numFmtId="0" fontId="18" fillId="0" borderId="22" xfId="0" applyFont="1" applyFill="1" applyBorder="1" applyAlignment="1">
      <alignment wrapText="1"/>
    </xf>
    <xf numFmtId="164" fontId="12" fillId="0" borderId="16" xfId="0" applyNumberFormat="1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164" fontId="12" fillId="0" borderId="15" xfId="0" applyNumberFormat="1" applyFont="1" applyBorder="1" applyAlignment="1">
      <alignment vertical="center"/>
    </xf>
    <xf numFmtId="49" fontId="11" fillId="0" borderId="17" xfId="0" applyNumberFormat="1" applyFont="1" applyBorder="1" applyAlignment="1">
      <alignment horizontal="center" vertical="center"/>
    </xf>
    <xf numFmtId="164" fontId="12" fillId="0" borderId="24" xfId="0" applyNumberFormat="1" applyFont="1" applyBorder="1" applyAlignment="1">
      <alignment vertical="center"/>
    </xf>
    <xf numFmtId="0" fontId="18" fillId="0" borderId="22" xfId="0" applyFont="1" applyBorder="1" applyAlignment="1">
      <alignment vertical="center" wrapText="1"/>
    </xf>
    <xf numFmtId="0" fontId="41" fillId="0" borderId="20" xfId="0" applyFont="1" applyFill="1" applyBorder="1" applyAlignment="1">
      <alignment vertical="center" wrapText="1"/>
    </xf>
    <xf numFmtId="49" fontId="33" fillId="0" borderId="20" xfId="0" applyNumberFormat="1" applyFont="1" applyBorder="1" applyAlignment="1">
      <alignment horizontal="center" vertical="center" wrapText="1"/>
    </xf>
    <xf numFmtId="3" fontId="11" fillId="0" borderId="26" xfId="0" applyNumberFormat="1" applyFont="1" applyFill="1" applyBorder="1" applyAlignment="1" quotePrefix="1">
      <alignment horizontal="right" vertical="center"/>
    </xf>
    <xf numFmtId="3" fontId="18" fillId="0" borderId="26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7" fontId="11" fillId="0" borderId="24" xfId="0" applyNumberFormat="1" applyFont="1" applyBorder="1" applyAlignment="1">
      <alignment horizontal="right" vertical="center"/>
    </xf>
    <xf numFmtId="0" fontId="11" fillId="0" borderId="17" xfId="0" applyFont="1" applyBorder="1" applyAlignment="1" quotePrefix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7" fontId="38" fillId="0" borderId="17" xfId="0" applyNumberFormat="1" applyFont="1" applyBorder="1" applyAlignment="1">
      <alignment horizontal="right" vertical="center" wrapText="1"/>
    </xf>
    <xf numFmtId="7" fontId="38" fillId="0" borderId="20" xfId="0" applyNumberFormat="1" applyFont="1" applyBorder="1" applyAlignment="1">
      <alignment horizontal="right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7" fontId="9" fillId="0" borderId="13" xfId="0" applyNumberFormat="1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4" fontId="19" fillId="0" borderId="17" xfId="0" applyNumberFormat="1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4" fontId="19" fillId="0" borderId="20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0" fontId="19" fillId="0" borderId="20" xfId="0" applyFont="1" applyBorder="1" applyAlignment="1">
      <alignment vertical="center" wrapText="1"/>
    </xf>
    <xf numFmtId="0" fontId="19" fillId="0" borderId="26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4" fontId="19" fillId="0" borderId="26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0" fillId="0" borderId="0" xfId="0" applyFont="1" applyAlignment="1">
      <alignment/>
    </xf>
    <xf numFmtId="0" fontId="60" fillId="0" borderId="0" xfId="0" applyFont="1" applyAlignment="1">
      <alignment vertical="center"/>
    </xf>
    <xf numFmtId="0" fontId="59" fillId="0" borderId="26" xfId="0" applyFont="1" applyBorder="1" applyAlignment="1">
      <alignment vertical="center"/>
    </xf>
    <xf numFmtId="0" fontId="0" fillId="0" borderId="17" xfId="0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113" fillId="0" borderId="11" xfId="0" applyFont="1" applyBorder="1" applyAlignment="1">
      <alignment horizontal="center" vertical="center"/>
    </xf>
    <xf numFmtId="4" fontId="113" fillId="0" borderId="11" xfId="0" applyNumberFormat="1" applyFont="1" applyBorder="1" applyAlignment="1">
      <alignment vertical="center"/>
    </xf>
    <xf numFmtId="0" fontId="114" fillId="0" borderId="11" xfId="0" applyFont="1" applyBorder="1" applyAlignment="1">
      <alignment vertical="center"/>
    </xf>
    <xf numFmtId="4" fontId="114" fillId="0" borderId="13" xfId="0" applyNumberFormat="1" applyFont="1" applyBorder="1" applyAlignment="1">
      <alignment vertical="center"/>
    </xf>
    <xf numFmtId="0" fontId="115" fillId="0" borderId="20" xfId="0" applyFont="1" applyBorder="1" applyAlignment="1">
      <alignment horizontal="left" vertical="center" wrapText="1"/>
    </xf>
    <xf numFmtId="164" fontId="115" fillId="0" borderId="21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18" fillId="0" borderId="45" xfId="0" applyFont="1" applyFill="1" applyBorder="1" applyAlignment="1">
      <alignment wrapText="1"/>
    </xf>
    <xf numFmtId="0" fontId="18" fillId="0" borderId="28" xfId="0" applyFont="1" applyFill="1" applyBorder="1" applyAlignment="1">
      <alignment wrapText="1"/>
    </xf>
    <xf numFmtId="49" fontId="10" fillId="0" borderId="46" xfId="0" applyNumberFormat="1" applyFont="1" applyBorder="1" applyAlignment="1">
      <alignment horizontal="center" vertical="center"/>
    </xf>
    <xf numFmtId="164" fontId="116" fillId="0" borderId="24" xfId="0" applyNumberFormat="1" applyFont="1" applyBorder="1" applyAlignment="1">
      <alignment vertical="center"/>
    </xf>
    <xf numFmtId="164" fontId="117" fillId="0" borderId="12" xfId="0" applyNumberFormat="1" applyFont="1" applyBorder="1" applyAlignment="1">
      <alignment vertical="center"/>
    </xf>
    <xf numFmtId="0" fontId="18" fillId="0" borderId="18" xfId="0" applyFont="1" applyFill="1" applyBorder="1" applyAlignment="1">
      <alignment wrapText="1"/>
    </xf>
    <xf numFmtId="164" fontId="11" fillId="0" borderId="16" xfId="0" applyNumberFormat="1" applyFont="1" applyBorder="1" applyAlignment="1">
      <alignment vertical="center"/>
    </xf>
    <xf numFmtId="49" fontId="11" fillId="0" borderId="47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49" fontId="11" fillId="0" borderId="48" xfId="0" applyNumberFormat="1" applyFont="1" applyBorder="1" applyAlignment="1">
      <alignment horizontal="center" vertical="center"/>
    </xf>
    <xf numFmtId="7" fontId="11" fillId="0" borderId="26" xfId="0" applyNumberFormat="1" applyFont="1" applyFill="1" applyBorder="1" applyAlignment="1">
      <alignment horizontal="right" vertical="center" wrapText="1"/>
    </xf>
    <xf numFmtId="7" fontId="11" fillId="0" borderId="20" xfId="0" applyNumberFormat="1" applyFont="1" applyFill="1" applyBorder="1" applyAlignment="1">
      <alignment horizontal="right" vertical="center" wrapText="1"/>
    </xf>
    <xf numFmtId="49" fontId="11" fillId="0" borderId="49" xfId="0" applyNumberFormat="1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49" fontId="19" fillId="0" borderId="20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49" fontId="10" fillId="0" borderId="32" xfId="0" applyNumberFormat="1" applyFont="1" applyBorder="1" applyAlignment="1">
      <alignment horizontal="center" vertical="center"/>
    </xf>
    <xf numFmtId="7" fontId="116" fillId="0" borderId="21" xfId="0" applyNumberFormat="1" applyFont="1" applyFill="1" applyBorder="1" applyAlignment="1">
      <alignment horizontal="right" vertical="center"/>
    </xf>
    <xf numFmtId="7" fontId="11" fillId="0" borderId="16" xfId="0" applyNumberFormat="1" applyFont="1" applyBorder="1" applyAlignment="1">
      <alignment horizontal="right" vertical="center" wrapText="1"/>
    </xf>
    <xf numFmtId="7" fontId="18" fillId="0" borderId="16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7" fontId="11" fillId="0" borderId="20" xfId="0" applyNumberFormat="1" applyFont="1" applyBorder="1" applyAlignment="1">
      <alignment horizontal="right" vertical="center" wrapText="1"/>
    </xf>
    <xf numFmtId="7" fontId="118" fillId="0" borderId="21" xfId="0" applyNumberFormat="1" applyFont="1" applyBorder="1" applyAlignment="1">
      <alignment horizontal="right" vertical="center" wrapText="1"/>
    </xf>
    <xf numFmtId="7" fontId="118" fillId="0" borderId="20" xfId="0" applyNumberFormat="1" applyFont="1" applyBorder="1" applyAlignment="1">
      <alignment horizontal="right" vertical="center" wrapText="1"/>
    </xf>
    <xf numFmtId="8" fontId="19" fillId="0" borderId="26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left" vertical="center" wrapText="1"/>
    </xf>
    <xf numFmtId="7" fontId="11" fillId="0" borderId="15" xfId="0" applyNumberFormat="1" applyFont="1" applyFill="1" applyBorder="1" applyAlignment="1">
      <alignment horizontal="right" vertical="center" wrapText="1"/>
    </xf>
    <xf numFmtId="7" fontId="119" fillId="0" borderId="50" xfId="0" applyNumberFormat="1" applyFont="1" applyFill="1" applyBorder="1" applyAlignment="1">
      <alignment horizontal="right" vertical="center" wrapText="1"/>
    </xf>
    <xf numFmtId="7" fontId="119" fillId="0" borderId="20" xfId="0" applyNumberFormat="1" applyFont="1" applyFill="1" applyBorder="1" applyAlignment="1">
      <alignment horizontal="right" vertical="center" wrapText="1"/>
    </xf>
    <xf numFmtId="164" fontId="12" fillId="0" borderId="20" xfId="0" applyNumberFormat="1" applyFont="1" applyBorder="1" applyAlignment="1">
      <alignment vertical="center"/>
    </xf>
    <xf numFmtId="164" fontId="12" fillId="0" borderId="16" xfId="0" applyNumberFormat="1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7" fontId="11" fillId="0" borderId="27" xfId="0" applyNumberFormat="1" applyFont="1" applyBorder="1" applyAlignment="1">
      <alignment horizontal="right" vertical="center" wrapText="1"/>
    </xf>
    <xf numFmtId="7" fontId="11" fillId="0" borderId="20" xfId="0" applyNumberFormat="1" applyFont="1" applyBorder="1" applyAlignment="1">
      <alignment horizontal="right" vertical="center" wrapText="1"/>
    </xf>
    <xf numFmtId="164" fontId="11" fillId="0" borderId="20" xfId="0" applyNumberFormat="1" applyFont="1" applyBorder="1" applyAlignment="1">
      <alignment horizontal="right" vertical="center" wrapText="1"/>
    </xf>
    <xf numFmtId="7" fontId="11" fillId="0" borderId="26" xfId="0" applyNumberFormat="1" applyFont="1" applyBorder="1" applyAlignment="1">
      <alignment horizontal="right" vertical="center" wrapText="1"/>
    </xf>
    <xf numFmtId="7" fontId="11" fillId="0" borderId="15" xfId="0" applyNumberFormat="1" applyFont="1" applyBorder="1" applyAlignment="1">
      <alignment horizontal="right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64" fontId="11" fillId="0" borderId="52" xfId="0" applyNumberFormat="1" applyFont="1" applyBorder="1" applyAlignment="1">
      <alignment vertical="center"/>
    </xf>
    <xf numFmtId="0" fontId="18" fillId="0" borderId="53" xfId="0" applyFont="1" applyBorder="1" applyAlignment="1">
      <alignment horizontal="left" vertical="center" wrapText="1"/>
    </xf>
    <xf numFmtId="4" fontId="11" fillId="0" borderId="27" xfId="0" applyNumberFormat="1" applyFont="1" applyBorder="1" applyAlignment="1">
      <alignment horizontal="right" vertical="center"/>
    </xf>
    <xf numFmtId="0" fontId="18" fillId="0" borderId="28" xfId="0" applyFont="1" applyBorder="1" applyAlignment="1">
      <alignment horizontal="left" vertical="center" wrapText="1"/>
    </xf>
    <xf numFmtId="0" fontId="119" fillId="0" borderId="2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44" fontId="11" fillId="0" borderId="52" xfId="59" applyFont="1" applyBorder="1" applyAlignment="1">
      <alignment horizontal="right" vertical="center"/>
    </xf>
    <xf numFmtId="164" fontId="119" fillId="0" borderId="21" xfId="0" applyNumberFormat="1" applyFont="1" applyBorder="1" applyAlignment="1">
      <alignment vertical="center"/>
    </xf>
    <xf numFmtId="7" fontId="11" fillId="0" borderId="54" xfId="0" applyNumberFormat="1" applyFont="1" applyFill="1" applyBorder="1" applyAlignment="1">
      <alignment horizontal="right" vertical="center" wrapText="1"/>
    </xf>
    <xf numFmtId="7" fontId="11" fillId="0" borderId="0" xfId="0" applyNumberFormat="1" applyFont="1" applyFill="1" applyBorder="1" applyAlignment="1">
      <alignment horizontal="right" vertical="center" wrapText="1"/>
    </xf>
    <xf numFmtId="7" fontId="11" fillId="0" borderId="50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118" fillId="0" borderId="20" xfId="0" applyFont="1" applyBorder="1" applyAlignment="1">
      <alignment horizontal="left" vertical="center" wrapText="1"/>
    </xf>
    <xf numFmtId="164" fontId="11" fillId="0" borderId="26" xfId="0" applyNumberFormat="1" applyFont="1" applyBorder="1" applyAlignment="1">
      <alignment horizontal="right" vertical="center" wrapText="1"/>
    </xf>
    <xf numFmtId="164" fontId="11" fillId="0" borderId="15" xfId="0" applyNumberFormat="1" applyFont="1" applyBorder="1" applyAlignment="1">
      <alignment horizontal="right" vertical="center" wrapText="1"/>
    </xf>
    <xf numFmtId="164" fontId="11" fillId="0" borderId="26" xfId="0" applyNumberFormat="1" applyFont="1" applyFill="1" applyBorder="1" applyAlignment="1">
      <alignment vertical="center"/>
    </xf>
    <xf numFmtId="0" fontId="18" fillId="0" borderId="28" xfId="0" applyFont="1" applyBorder="1" applyAlignment="1">
      <alignment wrapText="1"/>
    </xf>
    <xf numFmtId="165" fontId="10" fillId="0" borderId="20" xfId="0" applyNumberFormat="1" applyFont="1" applyBorder="1" applyAlignment="1">
      <alignment horizontal="center" vertical="center"/>
    </xf>
    <xf numFmtId="7" fontId="119" fillId="0" borderId="21" xfId="0" applyNumberFormat="1" applyFont="1" applyFill="1" applyBorder="1" applyAlignment="1">
      <alignment horizontal="right" vertical="center"/>
    </xf>
    <xf numFmtId="164" fontId="0" fillId="0" borderId="26" xfId="0" applyNumberFormat="1" applyBorder="1" applyAlignment="1">
      <alignment/>
    </xf>
    <xf numFmtId="164" fontId="0" fillId="0" borderId="26" xfId="0" applyNumberFormat="1" applyBorder="1" applyAlignment="1">
      <alignment vertical="center"/>
    </xf>
    <xf numFmtId="164" fontId="41" fillId="0" borderId="12" xfId="0" applyNumberFormat="1" applyFont="1" applyBorder="1" applyAlignment="1">
      <alignment vertical="center"/>
    </xf>
    <xf numFmtId="164" fontId="61" fillId="0" borderId="24" xfId="0" applyNumberFormat="1" applyFont="1" applyBorder="1" applyAlignment="1">
      <alignment vertical="center"/>
    </xf>
    <xf numFmtId="0" fontId="11" fillId="0" borderId="45" xfId="0" applyFont="1" applyBorder="1" applyAlignment="1">
      <alignment/>
    </xf>
    <xf numFmtId="0" fontId="26" fillId="0" borderId="15" xfId="0" applyFont="1" applyBorder="1" applyAlignment="1">
      <alignment/>
    </xf>
    <xf numFmtId="0" fontId="11" fillId="0" borderId="20" xfId="0" applyFont="1" applyFill="1" applyBorder="1" applyAlignment="1" quotePrefix="1">
      <alignment horizontal="center" vertical="center"/>
    </xf>
    <xf numFmtId="0" fontId="0" fillId="0" borderId="20" xfId="0" applyFill="1" applyBorder="1" applyAlignment="1">
      <alignment vertical="center" wrapText="1"/>
    </xf>
    <xf numFmtId="0" fontId="28" fillId="0" borderId="2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18" fillId="0" borderId="55" xfId="0" applyFont="1" applyFill="1" applyBorder="1" applyAlignment="1">
      <alignment wrapText="1"/>
    </xf>
    <xf numFmtId="0" fontId="8" fillId="0" borderId="20" xfId="0" applyFont="1" applyBorder="1" applyAlignment="1">
      <alignment vertical="center" wrapText="1"/>
    </xf>
    <xf numFmtId="0" fontId="24" fillId="0" borderId="20" xfId="0" applyFont="1" applyFill="1" applyBorder="1" applyAlignment="1">
      <alignment horizontal="center" vertical="center" wrapText="1"/>
    </xf>
    <xf numFmtId="4" fontId="120" fillId="0" borderId="20" xfId="0" applyNumberFormat="1" applyFont="1" applyFill="1" applyBorder="1" applyAlignment="1">
      <alignment horizontal="right" vertical="center" wrapText="1"/>
    </xf>
    <xf numFmtId="4" fontId="121" fillId="0" borderId="20" xfId="0" applyNumberFormat="1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center" vertical="center" wrapText="1"/>
    </xf>
    <xf numFmtId="4" fontId="44" fillId="0" borderId="26" xfId="0" applyNumberFormat="1" applyFont="1" applyFill="1" applyBorder="1" applyAlignment="1">
      <alignment horizontal="right" vertical="center" wrapText="1"/>
    </xf>
    <xf numFmtId="0" fontId="46" fillId="0" borderId="26" xfId="0" applyFont="1" applyFill="1" applyBorder="1" applyAlignment="1">
      <alignment vertical="center" wrapText="1"/>
    </xf>
    <xf numFmtId="0" fontId="46" fillId="0" borderId="28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4" fillId="0" borderId="20" xfId="0" applyFont="1" applyBorder="1" applyAlignment="1">
      <alignment vertical="center" wrapText="1"/>
    </xf>
    <xf numFmtId="0" fontId="50" fillId="0" borderId="20" xfId="0" applyFont="1" applyFill="1" applyBorder="1" applyAlignment="1">
      <alignment horizontal="center" vertical="center" wrapText="1"/>
    </xf>
    <xf numFmtId="165" fontId="33" fillId="0" borderId="20" xfId="0" applyNumberFormat="1" applyFont="1" applyBorder="1" applyAlignment="1">
      <alignment horizontal="center" vertical="center"/>
    </xf>
    <xf numFmtId="0" fontId="122" fillId="0" borderId="20" xfId="0" applyFont="1" applyBorder="1" applyAlignment="1">
      <alignment horizontal="left" vertical="center" wrapText="1"/>
    </xf>
    <xf numFmtId="0" fontId="44" fillId="0" borderId="43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3" fontId="11" fillId="0" borderId="26" xfId="0" applyNumberFormat="1" applyFont="1" applyFill="1" applyBorder="1" applyAlignment="1">
      <alignment horizontal="right" vertical="center"/>
    </xf>
    <xf numFmtId="0" fontId="18" fillId="0" borderId="26" xfId="0" applyFont="1" applyFill="1" applyBorder="1" applyAlignment="1">
      <alignment horizontal="center" vertical="center"/>
    </xf>
    <xf numFmtId="0" fontId="123" fillId="0" borderId="0" xfId="0" applyFont="1" applyAlignment="1">
      <alignment/>
    </xf>
    <xf numFmtId="164" fontId="11" fillId="0" borderId="16" xfId="0" applyNumberFormat="1" applyFont="1" applyBorder="1" applyAlignment="1">
      <alignment horizontal="right" vertical="center"/>
    </xf>
    <xf numFmtId="164" fontId="11" fillId="0" borderId="21" xfId="0" applyNumberFormat="1" applyFont="1" applyBorder="1" applyAlignment="1">
      <alignment horizontal="right" vertical="center"/>
    </xf>
    <xf numFmtId="0" fontId="18" fillId="0" borderId="13" xfId="0" applyFont="1" applyFill="1" applyBorder="1" applyAlignment="1">
      <alignment wrapText="1"/>
    </xf>
    <xf numFmtId="0" fontId="28" fillId="0" borderId="28" xfId="0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3" fontId="18" fillId="0" borderId="26" xfId="0" applyNumberFormat="1" applyFont="1" applyFill="1" applyBorder="1" applyAlignment="1">
      <alignment horizontal="right" vertical="center"/>
    </xf>
    <xf numFmtId="164" fontId="12" fillId="0" borderId="20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vertical="center" wrapText="1"/>
    </xf>
    <xf numFmtId="3" fontId="18" fillId="0" borderId="17" xfId="0" applyNumberFormat="1" applyFont="1" applyFill="1" applyBorder="1" applyAlignment="1">
      <alignment horizontal="right" vertical="center"/>
    </xf>
    <xf numFmtId="164" fontId="11" fillId="0" borderId="26" xfId="0" applyNumberFormat="1" applyFont="1" applyBorder="1" applyAlignment="1">
      <alignment vertical="center"/>
    </xf>
    <xf numFmtId="0" fontId="62" fillId="0" borderId="0" xfId="51" applyFont="1" applyFill="1">
      <alignment/>
      <protection/>
    </xf>
    <xf numFmtId="0" fontId="63" fillId="0" borderId="0" xfId="51" applyFont="1" applyFill="1" applyAlignment="1">
      <alignment wrapText="1"/>
      <protection/>
    </xf>
    <xf numFmtId="0" fontId="62" fillId="0" borderId="0" xfId="0" applyFont="1" applyFill="1" applyAlignment="1">
      <alignment/>
    </xf>
    <xf numFmtId="0" fontId="64" fillId="0" borderId="0" xfId="51" applyFont="1" applyFill="1" applyAlignment="1">
      <alignment horizontal="center"/>
      <protection/>
    </xf>
    <xf numFmtId="0" fontId="62" fillId="0" borderId="20" xfId="51" applyFont="1" applyFill="1" applyBorder="1" applyAlignment="1">
      <alignment horizontal="center" vertical="center" wrapText="1"/>
      <protection/>
    </xf>
    <xf numFmtId="0" fontId="65" fillId="0" borderId="20" xfId="51" applyFont="1" applyFill="1" applyBorder="1" applyAlignment="1">
      <alignment horizontal="center" vertical="center"/>
      <protection/>
    </xf>
    <xf numFmtId="0" fontId="62" fillId="0" borderId="20" xfId="51" applyFont="1" applyFill="1" applyBorder="1">
      <alignment/>
      <protection/>
    </xf>
    <xf numFmtId="4" fontId="62" fillId="0" borderId="20" xfId="51" applyNumberFormat="1" applyFont="1" applyFill="1" applyBorder="1">
      <alignment/>
      <protection/>
    </xf>
    <xf numFmtId="0" fontId="62" fillId="0" borderId="0" xfId="51" applyFont="1" applyFill="1" applyBorder="1" applyAlignment="1">
      <alignment horizontal="center"/>
      <protection/>
    </xf>
    <xf numFmtId="4" fontId="62" fillId="0" borderId="0" xfId="51" applyNumberFormat="1" applyFont="1" applyFill="1" applyBorder="1">
      <alignment/>
      <protection/>
    </xf>
    <xf numFmtId="0" fontId="62" fillId="0" borderId="0" xfId="51" applyFont="1" applyFill="1" applyBorder="1">
      <alignment/>
      <protection/>
    </xf>
    <xf numFmtId="164" fontId="12" fillId="0" borderId="26" xfId="0" applyNumberFormat="1" applyFont="1" applyFill="1" applyBorder="1" applyAlignment="1">
      <alignment vertical="center"/>
    </xf>
    <xf numFmtId="164" fontId="11" fillId="0" borderId="20" xfId="0" applyNumberFormat="1" applyFont="1" applyFill="1" applyBorder="1" applyAlignment="1">
      <alignment horizontal="right" vertical="center" wrapText="1"/>
    </xf>
    <xf numFmtId="164" fontId="11" fillId="0" borderId="26" xfId="0" applyNumberFormat="1" applyFont="1" applyFill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  <xf numFmtId="4" fontId="114" fillId="0" borderId="20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0" fontId="18" fillId="0" borderId="45" xfId="0" applyFont="1" applyFill="1" applyBorder="1" applyAlignment="1">
      <alignment horizontal="left" vertical="center" wrapText="1"/>
    </xf>
    <xf numFmtId="0" fontId="25" fillId="0" borderId="51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0" fillId="0" borderId="40" xfId="0" applyFont="1" applyBorder="1" applyAlignment="1" quotePrefix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/>
    </xf>
    <xf numFmtId="0" fontId="25" fillId="0" borderId="41" xfId="0" applyFont="1" applyBorder="1" applyAlignment="1">
      <alignment horizontal="center" vertical="center"/>
    </xf>
    <xf numFmtId="164" fontId="11" fillId="0" borderId="52" xfId="0" applyNumberFormat="1" applyFont="1" applyBorder="1" applyAlignment="1">
      <alignment horizontal="right" vertical="center"/>
    </xf>
    <xf numFmtId="164" fontId="119" fillId="0" borderId="57" xfId="0" applyNumberFormat="1" applyFont="1" applyBorder="1" applyAlignment="1">
      <alignment horizontal="right" vertical="center"/>
    </xf>
    <xf numFmtId="164" fontId="113" fillId="0" borderId="12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left" vertical="center"/>
    </xf>
    <xf numFmtId="7" fontId="115" fillId="0" borderId="21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7" fontId="20" fillId="0" borderId="11" xfId="0" applyNumberFormat="1" applyFont="1" applyBorder="1" applyAlignment="1">
      <alignment vertical="center" wrapText="1"/>
    </xf>
    <xf numFmtId="0" fontId="38" fillId="0" borderId="17" xfId="0" applyFont="1" applyBorder="1" applyAlignment="1" quotePrefix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center"/>
    </xf>
    <xf numFmtId="7" fontId="124" fillId="0" borderId="24" xfId="0" applyNumberFormat="1" applyFont="1" applyFill="1" applyBorder="1" applyAlignment="1">
      <alignment horizontal="right" vertical="center"/>
    </xf>
    <xf numFmtId="7" fontId="125" fillId="0" borderId="12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7" fontId="9" fillId="0" borderId="11" xfId="0" applyNumberFormat="1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/>
    </xf>
    <xf numFmtId="164" fontId="11" fillId="0" borderId="16" xfId="0" applyNumberFormat="1" applyFont="1" applyFill="1" applyBorder="1" applyAlignment="1">
      <alignment/>
    </xf>
    <xf numFmtId="164" fontId="11" fillId="0" borderId="21" xfId="0" applyNumberFormat="1" applyFont="1" applyFill="1" applyBorder="1" applyAlignment="1">
      <alignment vertical="center"/>
    </xf>
    <xf numFmtId="164" fontId="11" fillId="0" borderId="16" xfId="0" applyNumberFormat="1" applyFont="1" applyFill="1" applyBorder="1" applyAlignment="1">
      <alignment vertical="center"/>
    </xf>
    <xf numFmtId="7" fontId="125" fillId="0" borderId="11" xfId="0" applyNumberFormat="1" applyFont="1" applyFill="1" applyBorder="1" applyAlignment="1">
      <alignment horizontal="right" vertical="center"/>
    </xf>
    <xf numFmtId="7" fontId="124" fillId="0" borderId="17" xfId="0" applyNumberFormat="1" applyFont="1" applyFill="1" applyBorder="1" applyAlignment="1">
      <alignment horizontal="right" vertical="center"/>
    </xf>
    <xf numFmtId="164" fontId="11" fillId="0" borderId="16" xfId="0" applyNumberFormat="1" applyFont="1" applyFill="1" applyBorder="1" applyAlignment="1">
      <alignment horizontal="right" vertical="center" wrapText="1"/>
    </xf>
    <xf numFmtId="7" fontId="11" fillId="0" borderId="43" xfId="0" applyNumberFormat="1" applyFont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right" vertical="center" wrapText="1"/>
    </xf>
    <xf numFmtId="0" fontId="66" fillId="3" borderId="20" xfId="51" applyFont="1" applyFill="1" applyBorder="1" applyAlignment="1">
      <alignment horizontal="center"/>
      <protection/>
    </xf>
    <xf numFmtId="0" fontId="62" fillId="3" borderId="20" xfId="51" applyFont="1" applyFill="1" applyBorder="1">
      <alignment/>
      <protection/>
    </xf>
    <xf numFmtId="4" fontId="62" fillId="3" borderId="20" xfId="51" applyNumberFormat="1" applyFont="1" applyFill="1" applyBorder="1">
      <alignment/>
      <protection/>
    </xf>
    <xf numFmtId="0" fontId="62" fillId="3" borderId="27" xfId="51" applyFont="1" applyFill="1" applyBorder="1" applyAlignment="1">
      <alignment horizontal="left"/>
      <protection/>
    </xf>
    <xf numFmtId="0" fontId="62" fillId="3" borderId="34" xfId="51" applyFont="1" applyFill="1" applyBorder="1" applyAlignment="1">
      <alignment horizontal="center"/>
      <protection/>
    </xf>
    <xf numFmtId="0" fontId="62" fillId="3" borderId="58" xfId="51" applyFont="1" applyFill="1" applyBorder="1" applyAlignment="1">
      <alignment horizontal="center"/>
      <protection/>
    </xf>
    <xf numFmtId="0" fontId="62" fillId="3" borderId="16" xfId="51" applyFont="1" applyFill="1" applyBorder="1" applyAlignment="1">
      <alignment/>
      <protection/>
    </xf>
    <xf numFmtId="0" fontId="62" fillId="3" borderId="0" xfId="51" applyFont="1" applyFill="1" applyBorder="1" applyAlignment="1">
      <alignment/>
      <protection/>
    </xf>
    <xf numFmtId="0" fontId="62" fillId="3" borderId="0" xfId="51" applyFont="1" applyFill="1" applyBorder="1" applyAlignment="1">
      <alignment horizontal="center"/>
      <protection/>
    </xf>
    <xf numFmtId="0" fontId="62" fillId="3" borderId="59" xfId="51" applyFont="1" applyFill="1" applyBorder="1" applyAlignment="1">
      <alignment horizontal="center"/>
      <protection/>
    </xf>
    <xf numFmtId="0" fontId="62" fillId="3" borderId="60" xfId="51" applyFont="1" applyFill="1" applyBorder="1" applyAlignment="1">
      <alignment horizontal="center"/>
      <protection/>
    </xf>
    <xf numFmtId="0" fontId="62" fillId="3" borderId="46" xfId="51" applyFont="1" applyFill="1" applyBorder="1" applyAlignment="1">
      <alignment horizontal="center"/>
      <protection/>
    </xf>
    <xf numFmtId="4" fontId="62" fillId="3" borderId="20" xfId="51" applyNumberFormat="1" applyFont="1" applyFill="1" applyBorder="1" applyAlignment="1">
      <alignment horizontal="right" vertical="center"/>
      <protection/>
    </xf>
    <xf numFmtId="0" fontId="67" fillId="3" borderId="20" xfId="51" applyFont="1" applyFill="1" applyBorder="1" applyAlignment="1">
      <alignment horizontal="center" vertical="center"/>
      <protection/>
    </xf>
    <xf numFmtId="0" fontId="62" fillId="3" borderId="21" xfId="51" applyFont="1" applyFill="1" applyBorder="1" applyAlignment="1">
      <alignment/>
      <protection/>
    </xf>
    <xf numFmtId="0" fontId="66" fillId="34" borderId="20" xfId="51" applyFont="1" applyFill="1" applyBorder="1" applyAlignment="1">
      <alignment horizontal="center"/>
      <protection/>
    </xf>
    <xf numFmtId="0" fontId="62" fillId="34" borderId="20" xfId="51" applyFont="1" applyFill="1" applyBorder="1">
      <alignment/>
      <protection/>
    </xf>
    <xf numFmtId="4" fontId="62" fillId="34" borderId="20" xfId="51" applyNumberFormat="1" applyFont="1" applyFill="1" applyBorder="1">
      <alignment/>
      <protection/>
    </xf>
    <xf numFmtId="2" fontId="62" fillId="34" borderId="20" xfId="51" applyNumberFormat="1" applyFont="1" applyFill="1" applyBorder="1">
      <alignment/>
      <protection/>
    </xf>
    <xf numFmtId="0" fontId="62" fillId="34" borderId="27" xfId="51" applyFont="1" applyFill="1" applyBorder="1" applyAlignment="1">
      <alignment horizontal="left"/>
      <protection/>
    </xf>
    <xf numFmtId="0" fontId="62" fillId="34" borderId="34" xfId="51" applyFont="1" applyFill="1" applyBorder="1" applyAlignment="1">
      <alignment horizontal="center"/>
      <protection/>
    </xf>
    <xf numFmtId="0" fontId="62" fillId="34" borderId="58" xfId="51" applyFont="1" applyFill="1" applyBorder="1" applyAlignment="1">
      <alignment horizontal="center"/>
      <protection/>
    </xf>
    <xf numFmtId="0" fontId="62" fillId="34" borderId="16" xfId="51" applyFont="1" applyFill="1" applyBorder="1" applyAlignment="1">
      <alignment/>
      <protection/>
    </xf>
    <xf numFmtId="0" fontId="62" fillId="34" borderId="0" xfId="51" applyFont="1" applyFill="1" applyBorder="1" applyAlignment="1">
      <alignment/>
      <protection/>
    </xf>
    <xf numFmtId="0" fontId="62" fillId="34" borderId="0" xfId="51" applyFont="1" applyFill="1" applyBorder="1" applyAlignment="1">
      <alignment horizontal="center"/>
      <protection/>
    </xf>
    <xf numFmtId="0" fontId="62" fillId="34" borderId="59" xfId="51" applyFont="1" applyFill="1" applyBorder="1" applyAlignment="1">
      <alignment horizontal="center"/>
      <protection/>
    </xf>
    <xf numFmtId="0" fontId="62" fillId="34" borderId="60" xfId="51" applyFont="1" applyFill="1" applyBorder="1" applyAlignment="1">
      <alignment horizontal="center"/>
      <protection/>
    </xf>
    <xf numFmtId="0" fontId="62" fillId="34" borderId="46" xfId="51" applyFont="1" applyFill="1" applyBorder="1" applyAlignment="1">
      <alignment horizontal="center"/>
      <protection/>
    </xf>
    <xf numFmtId="4" fontId="62" fillId="34" borderId="20" xfId="51" applyNumberFormat="1" applyFont="1" applyFill="1" applyBorder="1" applyAlignment="1">
      <alignment horizontal="right" vertical="center"/>
      <protection/>
    </xf>
    <xf numFmtId="0" fontId="66" fillId="34" borderId="20" xfId="51" applyFont="1" applyFill="1" applyBorder="1" applyAlignment="1">
      <alignment horizontal="center" vertical="center"/>
      <protection/>
    </xf>
    <xf numFmtId="0" fontId="62" fillId="34" borderId="21" xfId="51" applyFont="1" applyFill="1" applyBorder="1" applyAlignment="1">
      <alignment/>
      <protection/>
    </xf>
    <xf numFmtId="0" fontId="66" fillId="7" borderId="20" xfId="51" applyFont="1" applyFill="1" applyBorder="1" applyAlignment="1">
      <alignment horizontal="center"/>
      <protection/>
    </xf>
    <xf numFmtId="0" fontId="62" fillId="7" borderId="20" xfId="51" applyFont="1" applyFill="1" applyBorder="1">
      <alignment/>
      <protection/>
    </xf>
    <xf numFmtId="4" fontId="62" fillId="7" borderId="20" xfId="51" applyNumberFormat="1" applyFont="1" applyFill="1" applyBorder="1">
      <alignment/>
      <protection/>
    </xf>
    <xf numFmtId="2" fontId="62" fillId="7" borderId="20" xfId="51" applyNumberFormat="1" applyFont="1" applyFill="1" applyBorder="1">
      <alignment/>
      <protection/>
    </xf>
    <xf numFmtId="0" fontId="62" fillId="7" borderId="27" xfId="51" applyFont="1" applyFill="1" applyBorder="1" applyAlignment="1">
      <alignment horizontal="left"/>
      <protection/>
    </xf>
    <xf numFmtId="0" fontId="62" fillId="7" borderId="34" xfId="51" applyFont="1" applyFill="1" applyBorder="1" applyAlignment="1">
      <alignment horizontal="center"/>
      <protection/>
    </xf>
    <xf numFmtId="0" fontId="62" fillId="7" borderId="58" xfId="51" applyFont="1" applyFill="1" applyBorder="1" applyAlignment="1">
      <alignment horizontal="center"/>
      <protection/>
    </xf>
    <xf numFmtId="0" fontId="62" fillId="7" borderId="16" xfId="51" applyFont="1" applyFill="1" applyBorder="1" applyAlignment="1">
      <alignment/>
      <protection/>
    </xf>
    <xf numFmtId="0" fontId="62" fillId="7" borderId="0" xfId="51" applyFont="1" applyFill="1" applyBorder="1" applyAlignment="1">
      <alignment/>
      <protection/>
    </xf>
    <xf numFmtId="0" fontId="62" fillId="7" borderId="0" xfId="51" applyFont="1" applyFill="1" applyBorder="1" applyAlignment="1">
      <alignment horizontal="center"/>
      <protection/>
    </xf>
    <xf numFmtId="0" fontId="62" fillId="7" borderId="59" xfId="51" applyFont="1" applyFill="1" applyBorder="1" applyAlignment="1">
      <alignment horizontal="center"/>
      <protection/>
    </xf>
    <xf numFmtId="0" fontId="62" fillId="7" borderId="24" xfId="51" applyFont="1" applyFill="1" applyBorder="1" applyAlignment="1">
      <alignment/>
      <protection/>
    </xf>
    <xf numFmtId="0" fontId="62" fillId="7" borderId="60" xfId="51" applyFont="1" applyFill="1" applyBorder="1" applyAlignment="1">
      <alignment/>
      <protection/>
    </xf>
    <xf numFmtId="0" fontId="62" fillId="7" borderId="60" xfId="51" applyFont="1" applyFill="1" applyBorder="1" applyAlignment="1">
      <alignment horizontal="center"/>
      <protection/>
    </xf>
    <xf numFmtId="0" fontId="62" fillId="7" borderId="46" xfId="51" applyFont="1" applyFill="1" applyBorder="1" applyAlignment="1">
      <alignment horizontal="center"/>
      <protection/>
    </xf>
    <xf numFmtId="4" fontId="62" fillId="7" borderId="20" xfId="51" applyNumberFormat="1" applyFont="1" applyFill="1" applyBorder="1" applyAlignment="1">
      <alignment horizontal="right" vertical="center"/>
      <protection/>
    </xf>
    <xf numFmtId="0" fontId="66" fillId="7" borderId="20" xfId="51" applyFont="1" applyFill="1" applyBorder="1" applyAlignment="1">
      <alignment horizontal="center" vertical="center"/>
      <protection/>
    </xf>
    <xf numFmtId="0" fontId="62" fillId="7" borderId="21" xfId="51" applyFont="1" applyFill="1" applyBorder="1" applyAlignment="1">
      <alignment/>
      <protection/>
    </xf>
    <xf numFmtId="49" fontId="18" fillId="0" borderId="26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 wrapText="1"/>
    </xf>
    <xf numFmtId="0" fontId="126" fillId="0" borderId="20" xfId="0" applyFont="1" applyBorder="1" applyAlignment="1">
      <alignment horizontal="left" vertical="center" wrapText="1"/>
    </xf>
    <xf numFmtId="0" fontId="127" fillId="0" borderId="2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164" fontId="12" fillId="0" borderId="16" xfId="0" applyNumberFormat="1" applyFont="1" applyFill="1" applyBorder="1" applyAlignment="1">
      <alignment vertical="center"/>
    </xf>
    <xf numFmtId="164" fontId="12" fillId="0" borderId="21" xfId="0" applyNumberFormat="1" applyFont="1" applyFill="1" applyBorder="1" applyAlignment="1">
      <alignment vertical="center"/>
    </xf>
    <xf numFmtId="7" fontId="20" fillId="0" borderId="12" xfId="0" applyNumberFormat="1" applyFont="1" applyBorder="1" applyAlignment="1">
      <alignment vertical="center" wrapText="1"/>
    </xf>
    <xf numFmtId="164" fontId="20" fillId="0" borderId="12" xfId="0" applyNumberFormat="1" applyFont="1" applyBorder="1" applyAlignment="1">
      <alignment vertical="center"/>
    </xf>
    <xf numFmtId="7" fontId="9" fillId="0" borderId="13" xfId="0" applyNumberFormat="1" applyFont="1" applyBorder="1" applyAlignment="1">
      <alignment vertical="center" wrapText="1"/>
    </xf>
    <xf numFmtId="4" fontId="0" fillId="0" borderId="26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49" fontId="11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 wrapText="1"/>
    </xf>
    <xf numFmtId="7" fontId="10" fillId="0" borderId="57" xfId="0" applyNumberFormat="1" applyFont="1" applyFill="1" applyBorder="1" applyAlignment="1">
      <alignment horizontal="right" vertical="center"/>
    </xf>
    <xf numFmtId="0" fontId="0" fillId="0" borderId="41" xfId="0" applyBorder="1" applyAlignment="1">
      <alignment vertical="center"/>
    </xf>
    <xf numFmtId="0" fontId="46" fillId="0" borderId="55" xfId="0" applyFont="1" applyBorder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11" fillId="0" borderId="43" xfId="0" applyFont="1" applyBorder="1" applyAlignment="1">
      <alignment horizontal="center" vertical="center" wrapText="1"/>
    </xf>
    <xf numFmtId="8" fontId="11" fillId="0" borderId="43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 wrapText="1"/>
    </xf>
    <xf numFmtId="7" fontId="11" fillId="0" borderId="61" xfId="0" applyNumberFormat="1" applyFont="1" applyBorder="1" applyAlignment="1">
      <alignment horizontal="right" vertical="center" wrapText="1"/>
    </xf>
    <xf numFmtId="164" fontId="12" fillId="0" borderId="61" xfId="0" applyNumberFormat="1" applyFont="1" applyBorder="1" applyAlignment="1">
      <alignment vertical="center"/>
    </xf>
    <xf numFmtId="164" fontId="11" fillId="0" borderId="43" xfId="0" applyNumberFormat="1" applyFont="1" applyBorder="1" applyAlignment="1">
      <alignment horizontal="right" vertical="center" wrapText="1"/>
    </xf>
    <xf numFmtId="0" fontId="26" fillId="33" borderId="38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44" xfId="0" applyFont="1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33" borderId="44" xfId="0" applyFont="1" applyFill="1" applyBorder="1" applyAlignment="1">
      <alignment horizontal="center" vertical="center" wrapText="1"/>
    </xf>
    <xf numFmtId="0" fontId="30" fillId="33" borderId="37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38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23" fillId="33" borderId="38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6" fillId="33" borderId="38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7" fontId="9" fillId="0" borderId="0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4" fontId="62" fillId="7" borderId="26" xfId="51" applyNumberFormat="1" applyFont="1" applyFill="1" applyBorder="1" applyAlignment="1">
      <alignment horizontal="right" vertical="center"/>
      <protection/>
    </xf>
    <xf numFmtId="4" fontId="62" fillId="7" borderId="15" xfId="51" applyNumberFormat="1" applyFont="1" applyFill="1" applyBorder="1" applyAlignment="1">
      <alignment horizontal="right" vertical="center"/>
      <protection/>
    </xf>
    <xf numFmtId="4" fontId="62" fillId="7" borderId="17" xfId="51" applyNumberFormat="1" applyFont="1" applyFill="1" applyBorder="1" applyAlignment="1">
      <alignment horizontal="right" vertical="center"/>
      <protection/>
    </xf>
    <xf numFmtId="0" fontId="62" fillId="7" borderId="21" xfId="51" applyFont="1" applyFill="1" applyBorder="1" applyAlignment="1">
      <alignment horizontal="center"/>
      <protection/>
    </xf>
    <xf numFmtId="0" fontId="62" fillId="7" borderId="32" xfId="51" applyFont="1" applyFill="1" applyBorder="1" applyAlignment="1">
      <alignment horizontal="center"/>
      <protection/>
    </xf>
    <xf numFmtId="0" fontId="62" fillId="7" borderId="20" xfId="51" applyFont="1" applyFill="1" applyBorder="1" applyAlignment="1">
      <alignment horizontal="center" vertical="center"/>
      <protection/>
    </xf>
    <xf numFmtId="0" fontId="62" fillId="7" borderId="26" xfId="51" applyFont="1" applyFill="1" applyBorder="1" applyAlignment="1">
      <alignment horizontal="center"/>
      <protection/>
    </xf>
    <xf numFmtId="0" fontId="62" fillId="7" borderId="15" xfId="51" applyFont="1" applyFill="1" applyBorder="1" applyAlignment="1">
      <alignment horizontal="center"/>
      <protection/>
    </xf>
    <xf numFmtId="0" fontId="62" fillId="7" borderId="17" xfId="51" applyFont="1" applyFill="1" applyBorder="1" applyAlignment="1">
      <alignment horizontal="center"/>
      <protection/>
    </xf>
    <xf numFmtId="0" fontId="62" fillId="7" borderId="26" xfId="51" applyFont="1" applyFill="1" applyBorder="1" applyAlignment="1">
      <alignment horizontal="center" vertical="center"/>
      <protection/>
    </xf>
    <xf numFmtId="0" fontId="62" fillId="7" borderId="15" xfId="51" applyFont="1" applyFill="1" applyBorder="1" applyAlignment="1">
      <alignment horizontal="center" vertical="center"/>
      <protection/>
    </xf>
    <xf numFmtId="0" fontId="62" fillId="7" borderId="17" xfId="51" applyFont="1" applyFill="1" applyBorder="1" applyAlignment="1">
      <alignment horizontal="center" vertical="center"/>
      <protection/>
    </xf>
    <xf numFmtId="0" fontId="64" fillId="0" borderId="0" xfId="51" applyFont="1" applyFill="1" applyAlignment="1">
      <alignment horizontal="center"/>
      <protection/>
    </xf>
    <xf numFmtId="0" fontId="62" fillId="0" borderId="20" xfId="51" applyFont="1" applyFill="1" applyBorder="1" applyAlignment="1">
      <alignment horizontal="center" vertical="center"/>
      <protection/>
    </xf>
    <xf numFmtId="0" fontId="62" fillId="0" borderId="20" xfId="51" applyFont="1" applyFill="1" applyBorder="1" applyAlignment="1">
      <alignment horizontal="center" vertical="center" wrapText="1"/>
      <protection/>
    </xf>
    <xf numFmtId="0" fontId="62" fillId="0" borderId="21" xfId="51" applyFont="1" applyFill="1" applyBorder="1" applyAlignment="1">
      <alignment horizontal="center" vertical="center" wrapText="1"/>
      <protection/>
    </xf>
    <xf numFmtId="0" fontId="62" fillId="0" borderId="50" xfId="51" applyFont="1" applyFill="1" applyBorder="1" applyAlignment="1">
      <alignment horizontal="center" vertical="center" wrapText="1"/>
      <protection/>
    </xf>
    <xf numFmtId="0" fontId="62" fillId="0" borderId="32" xfId="51" applyFont="1" applyFill="1" applyBorder="1" applyAlignment="1">
      <alignment horizontal="center" vertical="center" wrapText="1"/>
      <protection/>
    </xf>
    <xf numFmtId="0" fontId="62" fillId="3" borderId="21" xfId="51" applyFont="1" applyFill="1" applyBorder="1" applyAlignment="1">
      <alignment horizontal="center"/>
      <protection/>
    </xf>
    <xf numFmtId="0" fontId="62" fillId="3" borderId="32" xfId="51" applyFont="1" applyFill="1" applyBorder="1" applyAlignment="1">
      <alignment horizontal="center"/>
      <protection/>
    </xf>
    <xf numFmtId="0" fontId="62" fillId="3" borderId="20" xfId="51" applyFont="1" applyFill="1" applyBorder="1" applyAlignment="1">
      <alignment horizontal="center" vertical="center"/>
      <protection/>
    </xf>
    <xf numFmtId="0" fontId="62" fillId="3" borderId="16" xfId="51" applyFont="1" applyFill="1" applyBorder="1" applyAlignment="1">
      <alignment horizontal="left"/>
      <protection/>
    </xf>
    <xf numFmtId="0" fontId="62" fillId="3" borderId="0" xfId="51" applyFont="1" applyFill="1" applyBorder="1" applyAlignment="1">
      <alignment horizontal="left"/>
      <protection/>
    </xf>
    <xf numFmtId="0" fontId="62" fillId="3" borderId="24" xfId="51" applyFont="1" applyFill="1" applyBorder="1" applyAlignment="1">
      <alignment horizontal="left"/>
      <protection/>
    </xf>
    <xf numFmtId="0" fontId="62" fillId="3" borderId="60" xfId="51" applyFont="1" applyFill="1" applyBorder="1" applyAlignment="1">
      <alignment horizontal="left"/>
      <protection/>
    </xf>
    <xf numFmtId="0" fontId="62" fillId="3" borderId="26" xfId="51" applyFont="1" applyFill="1" applyBorder="1" applyAlignment="1">
      <alignment horizontal="center"/>
      <protection/>
    </xf>
    <xf numFmtId="0" fontId="62" fillId="3" borderId="15" xfId="51" applyFont="1" applyFill="1" applyBorder="1" applyAlignment="1">
      <alignment horizontal="center"/>
      <protection/>
    </xf>
    <xf numFmtId="0" fontId="62" fillId="3" borderId="17" xfId="51" applyFont="1" applyFill="1" applyBorder="1" applyAlignment="1">
      <alignment horizontal="center"/>
      <protection/>
    </xf>
    <xf numFmtId="0" fontId="62" fillId="3" borderId="26" xfId="51" applyFont="1" applyFill="1" applyBorder="1" applyAlignment="1">
      <alignment horizontal="center" vertical="center"/>
      <protection/>
    </xf>
    <xf numFmtId="0" fontId="62" fillId="3" borderId="15" xfId="51" applyFont="1" applyFill="1" applyBorder="1" applyAlignment="1">
      <alignment horizontal="center" vertical="center"/>
      <protection/>
    </xf>
    <xf numFmtId="0" fontId="62" fillId="3" borderId="17" xfId="51" applyFont="1" applyFill="1" applyBorder="1" applyAlignment="1">
      <alignment horizontal="center" vertical="center"/>
      <protection/>
    </xf>
    <xf numFmtId="4" fontId="62" fillId="3" borderId="26" xfId="51" applyNumberFormat="1" applyFont="1" applyFill="1" applyBorder="1" applyAlignment="1">
      <alignment horizontal="right" vertical="center"/>
      <protection/>
    </xf>
    <xf numFmtId="4" fontId="62" fillId="3" borderId="15" xfId="51" applyNumberFormat="1" applyFont="1" applyFill="1" applyBorder="1" applyAlignment="1">
      <alignment horizontal="right" vertical="center"/>
      <protection/>
    </xf>
    <xf numFmtId="4" fontId="62" fillId="3" borderId="17" xfId="51" applyNumberFormat="1" applyFont="1" applyFill="1" applyBorder="1" applyAlignment="1">
      <alignment horizontal="right" vertical="center"/>
      <protection/>
    </xf>
    <xf numFmtId="0" fontId="62" fillId="34" borderId="21" xfId="51" applyFont="1" applyFill="1" applyBorder="1" applyAlignment="1">
      <alignment horizontal="center"/>
      <protection/>
    </xf>
    <xf numFmtId="0" fontId="62" fillId="34" borderId="32" xfId="51" applyFont="1" applyFill="1" applyBorder="1" applyAlignment="1">
      <alignment horizontal="center"/>
      <protection/>
    </xf>
    <xf numFmtId="4" fontId="62" fillId="34" borderId="26" xfId="51" applyNumberFormat="1" applyFont="1" applyFill="1" applyBorder="1" applyAlignment="1">
      <alignment horizontal="right" vertical="center"/>
      <protection/>
    </xf>
    <xf numFmtId="4" fontId="62" fillId="34" borderId="15" xfId="51" applyNumberFormat="1" applyFont="1" applyFill="1" applyBorder="1" applyAlignment="1">
      <alignment horizontal="right" vertical="center"/>
      <protection/>
    </xf>
    <xf numFmtId="4" fontId="62" fillId="34" borderId="17" xfId="51" applyNumberFormat="1" applyFont="1" applyFill="1" applyBorder="1" applyAlignment="1">
      <alignment horizontal="right" vertical="center"/>
      <protection/>
    </xf>
    <xf numFmtId="0" fontId="62" fillId="34" borderId="20" xfId="51" applyFont="1" applyFill="1" applyBorder="1" applyAlignment="1">
      <alignment horizontal="center" vertical="center"/>
      <protection/>
    </xf>
    <xf numFmtId="0" fontId="62" fillId="34" borderId="24" xfId="51" applyFont="1" applyFill="1" applyBorder="1" applyAlignment="1">
      <alignment horizontal="left"/>
      <protection/>
    </xf>
    <xf numFmtId="0" fontId="62" fillId="34" borderId="60" xfId="51" applyFont="1" applyFill="1" applyBorder="1" applyAlignment="1">
      <alignment horizontal="left"/>
      <protection/>
    </xf>
    <xf numFmtId="0" fontId="62" fillId="34" borderId="26" xfId="51" applyFont="1" applyFill="1" applyBorder="1" applyAlignment="1">
      <alignment horizontal="center"/>
      <protection/>
    </xf>
    <xf numFmtId="0" fontId="62" fillId="34" borderId="15" xfId="51" applyFont="1" applyFill="1" applyBorder="1" applyAlignment="1">
      <alignment horizontal="center"/>
      <protection/>
    </xf>
    <xf numFmtId="0" fontId="62" fillId="34" borderId="17" xfId="51" applyFont="1" applyFill="1" applyBorder="1" applyAlignment="1">
      <alignment horizontal="center"/>
      <protection/>
    </xf>
    <xf numFmtId="0" fontId="62" fillId="34" borderId="26" xfId="51" applyFont="1" applyFill="1" applyBorder="1" applyAlignment="1">
      <alignment horizontal="center" vertical="center"/>
      <protection/>
    </xf>
    <xf numFmtId="0" fontId="62" fillId="34" borderId="15" xfId="51" applyFont="1" applyFill="1" applyBorder="1" applyAlignment="1">
      <alignment horizontal="center" vertical="center"/>
      <protection/>
    </xf>
    <xf numFmtId="0" fontId="62" fillId="34" borderId="17" xfId="51" applyFont="1" applyFill="1" applyBorder="1" applyAlignment="1">
      <alignment horizontal="center" vertical="center"/>
      <protection/>
    </xf>
    <xf numFmtId="0" fontId="62" fillId="0" borderId="20" xfId="51" applyFont="1" applyFill="1" applyBorder="1" applyAlignment="1">
      <alignment horizontal="center"/>
      <protection/>
    </xf>
    <xf numFmtId="0" fontId="62" fillId="0" borderId="21" xfId="51" applyFont="1" applyFill="1" applyBorder="1" applyAlignment="1">
      <alignment horizontal="center"/>
      <protection/>
    </xf>
    <xf numFmtId="0" fontId="62" fillId="0" borderId="32" xfId="51" applyFont="1" applyFill="1" applyBorder="1" applyAlignment="1">
      <alignment horizontal="center"/>
      <protection/>
    </xf>
    <xf numFmtId="0" fontId="62" fillId="0" borderId="0" xfId="51" applyFont="1" applyFill="1" applyAlignment="1">
      <alignment horizontal="left"/>
      <protection/>
    </xf>
    <xf numFmtId="0" fontId="3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2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128" fillId="0" borderId="21" xfId="0" applyFont="1" applyFill="1" applyBorder="1" applyAlignment="1">
      <alignment horizontal="center" vertical="center"/>
    </xf>
    <xf numFmtId="0" fontId="128" fillId="0" borderId="50" xfId="0" applyFont="1" applyFill="1" applyBorder="1" applyAlignment="1">
      <alignment horizontal="center" vertical="center"/>
    </xf>
    <xf numFmtId="0" fontId="128" fillId="0" borderId="32" xfId="0" applyFont="1" applyFill="1" applyBorder="1" applyAlignment="1">
      <alignment horizontal="center" vertical="center"/>
    </xf>
    <xf numFmtId="0" fontId="113" fillId="0" borderId="10" xfId="0" applyFont="1" applyBorder="1" applyAlignment="1">
      <alignment horizontal="center" vertical="center"/>
    </xf>
    <xf numFmtId="0" fontId="113" fillId="0" borderId="11" xfId="0" applyFont="1" applyBorder="1" applyAlignment="1">
      <alignment horizontal="center" vertical="center"/>
    </xf>
    <xf numFmtId="0" fontId="24" fillId="35" borderId="20" xfId="0" applyFont="1" applyFill="1" applyBorder="1" applyAlignment="1">
      <alignment horizontal="center" vertical="center"/>
    </xf>
    <xf numFmtId="0" fontId="24" fillId="35" borderId="20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2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6.140625" style="0" customWidth="1"/>
    <col min="4" max="4" width="5.8515625" style="211" customWidth="1"/>
    <col min="5" max="5" width="45.28125" style="0" customWidth="1"/>
    <col min="6" max="6" width="17.00390625" style="0" customWidth="1"/>
    <col min="7" max="7" width="13.421875" style="0" customWidth="1"/>
    <col min="8" max="8" width="16.421875" style="0" customWidth="1"/>
    <col min="9" max="9" width="39.7109375" style="0" customWidth="1"/>
    <col min="10" max="10" width="0.5625" style="0" customWidth="1"/>
  </cols>
  <sheetData>
    <row r="1" ht="12.75">
      <c r="H1" t="s">
        <v>0</v>
      </c>
    </row>
    <row r="2" spans="2:8" ht="15.75" customHeight="1">
      <c r="B2" s="212"/>
      <c r="H2" t="s">
        <v>792</v>
      </c>
    </row>
    <row r="3" spans="2:8" ht="12.75">
      <c r="B3" s="212"/>
      <c r="H3" t="s">
        <v>708</v>
      </c>
    </row>
    <row r="4" ht="18.75">
      <c r="E4" s="3"/>
    </row>
    <row r="5" spans="3:6" ht="18.75" customHeight="1">
      <c r="C5" s="213"/>
      <c r="D5" s="214"/>
      <c r="E5" s="790" t="s">
        <v>709</v>
      </c>
      <c r="F5" s="790"/>
    </row>
    <row r="6" spans="5:9" ht="12" customHeight="1" thickBot="1">
      <c r="E6" s="215"/>
      <c r="H6" s="4" t="s">
        <v>1</v>
      </c>
      <c r="I6" s="216"/>
    </row>
    <row r="7" spans="2:9" s="217" customFormat="1" ht="15" customHeight="1">
      <c r="B7" s="792" t="s">
        <v>2</v>
      </c>
      <c r="C7" s="794" t="s">
        <v>3</v>
      </c>
      <c r="D7" s="796" t="s">
        <v>4</v>
      </c>
      <c r="E7" s="798" t="s">
        <v>477</v>
      </c>
      <c r="F7" s="791" t="s">
        <v>478</v>
      </c>
      <c r="G7" s="786" t="s">
        <v>7</v>
      </c>
      <c r="H7" s="433" t="s">
        <v>602</v>
      </c>
      <c r="I7" s="788" t="s">
        <v>9</v>
      </c>
    </row>
    <row r="8" spans="2:9" s="217" customFormat="1" ht="15" customHeight="1" thickBot="1">
      <c r="B8" s="793"/>
      <c r="C8" s="795"/>
      <c r="D8" s="797"/>
      <c r="E8" s="799"/>
      <c r="F8" s="789"/>
      <c r="G8" s="787"/>
      <c r="H8" s="445" t="s">
        <v>603</v>
      </c>
      <c r="I8" s="789"/>
    </row>
    <row r="9" spans="2:9" s="218" customFormat="1" ht="9.75" customHeight="1" thickBot="1">
      <c r="B9" s="451">
        <v>1</v>
      </c>
      <c r="C9" s="452">
        <v>2</v>
      </c>
      <c r="D9" s="452">
        <v>3</v>
      </c>
      <c r="E9" s="452">
        <v>4</v>
      </c>
      <c r="F9" s="453">
        <v>5</v>
      </c>
      <c r="G9" s="452">
        <v>6</v>
      </c>
      <c r="H9" s="452">
        <v>7</v>
      </c>
      <c r="I9" s="454">
        <v>8</v>
      </c>
    </row>
    <row r="10" spans="2:9" s="218" customFormat="1" ht="14.25" customHeight="1" thickBot="1">
      <c r="B10" s="219" t="s">
        <v>10</v>
      </c>
      <c r="C10" s="220"/>
      <c r="D10" s="220"/>
      <c r="E10" s="672" t="s">
        <v>11</v>
      </c>
      <c r="F10" s="683">
        <f aca="true" t="shared" si="0" ref="F10:H11">F11</f>
        <v>0</v>
      </c>
      <c r="G10" s="683">
        <f t="shared" si="0"/>
        <v>304558</v>
      </c>
      <c r="H10" s="683">
        <f t="shared" si="0"/>
        <v>304558</v>
      </c>
      <c r="I10" s="454"/>
    </row>
    <row r="11" spans="2:9" s="218" customFormat="1" ht="15" customHeight="1">
      <c r="B11" s="676"/>
      <c r="C11" s="677" t="s">
        <v>776</v>
      </c>
      <c r="D11" s="678"/>
      <c r="E11" s="679" t="s">
        <v>548</v>
      </c>
      <c r="F11" s="682">
        <f t="shared" si="0"/>
        <v>0</v>
      </c>
      <c r="G11" s="682">
        <f t="shared" si="0"/>
        <v>304558</v>
      </c>
      <c r="H11" s="682">
        <f t="shared" si="0"/>
        <v>304558</v>
      </c>
      <c r="I11" s="680"/>
    </row>
    <row r="12" spans="2:9" s="218" customFormat="1" ht="57" thickBot="1">
      <c r="B12" s="674"/>
      <c r="C12" s="675"/>
      <c r="D12" s="271">
        <v>2010</v>
      </c>
      <c r="E12" s="238" t="s">
        <v>777</v>
      </c>
      <c r="F12" s="681">
        <v>0</v>
      </c>
      <c r="G12" s="681">
        <v>304558</v>
      </c>
      <c r="H12" s="456">
        <f>F12+G12</f>
        <v>304558</v>
      </c>
      <c r="I12" s="673" t="s">
        <v>778</v>
      </c>
    </row>
    <row r="13" spans="2:9" s="218" customFormat="1" ht="14.25" customHeight="1" thickBot="1">
      <c r="B13" s="219" t="s">
        <v>479</v>
      </c>
      <c r="C13" s="220"/>
      <c r="D13" s="220"/>
      <c r="E13" s="75" t="s">
        <v>480</v>
      </c>
      <c r="F13" s="434">
        <f aca="true" t="shared" si="1" ref="F13:H14">F14</f>
        <v>8000</v>
      </c>
      <c r="G13" s="434">
        <f t="shared" si="1"/>
        <v>0</v>
      </c>
      <c r="H13" s="434">
        <f t="shared" si="1"/>
        <v>8000</v>
      </c>
      <c r="I13" s="455"/>
    </row>
    <row r="14" spans="2:11" s="218" customFormat="1" ht="15" customHeight="1">
      <c r="B14" s="222"/>
      <c r="C14" s="223" t="s">
        <v>481</v>
      </c>
      <c r="D14" s="224"/>
      <c r="E14" s="225" t="s">
        <v>482</v>
      </c>
      <c r="F14" s="435">
        <f t="shared" si="1"/>
        <v>8000</v>
      </c>
      <c r="G14" s="435">
        <f t="shared" si="1"/>
        <v>0</v>
      </c>
      <c r="H14" s="435">
        <f t="shared" si="1"/>
        <v>8000</v>
      </c>
      <c r="I14" s="462"/>
      <c r="K14" s="221"/>
    </row>
    <row r="15" spans="2:11" s="218" customFormat="1" ht="24.75" customHeight="1" thickBot="1">
      <c r="B15" s="226"/>
      <c r="C15" s="227"/>
      <c r="D15" s="228" t="s">
        <v>483</v>
      </c>
      <c r="E15" s="229" t="s">
        <v>484</v>
      </c>
      <c r="F15" s="436">
        <v>8000</v>
      </c>
      <c r="G15" s="237"/>
      <c r="H15" s="456">
        <f>F15+G15</f>
        <v>8000</v>
      </c>
      <c r="I15" s="463"/>
      <c r="K15" s="230"/>
    </row>
    <row r="16" spans="2:11" s="218" customFormat="1" ht="15" customHeight="1" thickBot="1">
      <c r="B16" s="231">
        <v>700</v>
      </c>
      <c r="C16" s="220"/>
      <c r="D16" s="220"/>
      <c r="E16" s="75" t="s">
        <v>43</v>
      </c>
      <c r="F16" s="434">
        <f>F17</f>
        <v>430000</v>
      </c>
      <c r="G16" s="434">
        <f>G17</f>
        <v>0</v>
      </c>
      <c r="H16" s="434">
        <f>H17</f>
        <v>430000</v>
      </c>
      <c r="I16" s="455"/>
      <c r="K16" s="221"/>
    </row>
    <row r="17" spans="2:11" s="218" customFormat="1" ht="15" customHeight="1">
      <c r="B17" s="222"/>
      <c r="C17" s="232">
        <v>70005</v>
      </c>
      <c r="D17" s="224"/>
      <c r="E17" s="225" t="s">
        <v>485</v>
      </c>
      <c r="F17" s="435">
        <f>F18+F19+F20</f>
        <v>430000</v>
      </c>
      <c r="G17" s="435">
        <f>G18+G19+G20</f>
        <v>0</v>
      </c>
      <c r="H17" s="435">
        <f>H18+H19+H20</f>
        <v>430000</v>
      </c>
      <c r="I17" s="462"/>
      <c r="K17" s="221"/>
    </row>
    <row r="18" spans="2:11" s="218" customFormat="1" ht="23.25" customHeight="1">
      <c r="B18" s="233"/>
      <c r="C18" s="234"/>
      <c r="D18" s="235" t="s">
        <v>486</v>
      </c>
      <c r="E18" s="188" t="s">
        <v>487</v>
      </c>
      <c r="F18" s="437">
        <v>10000</v>
      </c>
      <c r="G18" s="234"/>
      <c r="H18" s="456">
        <f>F18+G18</f>
        <v>10000</v>
      </c>
      <c r="I18" s="464"/>
      <c r="K18" s="221"/>
    </row>
    <row r="19" spans="2:11" s="218" customFormat="1" ht="36" customHeight="1">
      <c r="B19" s="233"/>
      <c r="C19" s="234"/>
      <c r="D19" s="235" t="s">
        <v>483</v>
      </c>
      <c r="E19" s="236" t="s">
        <v>488</v>
      </c>
      <c r="F19" s="437">
        <v>20000</v>
      </c>
      <c r="G19" s="234"/>
      <c r="H19" s="456">
        <f>F19+G19</f>
        <v>20000</v>
      </c>
      <c r="I19" s="464"/>
      <c r="K19" s="221"/>
    </row>
    <row r="20" spans="2:11" s="218" customFormat="1" ht="15" customHeight="1" thickBot="1">
      <c r="B20" s="226"/>
      <c r="C20" s="237"/>
      <c r="D20" s="228" t="s">
        <v>489</v>
      </c>
      <c r="E20" s="229" t="s">
        <v>490</v>
      </c>
      <c r="F20" s="436">
        <v>400000</v>
      </c>
      <c r="G20" s="237"/>
      <c r="H20" s="456">
        <f>F20+G20</f>
        <v>400000</v>
      </c>
      <c r="I20" s="463"/>
      <c r="K20" s="221"/>
    </row>
    <row r="21" spans="2:11" s="218" customFormat="1" ht="15" customHeight="1" thickBot="1">
      <c r="B21" s="231">
        <v>750</v>
      </c>
      <c r="C21" s="220"/>
      <c r="D21" s="220"/>
      <c r="E21" s="75" t="s">
        <v>53</v>
      </c>
      <c r="F21" s="434">
        <f>F22+F25</f>
        <v>117700</v>
      </c>
      <c r="G21" s="434">
        <f>G22+G25</f>
        <v>0</v>
      </c>
      <c r="H21" s="434">
        <f>H22+H25</f>
        <v>117700</v>
      </c>
      <c r="I21" s="455"/>
      <c r="K21" s="221"/>
    </row>
    <row r="22" spans="2:11" s="218" customFormat="1" ht="15" customHeight="1">
      <c r="B22" s="222"/>
      <c r="C22" s="232">
        <v>75011</v>
      </c>
      <c r="D22" s="224"/>
      <c r="E22" s="225" t="s">
        <v>491</v>
      </c>
      <c r="F22" s="435">
        <f>F23+F24</f>
        <v>66700</v>
      </c>
      <c r="G22" s="435">
        <f>G23+G24</f>
        <v>0</v>
      </c>
      <c r="H22" s="435">
        <f>H23+H24</f>
        <v>66700</v>
      </c>
      <c r="I22" s="462"/>
      <c r="K22" s="221"/>
    </row>
    <row r="23" spans="2:11" s="218" customFormat="1" ht="37.5" customHeight="1">
      <c r="B23" s="233"/>
      <c r="C23" s="234"/>
      <c r="D23" s="187">
        <v>2010</v>
      </c>
      <c r="E23" s="238" t="s">
        <v>492</v>
      </c>
      <c r="F23" s="437">
        <v>66200</v>
      </c>
      <c r="G23" s="234"/>
      <c r="H23" s="456">
        <f>F23+G23</f>
        <v>66200</v>
      </c>
      <c r="I23" s="464"/>
      <c r="K23" s="239"/>
    </row>
    <row r="24" spans="2:11" s="218" customFormat="1" ht="36" customHeight="1">
      <c r="B24" s="233"/>
      <c r="C24" s="234"/>
      <c r="D24" s="187">
        <v>2360</v>
      </c>
      <c r="E24" s="188" t="s">
        <v>493</v>
      </c>
      <c r="F24" s="437">
        <v>500</v>
      </c>
      <c r="G24" s="234"/>
      <c r="H24" s="456">
        <f>F24+G24</f>
        <v>500</v>
      </c>
      <c r="I24" s="464"/>
      <c r="K24" s="221"/>
    </row>
    <row r="25" spans="2:9" s="218" customFormat="1" ht="15" customHeight="1">
      <c r="B25" s="233"/>
      <c r="C25" s="240">
        <v>75023</v>
      </c>
      <c r="D25" s="241"/>
      <c r="E25" s="242" t="s">
        <v>494</v>
      </c>
      <c r="F25" s="438">
        <f>F26+F27+F28</f>
        <v>51000</v>
      </c>
      <c r="G25" s="438">
        <f>G26+G27+G28</f>
        <v>0</v>
      </c>
      <c r="H25" s="438">
        <f>H26+H27+H28</f>
        <v>51000</v>
      </c>
      <c r="I25" s="464"/>
    </row>
    <row r="26" spans="2:9" s="218" customFormat="1" ht="24" customHeight="1">
      <c r="B26" s="233"/>
      <c r="C26" s="234"/>
      <c r="D26" s="235" t="s">
        <v>495</v>
      </c>
      <c r="E26" s="188" t="s">
        <v>496</v>
      </c>
      <c r="F26" s="437">
        <v>6000</v>
      </c>
      <c r="G26" s="234"/>
      <c r="H26" s="456">
        <f>F26+G26</f>
        <v>6000</v>
      </c>
      <c r="I26" s="464"/>
    </row>
    <row r="27" spans="2:9" s="218" customFormat="1" ht="24" customHeight="1">
      <c r="B27" s="233"/>
      <c r="C27" s="234"/>
      <c r="D27" s="235" t="s">
        <v>497</v>
      </c>
      <c r="E27" s="188" t="s">
        <v>498</v>
      </c>
      <c r="F27" s="437">
        <v>10000</v>
      </c>
      <c r="G27" s="234"/>
      <c r="H27" s="456">
        <f>F27+G27</f>
        <v>10000</v>
      </c>
      <c r="I27" s="464"/>
    </row>
    <row r="28" spans="2:9" s="218" customFormat="1" ht="24" customHeight="1" thickBot="1">
      <c r="B28" s="226"/>
      <c r="C28" s="237"/>
      <c r="D28" s="228" t="s">
        <v>499</v>
      </c>
      <c r="E28" s="229" t="s">
        <v>500</v>
      </c>
      <c r="F28" s="436">
        <v>35000</v>
      </c>
      <c r="G28" s="237"/>
      <c r="H28" s="456">
        <f>F28+G28</f>
        <v>35000</v>
      </c>
      <c r="I28" s="463"/>
    </row>
    <row r="29" spans="2:9" s="218" customFormat="1" ht="27.75" customHeight="1" thickBot="1">
      <c r="B29" s="231">
        <v>751</v>
      </c>
      <c r="C29" s="220"/>
      <c r="D29" s="220"/>
      <c r="E29" s="87" t="s">
        <v>90</v>
      </c>
      <c r="F29" s="434">
        <f>F30+F32+F34</f>
        <v>10118</v>
      </c>
      <c r="G29" s="434">
        <f>G30+G32+G34</f>
        <v>0</v>
      </c>
      <c r="H29" s="434">
        <f>H30+H32+H34</f>
        <v>10118</v>
      </c>
      <c r="I29" s="455"/>
    </row>
    <row r="30" spans="2:11" s="218" customFormat="1" ht="25.5" customHeight="1">
      <c r="B30" s="222"/>
      <c r="C30" s="232">
        <v>75101</v>
      </c>
      <c r="D30" s="224"/>
      <c r="E30" s="243" t="s">
        <v>501</v>
      </c>
      <c r="F30" s="435">
        <f>F31</f>
        <v>1330</v>
      </c>
      <c r="G30" s="435">
        <f>G31</f>
        <v>0</v>
      </c>
      <c r="H30" s="435">
        <f>H31</f>
        <v>1330</v>
      </c>
      <c r="I30" s="462"/>
      <c r="K30" s="221"/>
    </row>
    <row r="31" spans="2:11" s="218" customFormat="1" ht="38.25" customHeight="1">
      <c r="B31" s="226"/>
      <c r="C31" s="234"/>
      <c r="D31" s="244">
        <v>2010</v>
      </c>
      <c r="E31" s="54" t="s">
        <v>502</v>
      </c>
      <c r="F31" s="436">
        <v>1330</v>
      </c>
      <c r="G31" s="237"/>
      <c r="H31" s="456">
        <f>F31+G31</f>
        <v>1330</v>
      </c>
      <c r="I31" s="463"/>
      <c r="K31" s="230"/>
    </row>
    <row r="32" spans="2:11" s="218" customFormat="1" ht="51">
      <c r="B32" s="233"/>
      <c r="C32" s="240">
        <v>75109</v>
      </c>
      <c r="D32" s="187"/>
      <c r="E32" s="544" t="s">
        <v>666</v>
      </c>
      <c r="F32" s="545">
        <f>F33</f>
        <v>3636</v>
      </c>
      <c r="G32" s="545">
        <f>G33</f>
        <v>0</v>
      </c>
      <c r="H32" s="545">
        <f>H33</f>
        <v>3636</v>
      </c>
      <c r="I32" s="464"/>
      <c r="K32" s="230"/>
    </row>
    <row r="33" spans="2:11" s="218" customFormat="1" ht="38.25" customHeight="1">
      <c r="B33" s="226"/>
      <c r="C33" s="237"/>
      <c r="D33" s="244">
        <v>2010</v>
      </c>
      <c r="E33" s="54" t="s">
        <v>502</v>
      </c>
      <c r="F33" s="436">
        <v>3636</v>
      </c>
      <c r="G33" s="590"/>
      <c r="H33" s="456">
        <f>F33+G33</f>
        <v>3636</v>
      </c>
      <c r="I33" s="591" t="s">
        <v>672</v>
      </c>
      <c r="K33" s="230"/>
    </row>
    <row r="34" spans="2:11" s="218" customFormat="1" ht="18.75" customHeight="1">
      <c r="B34" s="233"/>
      <c r="C34" s="240">
        <v>75113</v>
      </c>
      <c r="D34" s="187"/>
      <c r="E34" s="592" t="s">
        <v>676</v>
      </c>
      <c r="F34" s="595">
        <f>F35</f>
        <v>5152</v>
      </c>
      <c r="G34" s="595">
        <f>G35</f>
        <v>0</v>
      </c>
      <c r="H34" s="595">
        <f>H35</f>
        <v>5152</v>
      </c>
      <c r="I34" s="593"/>
      <c r="K34" s="230"/>
    </row>
    <row r="35" spans="2:11" s="218" customFormat="1" ht="38.25" customHeight="1" thickBot="1">
      <c r="B35" s="586"/>
      <c r="C35" s="587"/>
      <c r="D35" s="244">
        <v>2010</v>
      </c>
      <c r="E35" s="54" t="s">
        <v>502</v>
      </c>
      <c r="F35" s="588">
        <v>5152</v>
      </c>
      <c r="G35" s="594"/>
      <c r="H35" s="456">
        <f>F35+G35</f>
        <v>5152</v>
      </c>
      <c r="I35" s="589" t="s">
        <v>677</v>
      </c>
      <c r="K35" s="230"/>
    </row>
    <row r="36" spans="2:9" ht="42.75" customHeight="1" thickBot="1">
      <c r="B36" s="231">
        <v>756</v>
      </c>
      <c r="C36" s="220"/>
      <c r="D36" s="220"/>
      <c r="E36" s="87" t="s">
        <v>503</v>
      </c>
      <c r="F36" s="434">
        <f>F37+F42+F50+F56</f>
        <v>9439669</v>
      </c>
      <c r="G36" s="434">
        <f>G37+G42+G50+G56</f>
        <v>0</v>
      </c>
      <c r="H36" s="434">
        <f>H37+H42+H50+H56</f>
        <v>9439669</v>
      </c>
      <c r="I36" s="417"/>
    </row>
    <row r="37" spans="2:9" s="246" customFormat="1" ht="41.25" customHeight="1">
      <c r="B37" s="247"/>
      <c r="C37" s="232">
        <v>75615</v>
      </c>
      <c r="D37" s="224"/>
      <c r="E37" s="243" t="s">
        <v>504</v>
      </c>
      <c r="F37" s="435">
        <f>F38+F39+F40+F41</f>
        <v>2908000</v>
      </c>
      <c r="G37" s="435">
        <f>G38+G39+G40+G41</f>
        <v>0</v>
      </c>
      <c r="H37" s="435">
        <f>H38+H39+H40+H41</f>
        <v>2908000</v>
      </c>
      <c r="I37" s="465"/>
    </row>
    <row r="38" spans="2:9" s="246" customFormat="1" ht="15" customHeight="1">
      <c r="B38" s="249"/>
      <c r="C38" s="250"/>
      <c r="D38" s="235" t="s">
        <v>505</v>
      </c>
      <c r="E38" s="188" t="s">
        <v>506</v>
      </c>
      <c r="F38" s="437">
        <v>2740000</v>
      </c>
      <c r="G38" s="446"/>
      <c r="H38" s="456">
        <f>F38+G38</f>
        <v>2740000</v>
      </c>
      <c r="I38" s="466"/>
    </row>
    <row r="39" spans="2:9" ht="15" customHeight="1">
      <c r="B39" s="251"/>
      <c r="C39" s="252"/>
      <c r="D39" s="235" t="s">
        <v>507</v>
      </c>
      <c r="E39" s="253" t="s">
        <v>508</v>
      </c>
      <c r="F39" s="437">
        <v>110000</v>
      </c>
      <c r="G39" s="181"/>
      <c r="H39" s="456">
        <f>F39+G39</f>
        <v>110000</v>
      </c>
      <c r="I39" s="350"/>
    </row>
    <row r="40" spans="2:9" ht="15" customHeight="1">
      <c r="B40" s="251"/>
      <c r="C40" s="252"/>
      <c r="D40" s="235" t="s">
        <v>509</v>
      </c>
      <c r="E40" s="253" t="s">
        <v>510</v>
      </c>
      <c r="F40" s="437">
        <v>18000</v>
      </c>
      <c r="G40" s="181"/>
      <c r="H40" s="456">
        <f>F40+G40</f>
        <v>18000</v>
      </c>
      <c r="I40" s="350"/>
    </row>
    <row r="41" spans="2:9" ht="15" customHeight="1">
      <c r="B41" s="251"/>
      <c r="C41" s="252"/>
      <c r="D41" s="235" t="s">
        <v>511</v>
      </c>
      <c r="E41" s="253" t="s">
        <v>512</v>
      </c>
      <c r="F41" s="437">
        <v>40000</v>
      </c>
      <c r="G41" s="181"/>
      <c r="H41" s="456">
        <f>F41+G41</f>
        <v>40000</v>
      </c>
      <c r="I41" s="350"/>
    </row>
    <row r="42" spans="2:9" s="246" customFormat="1" ht="27" customHeight="1">
      <c r="B42" s="254"/>
      <c r="C42" s="240">
        <v>75616</v>
      </c>
      <c r="D42" s="241"/>
      <c r="E42" s="255" t="s">
        <v>513</v>
      </c>
      <c r="F42" s="438">
        <f>F43+F44+F45+F46+F47+F48+F49</f>
        <v>2010000</v>
      </c>
      <c r="G42" s="438">
        <f>G43+G44+G45+G46+G47+G48+G49</f>
        <v>0</v>
      </c>
      <c r="H42" s="438">
        <f>H43+H44+H45+H46+H47+H48+H49</f>
        <v>2010000</v>
      </c>
      <c r="I42" s="466"/>
    </row>
    <row r="43" spans="2:10" s="246" customFormat="1" ht="15" customHeight="1">
      <c r="B43" s="249"/>
      <c r="C43" s="250"/>
      <c r="D43" s="235" t="s">
        <v>505</v>
      </c>
      <c r="E43" s="253" t="s">
        <v>506</v>
      </c>
      <c r="F43" s="437">
        <v>750000</v>
      </c>
      <c r="G43" s="446"/>
      <c r="H43" s="456">
        <f aca="true" t="shared" si="2" ref="H43:H49">F43+G43</f>
        <v>750000</v>
      </c>
      <c r="I43" s="466"/>
      <c r="J43" s="248"/>
    </row>
    <row r="44" spans="2:9" ht="15" customHeight="1">
      <c r="B44" s="251"/>
      <c r="C44" s="252"/>
      <c r="D44" s="235" t="s">
        <v>507</v>
      </c>
      <c r="E44" s="253" t="s">
        <v>514</v>
      </c>
      <c r="F44" s="437">
        <v>750000</v>
      </c>
      <c r="G44" s="181"/>
      <c r="H44" s="456">
        <f t="shared" si="2"/>
        <v>750000</v>
      </c>
      <c r="I44" s="350"/>
    </row>
    <row r="45" spans="2:9" ht="15" customHeight="1">
      <c r="B45" s="251"/>
      <c r="C45" s="252"/>
      <c r="D45" s="235" t="s">
        <v>509</v>
      </c>
      <c r="E45" s="253" t="s">
        <v>510</v>
      </c>
      <c r="F45" s="437">
        <v>3000</v>
      </c>
      <c r="G45" s="181"/>
      <c r="H45" s="456">
        <f t="shared" si="2"/>
        <v>3000</v>
      </c>
      <c r="I45" s="350"/>
    </row>
    <row r="46" spans="2:9" s="246" customFormat="1" ht="15" customHeight="1">
      <c r="B46" s="254"/>
      <c r="C46" s="250"/>
      <c r="D46" s="235" t="s">
        <v>511</v>
      </c>
      <c r="E46" s="253" t="s">
        <v>515</v>
      </c>
      <c r="F46" s="437">
        <v>230000</v>
      </c>
      <c r="G46" s="446"/>
      <c r="H46" s="456">
        <f t="shared" si="2"/>
        <v>230000</v>
      </c>
      <c r="I46" s="466"/>
    </row>
    <row r="47" spans="2:9" ht="24" customHeight="1">
      <c r="B47" s="251"/>
      <c r="C47" s="252"/>
      <c r="D47" s="235" t="s">
        <v>516</v>
      </c>
      <c r="E47" s="188" t="s">
        <v>517</v>
      </c>
      <c r="F47" s="437">
        <v>10000</v>
      </c>
      <c r="G47" s="181"/>
      <c r="H47" s="456">
        <f t="shared" si="2"/>
        <v>10000</v>
      </c>
      <c r="I47" s="350"/>
    </row>
    <row r="48" spans="2:9" ht="15" customHeight="1">
      <c r="B48" s="251"/>
      <c r="C48" s="252"/>
      <c r="D48" s="235" t="s">
        <v>518</v>
      </c>
      <c r="E48" s="253" t="s">
        <v>519</v>
      </c>
      <c r="F48" s="437">
        <v>7000</v>
      </c>
      <c r="G48" s="181"/>
      <c r="H48" s="456">
        <f t="shared" si="2"/>
        <v>7000</v>
      </c>
      <c r="I48" s="350"/>
    </row>
    <row r="49" spans="2:9" ht="15" customHeight="1">
      <c r="B49" s="251"/>
      <c r="C49" s="252"/>
      <c r="D49" s="235" t="s">
        <v>520</v>
      </c>
      <c r="E49" s="253" t="s">
        <v>521</v>
      </c>
      <c r="F49" s="437">
        <v>260000</v>
      </c>
      <c r="G49" s="181"/>
      <c r="H49" s="456">
        <f t="shared" si="2"/>
        <v>260000</v>
      </c>
      <c r="I49" s="350"/>
    </row>
    <row r="50" spans="2:9" s="246" customFormat="1" ht="25.5" customHeight="1">
      <c r="B50" s="254"/>
      <c r="C50" s="240">
        <v>75618</v>
      </c>
      <c r="D50" s="241"/>
      <c r="E50" s="255" t="s">
        <v>522</v>
      </c>
      <c r="F50" s="438">
        <f>F51+F52+F53+F54+F55</f>
        <v>532000</v>
      </c>
      <c r="G50" s="438">
        <f>G51+G52+G53+G54+G55</f>
        <v>0</v>
      </c>
      <c r="H50" s="438">
        <f>H51+H52+H53+H54+H55</f>
        <v>532000</v>
      </c>
      <c r="I50" s="466"/>
    </row>
    <row r="51" spans="2:9" s="246" customFormat="1" ht="16.5" customHeight="1">
      <c r="B51" s="249"/>
      <c r="C51" s="250"/>
      <c r="D51" s="235" t="s">
        <v>523</v>
      </c>
      <c r="E51" s="253" t="s">
        <v>524</v>
      </c>
      <c r="F51" s="437">
        <v>40000</v>
      </c>
      <c r="G51" s="446"/>
      <c r="H51" s="456">
        <f>F51+G51</f>
        <v>40000</v>
      </c>
      <c r="I51" s="466"/>
    </row>
    <row r="52" spans="2:9" s="246" customFormat="1" ht="16.5" customHeight="1">
      <c r="B52" s="249"/>
      <c r="C52" s="250"/>
      <c r="D52" s="235" t="s">
        <v>525</v>
      </c>
      <c r="E52" s="253" t="s">
        <v>526</v>
      </c>
      <c r="F52" s="437">
        <v>1000</v>
      </c>
      <c r="G52" s="446"/>
      <c r="H52" s="456">
        <f>F52+G52</f>
        <v>1000</v>
      </c>
      <c r="I52" s="466"/>
    </row>
    <row r="53" spans="2:9" ht="16.5" customHeight="1">
      <c r="B53" s="251"/>
      <c r="C53" s="252"/>
      <c r="D53" s="235" t="s">
        <v>527</v>
      </c>
      <c r="E53" s="253" t="s">
        <v>528</v>
      </c>
      <c r="F53" s="437">
        <v>55000</v>
      </c>
      <c r="G53" s="181"/>
      <c r="H53" s="456">
        <f>F53+G53</f>
        <v>55000</v>
      </c>
      <c r="I53" s="350"/>
    </row>
    <row r="54" spans="2:9" s="246" customFormat="1" ht="24" customHeight="1">
      <c r="B54" s="254"/>
      <c r="C54" s="250"/>
      <c r="D54" s="235" t="s">
        <v>529</v>
      </c>
      <c r="E54" s="188" t="s">
        <v>530</v>
      </c>
      <c r="F54" s="437">
        <v>150000</v>
      </c>
      <c r="G54" s="446"/>
      <c r="H54" s="456">
        <f>F54+G54</f>
        <v>150000</v>
      </c>
      <c r="I54" s="467"/>
    </row>
    <row r="55" spans="2:9" s="246" customFormat="1" ht="30" customHeight="1">
      <c r="B55" s="249"/>
      <c r="C55" s="250"/>
      <c r="D55" s="235" t="s">
        <v>531</v>
      </c>
      <c r="E55" s="188" t="s">
        <v>532</v>
      </c>
      <c r="F55" s="437">
        <v>286000</v>
      </c>
      <c r="G55" s="446"/>
      <c r="H55" s="456">
        <f>F55+G55</f>
        <v>286000</v>
      </c>
      <c r="I55" s="467"/>
    </row>
    <row r="56" spans="2:9" s="246" customFormat="1" ht="25.5" customHeight="1">
      <c r="B56" s="249"/>
      <c r="C56" s="240">
        <v>75621</v>
      </c>
      <c r="D56" s="241"/>
      <c r="E56" s="255" t="s">
        <v>533</v>
      </c>
      <c r="F56" s="438">
        <f>F57+F58</f>
        <v>3989669</v>
      </c>
      <c r="G56" s="438">
        <f>G57+G58</f>
        <v>0</v>
      </c>
      <c r="H56" s="438">
        <f>H57+H58</f>
        <v>3989669</v>
      </c>
      <c r="I56" s="467"/>
    </row>
    <row r="57" spans="2:9" ht="23.25" customHeight="1">
      <c r="B57" s="251"/>
      <c r="C57" s="252"/>
      <c r="D57" s="235" t="s">
        <v>534</v>
      </c>
      <c r="E57" s="253" t="s">
        <v>535</v>
      </c>
      <c r="F57" s="437">
        <v>2989669</v>
      </c>
      <c r="G57" s="447"/>
      <c r="H57" s="456">
        <f>F57+G57</f>
        <v>2989669</v>
      </c>
      <c r="I57" s="468" t="s">
        <v>629</v>
      </c>
    </row>
    <row r="58" spans="2:9" ht="16.5" customHeight="1" thickBot="1">
      <c r="B58" s="256"/>
      <c r="C58" s="257"/>
      <c r="D58" s="228" t="s">
        <v>536</v>
      </c>
      <c r="E58" s="258" t="s">
        <v>537</v>
      </c>
      <c r="F58" s="436">
        <v>1000000</v>
      </c>
      <c r="G58" s="457"/>
      <c r="H58" s="456">
        <f>F58+G58</f>
        <v>1000000</v>
      </c>
      <c r="I58" s="469"/>
    </row>
    <row r="59" spans="2:9" ht="15" customHeight="1" thickBot="1">
      <c r="B59" s="231">
        <v>758</v>
      </c>
      <c r="C59" s="220"/>
      <c r="D59" s="220"/>
      <c r="E59" s="75" t="s">
        <v>105</v>
      </c>
      <c r="F59" s="434">
        <f>F60+F62</f>
        <v>6366975</v>
      </c>
      <c r="G59" s="434">
        <f>G60+G62</f>
        <v>0</v>
      </c>
      <c r="H59" s="434">
        <f>H60+H62</f>
        <v>6366975</v>
      </c>
      <c r="I59" s="459"/>
    </row>
    <row r="60" spans="2:9" ht="15" customHeight="1">
      <c r="B60" s="259"/>
      <c r="C60" s="232">
        <v>75801</v>
      </c>
      <c r="D60" s="224"/>
      <c r="E60" s="225" t="s">
        <v>538</v>
      </c>
      <c r="F60" s="435">
        <f>F61</f>
        <v>5471708</v>
      </c>
      <c r="G60" s="435">
        <f>G61</f>
        <v>0</v>
      </c>
      <c r="H60" s="435">
        <f>H61</f>
        <v>5471708</v>
      </c>
      <c r="I60" s="470"/>
    </row>
    <row r="61" spans="2:9" s="246" customFormat="1" ht="23.25" customHeight="1">
      <c r="B61" s="254"/>
      <c r="C61" s="250"/>
      <c r="D61" s="187">
        <v>2920</v>
      </c>
      <c r="E61" s="253" t="s">
        <v>539</v>
      </c>
      <c r="F61" s="437">
        <v>5471708</v>
      </c>
      <c r="G61" s="448"/>
      <c r="H61" s="456">
        <f>F61+G61</f>
        <v>5471708</v>
      </c>
      <c r="I61" s="468" t="s">
        <v>630</v>
      </c>
    </row>
    <row r="62" spans="2:9" ht="15" customHeight="1">
      <c r="B62" s="251"/>
      <c r="C62" s="240">
        <v>75807</v>
      </c>
      <c r="D62" s="260"/>
      <c r="E62" s="242" t="s">
        <v>540</v>
      </c>
      <c r="F62" s="438">
        <f>F63</f>
        <v>895267</v>
      </c>
      <c r="G62" s="438">
        <f>G63</f>
        <v>0</v>
      </c>
      <c r="H62" s="438">
        <f>H63</f>
        <v>895267</v>
      </c>
      <c r="I62" s="471"/>
    </row>
    <row r="63" spans="2:9" ht="15" customHeight="1" thickBot="1">
      <c r="B63" s="256"/>
      <c r="C63" s="257"/>
      <c r="D63" s="244">
        <v>2920</v>
      </c>
      <c r="E63" s="258" t="s">
        <v>541</v>
      </c>
      <c r="F63" s="436">
        <v>895267</v>
      </c>
      <c r="G63" s="458"/>
      <c r="H63" s="456">
        <f>F63+G63</f>
        <v>895267</v>
      </c>
      <c r="I63" s="469"/>
    </row>
    <row r="64" spans="2:9" ht="15" customHeight="1" thickBot="1">
      <c r="B64" s="261">
        <v>801</v>
      </c>
      <c r="C64" s="220"/>
      <c r="D64" s="220"/>
      <c r="E64" s="75" t="s">
        <v>111</v>
      </c>
      <c r="F64" s="434">
        <f>F65+F67+F69+F71</f>
        <v>109135</v>
      </c>
      <c r="G64" s="434">
        <f>G65+G67+G69+G71</f>
        <v>0</v>
      </c>
      <c r="H64" s="434">
        <f>H65+H67+H69+H71</f>
        <v>109135</v>
      </c>
      <c r="I64" s="459"/>
    </row>
    <row r="65" spans="2:9" ht="15" customHeight="1">
      <c r="B65" s="259"/>
      <c r="C65" s="232">
        <v>80101</v>
      </c>
      <c r="D65" s="224"/>
      <c r="E65" s="225" t="s">
        <v>542</v>
      </c>
      <c r="F65" s="435">
        <f>F66</f>
        <v>14000</v>
      </c>
      <c r="G65" s="435">
        <f>G66</f>
        <v>0</v>
      </c>
      <c r="H65" s="435">
        <f>H66</f>
        <v>14000</v>
      </c>
      <c r="I65" s="470"/>
    </row>
    <row r="66" spans="2:9" ht="24" customHeight="1">
      <c r="B66" s="251"/>
      <c r="C66" s="252"/>
      <c r="D66" s="235" t="s">
        <v>483</v>
      </c>
      <c r="E66" s="188" t="s">
        <v>543</v>
      </c>
      <c r="F66" s="437">
        <v>14000</v>
      </c>
      <c r="G66" s="449"/>
      <c r="H66" s="456">
        <f>F66+G66</f>
        <v>14000</v>
      </c>
      <c r="I66" s="471"/>
    </row>
    <row r="67" spans="2:9" ht="15" customHeight="1">
      <c r="B67" s="251"/>
      <c r="C67" s="240">
        <v>80104</v>
      </c>
      <c r="D67" s="241"/>
      <c r="E67" s="242" t="s">
        <v>544</v>
      </c>
      <c r="F67" s="438">
        <f>F68</f>
        <v>20000</v>
      </c>
      <c r="G67" s="438">
        <f>G68</f>
        <v>0</v>
      </c>
      <c r="H67" s="438">
        <f>H68</f>
        <v>20000</v>
      </c>
      <c r="I67" s="471"/>
    </row>
    <row r="68" spans="2:9" ht="16.5" customHeight="1">
      <c r="B68" s="256"/>
      <c r="C68" s="257"/>
      <c r="D68" s="262" t="s">
        <v>545</v>
      </c>
      <c r="E68" s="263" t="s">
        <v>546</v>
      </c>
      <c r="F68" s="436">
        <v>20000</v>
      </c>
      <c r="G68" s="449"/>
      <c r="H68" s="456">
        <f>F68+G68</f>
        <v>20000</v>
      </c>
      <c r="I68" s="471"/>
    </row>
    <row r="69" spans="2:9" ht="16.5" customHeight="1">
      <c r="B69" s="251"/>
      <c r="C69" s="240">
        <v>80113</v>
      </c>
      <c r="D69" s="235"/>
      <c r="E69" s="242" t="s">
        <v>547</v>
      </c>
      <c r="F69" s="439">
        <f>F70</f>
        <v>3000</v>
      </c>
      <c r="G69" s="439">
        <f>G70</f>
        <v>0</v>
      </c>
      <c r="H69" s="439">
        <f>H70</f>
        <v>3000</v>
      </c>
      <c r="I69" s="471"/>
    </row>
    <row r="70" spans="2:9" ht="16.5" customHeight="1">
      <c r="B70" s="251"/>
      <c r="C70" s="252"/>
      <c r="D70" s="235" t="s">
        <v>545</v>
      </c>
      <c r="E70" s="253" t="s">
        <v>546</v>
      </c>
      <c r="F70" s="437">
        <v>3000</v>
      </c>
      <c r="G70" s="449"/>
      <c r="H70" s="489">
        <f>F70+G70</f>
        <v>3000</v>
      </c>
      <c r="I70" s="471"/>
    </row>
    <row r="71" spans="2:9" ht="16.5" customHeight="1">
      <c r="B71" s="259"/>
      <c r="C71" s="232">
        <v>80195</v>
      </c>
      <c r="D71" s="509"/>
      <c r="E71" s="225" t="s">
        <v>548</v>
      </c>
      <c r="F71" s="442">
        <f>F72</f>
        <v>72135</v>
      </c>
      <c r="G71" s="442">
        <f>G72</f>
        <v>0</v>
      </c>
      <c r="H71" s="442">
        <f>H72</f>
        <v>72135</v>
      </c>
      <c r="I71" s="470"/>
    </row>
    <row r="72" spans="2:9" ht="60" customHeight="1" thickBot="1">
      <c r="B72" s="264"/>
      <c r="C72" s="265"/>
      <c r="D72" s="262">
        <v>2030</v>
      </c>
      <c r="E72" s="229" t="s">
        <v>549</v>
      </c>
      <c r="F72" s="440">
        <v>72135</v>
      </c>
      <c r="G72" s="606"/>
      <c r="H72" s="456">
        <f>F72+G72</f>
        <v>72135</v>
      </c>
      <c r="I72" s="607" t="s">
        <v>710</v>
      </c>
    </row>
    <row r="73" spans="2:9" s="246" customFormat="1" ht="15" customHeight="1" thickBot="1">
      <c r="B73" s="261">
        <v>852</v>
      </c>
      <c r="C73" s="220"/>
      <c r="D73" s="220"/>
      <c r="E73" s="75" t="s">
        <v>149</v>
      </c>
      <c r="F73" s="434">
        <f>F74+F76+F78+F81+F84</f>
        <v>2275300</v>
      </c>
      <c r="G73" s="434">
        <f>G74+G76+G78+G81+G84</f>
        <v>10841</v>
      </c>
      <c r="H73" s="434">
        <f>H74+H76+H78+H81+H84</f>
        <v>2286141</v>
      </c>
      <c r="I73" s="460"/>
    </row>
    <row r="74" spans="2:9" ht="25.5" customHeight="1">
      <c r="B74" s="259"/>
      <c r="C74" s="232">
        <v>85212</v>
      </c>
      <c r="D74" s="224"/>
      <c r="E74" s="243" t="s">
        <v>550</v>
      </c>
      <c r="F74" s="435">
        <f>F75</f>
        <v>2092800</v>
      </c>
      <c r="G74" s="435">
        <f>G75</f>
        <v>0</v>
      </c>
      <c r="H74" s="435">
        <f>H75</f>
        <v>2092800</v>
      </c>
      <c r="I74" s="470"/>
    </row>
    <row r="75" spans="2:9" ht="43.5" customHeight="1">
      <c r="B75" s="251"/>
      <c r="C75" s="252"/>
      <c r="D75" s="187">
        <v>2010</v>
      </c>
      <c r="E75" s="238" t="s">
        <v>551</v>
      </c>
      <c r="F75" s="437">
        <v>2092800</v>
      </c>
      <c r="G75" s="447"/>
      <c r="H75" s="456">
        <f>F75+G75</f>
        <v>2092800</v>
      </c>
      <c r="I75" s="468" t="s">
        <v>673</v>
      </c>
    </row>
    <row r="76" spans="2:9" ht="25.5" customHeight="1">
      <c r="B76" s="251"/>
      <c r="C76" s="240">
        <v>85213</v>
      </c>
      <c r="D76" s="241"/>
      <c r="E76" s="255" t="s">
        <v>552</v>
      </c>
      <c r="F76" s="438">
        <f>F77</f>
        <v>9000</v>
      </c>
      <c r="G76" s="438">
        <f>G77</f>
        <v>0</v>
      </c>
      <c r="H76" s="438">
        <f>H77</f>
        <v>9000</v>
      </c>
      <c r="I76" s="471"/>
    </row>
    <row r="77" spans="2:9" ht="36" customHeight="1">
      <c r="B77" s="251"/>
      <c r="C77" s="252"/>
      <c r="D77" s="187">
        <v>2010</v>
      </c>
      <c r="E77" s="34" t="s">
        <v>551</v>
      </c>
      <c r="F77" s="437">
        <v>9000</v>
      </c>
      <c r="G77" s="447"/>
      <c r="H77" s="456">
        <f>F77+G77</f>
        <v>9000</v>
      </c>
      <c r="I77" s="468" t="s">
        <v>674</v>
      </c>
    </row>
    <row r="78" spans="2:9" ht="25.5" customHeight="1">
      <c r="B78" s="251"/>
      <c r="C78" s="240">
        <v>85214</v>
      </c>
      <c r="D78" s="241"/>
      <c r="E78" s="255" t="s">
        <v>553</v>
      </c>
      <c r="F78" s="438">
        <f>F79+F80</f>
        <v>72700</v>
      </c>
      <c r="G78" s="438">
        <f>G79+G80</f>
        <v>0</v>
      </c>
      <c r="H78" s="438">
        <f>H79+H80</f>
        <v>72700</v>
      </c>
      <c r="I78" s="471"/>
    </row>
    <row r="79" spans="2:9" ht="34.5" customHeight="1">
      <c r="B79" s="251"/>
      <c r="C79" s="252"/>
      <c r="D79" s="187">
        <v>2010</v>
      </c>
      <c r="E79" s="34" t="s">
        <v>551</v>
      </c>
      <c r="F79" s="437">
        <v>36900</v>
      </c>
      <c r="G79" s="447"/>
      <c r="H79" s="456">
        <f>F79+G79</f>
        <v>36900</v>
      </c>
      <c r="I79" s="468" t="s">
        <v>675</v>
      </c>
    </row>
    <row r="80" spans="2:9" s="246" customFormat="1" ht="34.5" customHeight="1">
      <c r="B80" s="254"/>
      <c r="C80" s="250"/>
      <c r="D80" s="187">
        <v>2030</v>
      </c>
      <c r="E80" s="188" t="s">
        <v>549</v>
      </c>
      <c r="F80" s="437">
        <v>35800</v>
      </c>
      <c r="G80" s="447"/>
      <c r="H80" s="456">
        <f>F80+G80</f>
        <v>35800</v>
      </c>
      <c r="I80" s="468" t="s">
        <v>675</v>
      </c>
    </row>
    <row r="81" spans="2:9" ht="15" customHeight="1">
      <c r="B81" s="251"/>
      <c r="C81" s="240">
        <v>85219</v>
      </c>
      <c r="D81" s="241"/>
      <c r="E81" s="242" t="s">
        <v>554</v>
      </c>
      <c r="F81" s="438">
        <f>F82+F83</f>
        <v>78000</v>
      </c>
      <c r="G81" s="438">
        <f>G82+G83</f>
        <v>5075</v>
      </c>
      <c r="H81" s="438">
        <f>H82+H83</f>
        <v>83075</v>
      </c>
      <c r="I81" s="471"/>
    </row>
    <row r="82" spans="2:9" ht="24">
      <c r="B82" s="251"/>
      <c r="C82" s="240"/>
      <c r="D82" s="235" t="s">
        <v>499</v>
      </c>
      <c r="E82" s="188" t="s">
        <v>500</v>
      </c>
      <c r="F82" s="437">
        <v>14000</v>
      </c>
      <c r="G82" s="450"/>
      <c r="H82" s="489">
        <f>F82+G82</f>
        <v>14000</v>
      </c>
      <c r="I82" s="471"/>
    </row>
    <row r="83" spans="2:9" ht="45" customHeight="1">
      <c r="B83" s="251"/>
      <c r="C83" s="252"/>
      <c r="D83" s="187">
        <v>2030</v>
      </c>
      <c r="E83" s="188" t="s">
        <v>549</v>
      </c>
      <c r="F83" s="437">
        <v>64000</v>
      </c>
      <c r="G83" s="36">
        <v>5075</v>
      </c>
      <c r="H83" s="456">
        <f>F83+G83</f>
        <v>69075</v>
      </c>
      <c r="I83" s="491" t="s">
        <v>717</v>
      </c>
    </row>
    <row r="84" spans="2:9" s="246" customFormat="1" ht="15" customHeight="1">
      <c r="B84" s="254"/>
      <c r="C84" s="240">
        <v>85295</v>
      </c>
      <c r="D84" s="241"/>
      <c r="E84" s="242" t="s">
        <v>548</v>
      </c>
      <c r="F84" s="438">
        <f>F85</f>
        <v>22800</v>
      </c>
      <c r="G84" s="438">
        <f>G85</f>
        <v>5766</v>
      </c>
      <c r="H84" s="438">
        <f>H85</f>
        <v>28566</v>
      </c>
      <c r="I84" s="467"/>
    </row>
    <row r="85" spans="2:9" s="246" customFormat="1" ht="43.5" customHeight="1" thickBot="1">
      <c r="B85" s="266"/>
      <c r="C85" s="267"/>
      <c r="D85" s="244">
        <v>2030</v>
      </c>
      <c r="E85" s="229" t="s">
        <v>555</v>
      </c>
      <c r="F85" s="436">
        <v>22800</v>
      </c>
      <c r="G85" s="654">
        <v>5766</v>
      </c>
      <c r="H85" s="456">
        <f>F85+G85</f>
        <v>28566</v>
      </c>
      <c r="I85" s="491" t="s">
        <v>718</v>
      </c>
    </row>
    <row r="86" spans="2:9" s="246" customFormat="1" ht="24" customHeight="1" thickBot="1">
      <c r="B86" s="231">
        <v>853</v>
      </c>
      <c r="C86" s="268"/>
      <c r="D86" s="269"/>
      <c r="E86" s="69" t="s">
        <v>182</v>
      </c>
      <c r="F86" s="441">
        <f>F87</f>
        <v>785231.32</v>
      </c>
      <c r="G86" s="441">
        <f>G87</f>
        <v>63174.14</v>
      </c>
      <c r="H86" s="441">
        <f>H87</f>
        <v>848405.46</v>
      </c>
      <c r="I86" s="460"/>
    </row>
    <row r="87" spans="2:9" s="246" customFormat="1" ht="14.25" customHeight="1">
      <c r="B87" s="270"/>
      <c r="C87" s="232">
        <v>85395</v>
      </c>
      <c r="D87" s="271"/>
      <c r="E87" s="28" t="s">
        <v>548</v>
      </c>
      <c r="F87" s="442">
        <f>SUM(F88:F97)</f>
        <v>785231.32</v>
      </c>
      <c r="G87" s="442">
        <f>SUM(G88:G97)</f>
        <v>63174.14</v>
      </c>
      <c r="H87" s="442">
        <f>SUM(H88:H97)</f>
        <v>848405.46</v>
      </c>
      <c r="I87" s="473"/>
    </row>
    <row r="88" spans="2:9" s="246" customFormat="1" ht="14.25" customHeight="1">
      <c r="B88" s="249"/>
      <c r="C88" s="240"/>
      <c r="D88" s="187">
        <v>2008</v>
      </c>
      <c r="E88" s="188" t="s">
        <v>610</v>
      </c>
      <c r="F88" s="437">
        <v>10615.85</v>
      </c>
      <c r="G88" s="449"/>
      <c r="H88" s="456">
        <f aca="true" t="shared" si="3" ref="H88:H97">F88+G88</f>
        <v>10615.85</v>
      </c>
      <c r="I88" s="491" t="s">
        <v>612</v>
      </c>
    </row>
    <row r="89" spans="2:9" s="246" customFormat="1" ht="14.25" customHeight="1">
      <c r="B89" s="249"/>
      <c r="C89" s="250"/>
      <c r="D89" s="187">
        <v>2009</v>
      </c>
      <c r="E89" s="188" t="s">
        <v>610</v>
      </c>
      <c r="F89" s="437">
        <v>1859.65</v>
      </c>
      <c r="G89" s="449"/>
      <c r="H89" s="489">
        <f t="shared" si="3"/>
        <v>1859.65</v>
      </c>
      <c r="I89" s="491" t="s">
        <v>612</v>
      </c>
    </row>
    <row r="90" spans="2:9" s="246" customFormat="1" ht="14.25" customHeight="1">
      <c r="B90" s="249"/>
      <c r="C90" s="250"/>
      <c r="D90" s="187">
        <v>2008</v>
      </c>
      <c r="E90" s="188" t="s">
        <v>611</v>
      </c>
      <c r="F90" s="437">
        <v>647917.44</v>
      </c>
      <c r="G90" s="490"/>
      <c r="H90" s="489">
        <f t="shared" si="3"/>
        <v>647917.44</v>
      </c>
      <c r="I90" s="491" t="s">
        <v>613</v>
      </c>
    </row>
    <row r="91" spans="2:9" s="246" customFormat="1" ht="14.25" customHeight="1">
      <c r="B91" s="249"/>
      <c r="C91" s="250"/>
      <c r="D91" s="187">
        <v>2009</v>
      </c>
      <c r="E91" s="188" t="s">
        <v>611</v>
      </c>
      <c r="F91" s="437">
        <v>114338.38</v>
      </c>
      <c r="G91" s="490"/>
      <c r="H91" s="489">
        <f t="shared" si="3"/>
        <v>114338.38</v>
      </c>
      <c r="I91" s="491" t="s">
        <v>613</v>
      </c>
    </row>
    <row r="92" spans="2:9" s="246" customFormat="1" ht="14.25" customHeight="1">
      <c r="B92" s="249"/>
      <c r="C92" s="250"/>
      <c r="D92" s="187">
        <v>2008</v>
      </c>
      <c r="E92" s="188" t="s">
        <v>693</v>
      </c>
      <c r="F92" s="437">
        <v>0</v>
      </c>
      <c r="G92" s="697">
        <v>55249.18</v>
      </c>
      <c r="H92" s="489">
        <f t="shared" si="3"/>
        <v>55249.18</v>
      </c>
      <c r="I92" s="491" t="s">
        <v>694</v>
      </c>
    </row>
    <row r="93" spans="2:9" s="246" customFormat="1" ht="14.25" customHeight="1">
      <c r="B93" s="249"/>
      <c r="C93" s="250"/>
      <c r="D93" s="187">
        <v>2009</v>
      </c>
      <c r="E93" s="188" t="s">
        <v>693</v>
      </c>
      <c r="F93" s="437">
        <v>0</v>
      </c>
      <c r="G93" s="697">
        <v>2924.96</v>
      </c>
      <c r="H93" s="489">
        <f t="shared" si="3"/>
        <v>2924.96</v>
      </c>
      <c r="I93" s="491" t="s">
        <v>694</v>
      </c>
    </row>
    <row r="94" spans="2:9" s="246" customFormat="1" ht="14.25" customHeight="1">
      <c r="B94" s="249"/>
      <c r="C94" s="250"/>
      <c r="D94" s="187">
        <v>6208</v>
      </c>
      <c r="E94" s="188" t="s">
        <v>611</v>
      </c>
      <c r="F94" s="437">
        <v>8925</v>
      </c>
      <c r="G94" s="697"/>
      <c r="H94" s="489">
        <f t="shared" si="3"/>
        <v>8925</v>
      </c>
      <c r="I94" s="491" t="s">
        <v>613</v>
      </c>
    </row>
    <row r="95" spans="2:9" s="246" customFormat="1" ht="14.25" customHeight="1">
      <c r="B95" s="272"/>
      <c r="C95" s="273"/>
      <c r="D95" s="274">
        <v>6209</v>
      </c>
      <c r="E95" s="229" t="s">
        <v>611</v>
      </c>
      <c r="F95" s="440">
        <v>1575</v>
      </c>
      <c r="G95" s="698"/>
      <c r="H95" s="456">
        <f t="shared" si="3"/>
        <v>1575</v>
      </c>
      <c r="I95" s="548" t="s">
        <v>613</v>
      </c>
    </row>
    <row r="96" spans="2:9" s="246" customFormat="1" ht="14.25" customHeight="1">
      <c r="B96" s="249"/>
      <c r="C96" s="250"/>
      <c r="D96" s="187">
        <v>6208</v>
      </c>
      <c r="E96" s="188" t="s">
        <v>693</v>
      </c>
      <c r="F96" s="437">
        <v>0</v>
      </c>
      <c r="G96" s="699">
        <v>4748.6</v>
      </c>
      <c r="H96" s="645">
        <f t="shared" si="3"/>
        <v>4748.6</v>
      </c>
      <c r="I96" s="491" t="s">
        <v>694</v>
      </c>
    </row>
    <row r="97" spans="2:9" s="246" customFormat="1" ht="14.25" customHeight="1" thickBot="1">
      <c r="B97" s="272"/>
      <c r="C97" s="273"/>
      <c r="D97" s="274">
        <v>6209</v>
      </c>
      <c r="E97" s="188" t="s">
        <v>693</v>
      </c>
      <c r="F97" s="440">
        <v>0</v>
      </c>
      <c r="G97" s="700">
        <v>251.4</v>
      </c>
      <c r="H97" s="644">
        <f t="shared" si="3"/>
        <v>251.4</v>
      </c>
      <c r="I97" s="491" t="s">
        <v>694</v>
      </c>
    </row>
    <row r="98" spans="2:9" s="246" customFormat="1" ht="14.25" customHeight="1" thickBot="1">
      <c r="B98" s="117" t="s">
        <v>195</v>
      </c>
      <c r="C98" s="118"/>
      <c r="D98" s="118"/>
      <c r="E98" s="119" t="s">
        <v>196</v>
      </c>
      <c r="F98" s="551">
        <f aca="true" t="shared" si="4" ref="F98:H99">F99</f>
        <v>20593</v>
      </c>
      <c r="G98" s="551">
        <f t="shared" si="4"/>
        <v>0</v>
      </c>
      <c r="H98" s="551">
        <f t="shared" si="4"/>
        <v>20593</v>
      </c>
      <c r="I98" s="646"/>
    </row>
    <row r="99" spans="2:9" s="246" customFormat="1" ht="14.25" customHeight="1">
      <c r="B99" s="270"/>
      <c r="C99" s="549" t="s">
        <v>667</v>
      </c>
      <c r="D99" s="271"/>
      <c r="E99" s="28" t="s">
        <v>668</v>
      </c>
      <c r="F99" s="550">
        <f t="shared" si="4"/>
        <v>20593</v>
      </c>
      <c r="G99" s="550">
        <f t="shared" si="4"/>
        <v>0</v>
      </c>
      <c r="H99" s="550">
        <f t="shared" si="4"/>
        <v>20593</v>
      </c>
      <c r="I99" s="552"/>
    </row>
    <row r="100" spans="2:9" s="246" customFormat="1" ht="24.75" thickBot="1">
      <c r="B100" s="272"/>
      <c r="C100" s="273"/>
      <c r="D100" s="274">
        <v>2030</v>
      </c>
      <c r="E100" s="546" t="s">
        <v>669</v>
      </c>
      <c r="F100" s="440">
        <v>20593</v>
      </c>
      <c r="G100" s="553"/>
      <c r="H100" s="489">
        <f>F100+G100</f>
        <v>20593</v>
      </c>
      <c r="I100" s="547"/>
    </row>
    <row r="101" spans="2:9" ht="27" customHeight="1" thickBot="1">
      <c r="B101" s="231">
        <v>900</v>
      </c>
      <c r="C101" s="220"/>
      <c r="D101" s="220"/>
      <c r="E101" s="87" t="s">
        <v>200</v>
      </c>
      <c r="F101" s="434">
        <f aca="true" t="shared" si="5" ref="F101:H102">F102</f>
        <v>4000</v>
      </c>
      <c r="G101" s="434">
        <f t="shared" si="5"/>
        <v>0</v>
      </c>
      <c r="H101" s="434">
        <f t="shared" si="5"/>
        <v>4000</v>
      </c>
      <c r="I101" s="459"/>
    </row>
    <row r="102" spans="2:9" s="246" customFormat="1" ht="24" customHeight="1">
      <c r="B102" s="247"/>
      <c r="C102" s="232">
        <v>90020</v>
      </c>
      <c r="D102" s="224"/>
      <c r="E102" s="243" t="s">
        <v>556</v>
      </c>
      <c r="F102" s="435">
        <f t="shared" si="5"/>
        <v>4000</v>
      </c>
      <c r="G102" s="435">
        <f t="shared" si="5"/>
        <v>0</v>
      </c>
      <c r="H102" s="435">
        <f t="shared" si="5"/>
        <v>4000</v>
      </c>
      <c r="I102" s="473"/>
    </row>
    <row r="103" spans="2:9" ht="14.25" customHeight="1" thickBot="1">
      <c r="B103" s="256"/>
      <c r="C103" s="257"/>
      <c r="D103" s="275" t="s">
        <v>557</v>
      </c>
      <c r="E103" s="276" t="s">
        <v>558</v>
      </c>
      <c r="F103" s="443">
        <v>4000</v>
      </c>
      <c r="G103" s="610"/>
      <c r="H103" s="456">
        <f>F103+G103</f>
        <v>4000</v>
      </c>
      <c r="I103" s="469"/>
    </row>
    <row r="104" spans="2:9" ht="14.25" customHeight="1" thickBot="1">
      <c r="B104" s="20" t="s">
        <v>227</v>
      </c>
      <c r="C104" s="21"/>
      <c r="D104" s="21"/>
      <c r="E104" s="22" t="s">
        <v>228</v>
      </c>
      <c r="F104" s="612">
        <f aca="true" t="shared" si="6" ref="F104:H105">F105</f>
        <v>198600</v>
      </c>
      <c r="G104" s="612">
        <f t="shared" si="6"/>
        <v>0</v>
      </c>
      <c r="H104" s="612">
        <f t="shared" si="6"/>
        <v>198600</v>
      </c>
      <c r="I104" s="459"/>
    </row>
    <row r="105" spans="2:9" ht="14.25" customHeight="1">
      <c r="B105" s="264"/>
      <c r="C105" s="27" t="s">
        <v>229</v>
      </c>
      <c r="D105" s="39"/>
      <c r="E105" s="28" t="s">
        <v>230</v>
      </c>
      <c r="F105" s="613">
        <f t="shared" si="6"/>
        <v>198600</v>
      </c>
      <c r="G105" s="613">
        <f t="shared" si="6"/>
        <v>0</v>
      </c>
      <c r="H105" s="613">
        <f t="shared" si="6"/>
        <v>198600</v>
      </c>
      <c r="I105" s="614"/>
    </row>
    <row r="106" spans="2:9" ht="39" customHeight="1" thickBot="1">
      <c r="B106" s="256"/>
      <c r="C106" s="257"/>
      <c r="D106" s="616">
        <v>6260</v>
      </c>
      <c r="E106" s="617" t="s">
        <v>679</v>
      </c>
      <c r="F106" s="443">
        <v>198600</v>
      </c>
      <c r="G106" s="611"/>
      <c r="H106" s="456">
        <f>F106+G106</f>
        <v>198600</v>
      </c>
      <c r="I106" s="621" t="s">
        <v>681</v>
      </c>
    </row>
    <row r="107" spans="2:9" s="246" customFormat="1" ht="4.5" customHeight="1" thickBot="1">
      <c r="B107" s="277"/>
      <c r="C107" s="278"/>
      <c r="D107" s="615"/>
      <c r="E107" s="615"/>
      <c r="F107" s="444"/>
      <c r="G107" s="461"/>
      <c r="H107" s="461"/>
      <c r="I107" s="472"/>
    </row>
    <row r="108" spans="2:9" s="246" customFormat="1" ht="19.5" customHeight="1" thickBot="1">
      <c r="B108" s="279" t="s">
        <v>559</v>
      </c>
      <c r="C108" s="280"/>
      <c r="D108" s="281"/>
      <c r="E108" s="282"/>
      <c r="F108" s="769">
        <f>F10+F13+F16+F21+F29+F36+F59+F64+F73+F86+F98+F101+F104</f>
        <v>19765321.32</v>
      </c>
      <c r="G108" s="434">
        <f>G10+G13+G16+G21+G29+G36+G59+G64+G73+G86+G98+G101+G104</f>
        <v>378573.14</v>
      </c>
      <c r="H108" s="769">
        <f>H10+H13+H16+H21+H29+H36+H59+H64+H73+H86+H98+H101+H104</f>
        <v>20143894.46</v>
      </c>
      <c r="I108" s="460"/>
    </row>
    <row r="109" spans="3:6" ht="12.75">
      <c r="C109" s="1"/>
      <c r="D109" s="283"/>
      <c r="E109" s="1"/>
      <c r="F109" s="1"/>
    </row>
    <row r="110" spans="2:6" ht="12.75">
      <c r="B110" s="284"/>
      <c r="C110" s="1"/>
      <c r="D110" s="283"/>
      <c r="E110" s="1"/>
      <c r="F110" s="1"/>
    </row>
    <row r="111" spans="3:6" ht="12.75">
      <c r="C111" s="285"/>
      <c r="D111" s="283"/>
      <c r="E111" s="1"/>
      <c r="F111" s="1"/>
    </row>
    <row r="112" spans="3:6" ht="12.75">
      <c r="C112" s="1"/>
      <c r="D112" s="283"/>
      <c r="E112" s="1"/>
      <c r="F112" s="1"/>
    </row>
    <row r="113" spans="3:6" ht="12.75">
      <c r="C113" s="1"/>
      <c r="D113" s="283"/>
      <c r="E113" s="1"/>
      <c r="F113" s="1"/>
    </row>
    <row r="114" spans="3:6" ht="12.75">
      <c r="C114" s="1"/>
      <c r="D114" s="283"/>
      <c r="E114" s="1"/>
      <c r="F114" s="1"/>
    </row>
    <row r="115" spans="3:6" ht="12.75">
      <c r="C115" s="1"/>
      <c r="D115" s="283"/>
      <c r="E115" s="1"/>
      <c r="F115" s="1"/>
    </row>
    <row r="116" spans="3:6" ht="12.75">
      <c r="C116" s="1"/>
      <c r="D116" s="283"/>
      <c r="E116" s="1"/>
      <c r="F116" s="1"/>
    </row>
    <row r="117" spans="3:6" ht="12.75">
      <c r="C117" s="1"/>
      <c r="D117" s="283"/>
      <c r="E117" s="1"/>
      <c r="F117" s="1"/>
    </row>
    <row r="118" spans="3:6" ht="12.75">
      <c r="C118" s="1"/>
      <c r="D118" s="283"/>
      <c r="E118" s="1"/>
      <c r="F118" s="1"/>
    </row>
    <row r="119" spans="3:6" ht="12.75">
      <c r="C119" s="1"/>
      <c r="D119" s="283"/>
      <c r="E119" s="1"/>
      <c r="F119" s="1"/>
    </row>
    <row r="120" spans="3:6" ht="12.75">
      <c r="C120" s="1"/>
      <c r="D120" s="283"/>
      <c r="E120" s="1"/>
      <c r="F120" s="1"/>
    </row>
    <row r="121" spans="3:6" ht="12.75">
      <c r="C121" s="1"/>
      <c r="D121" s="283"/>
      <c r="E121" s="1"/>
      <c r="F121" s="1"/>
    </row>
    <row r="122" spans="3:6" ht="12.75">
      <c r="C122" s="1"/>
      <c r="D122" s="283"/>
      <c r="E122" s="1"/>
      <c r="F122" s="1"/>
    </row>
    <row r="123" spans="3:6" ht="12.75">
      <c r="C123" s="1"/>
      <c r="D123" s="283"/>
      <c r="E123" s="1"/>
      <c r="F123" s="1"/>
    </row>
    <row r="124" spans="3:6" ht="12.75">
      <c r="C124" s="1"/>
      <c r="D124" s="283"/>
      <c r="E124" s="1"/>
      <c r="F124" s="1"/>
    </row>
    <row r="125" spans="3:6" ht="12.75">
      <c r="C125" s="1"/>
      <c r="D125" s="283"/>
      <c r="E125" s="1"/>
      <c r="F125" s="1"/>
    </row>
    <row r="126" spans="3:6" ht="12.75">
      <c r="C126" s="1"/>
      <c r="D126" s="283"/>
      <c r="E126" s="1"/>
      <c r="F126" s="1"/>
    </row>
    <row r="127" spans="3:6" ht="12.75">
      <c r="C127" s="1"/>
      <c r="D127" s="283"/>
      <c r="E127" s="1"/>
      <c r="F127" s="1"/>
    </row>
    <row r="128" spans="3:6" ht="12.75">
      <c r="C128" s="1"/>
      <c r="D128" s="283"/>
      <c r="E128" s="1"/>
      <c r="F128" s="1"/>
    </row>
    <row r="129" spans="3:6" ht="12.75">
      <c r="C129" s="1"/>
      <c r="D129" s="283"/>
      <c r="E129" s="1"/>
      <c r="F129" s="1"/>
    </row>
    <row r="130" spans="3:6" ht="12.75">
      <c r="C130" s="1"/>
      <c r="D130" s="283"/>
      <c r="E130" s="1"/>
      <c r="F130" s="1"/>
    </row>
    <row r="131" spans="3:6" ht="12.75">
      <c r="C131" s="1"/>
      <c r="D131" s="283"/>
      <c r="E131" s="1"/>
      <c r="F131" s="1"/>
    </row>
    <row r="132" spans="3:6" ht="12.75">
      <c r="C132" s="1"/>
      <c r="D132" s="283"/>
      <c r="E132" s="1"/>
      <c r="F132" s="1"/>
    </row>
    <row r="133" spans="3:6" ht="12.75">
      <c r="C133" s="1"/>
      <c r="D133" s="283"/>
      <c r="E133" s="1"/>
      <c r="F133" s="1"/>
    </row>
    <row r="134" spans="3:6" ht="12.75">
      <c r="C134" s="1"/>
      <c r="D134" s="283"/>
      <c r="E134" s="1"/>
      <c r="F134" s="1"/>
    </row>
    <row r="135" spans="3:6" ht="12.75">
      <c r="C135" s="1"/>
      <c r="D135" s="283"/>
      <c r="E135" s="1"/>
      <c r="F135" s="1"/>
    </row>
    <row r="136" spans="3:6" ht="12.75">
      <c r="C136" s="1"/>
      <c r="D136" s="283"/>
      <c r="E136" s="1"/>
      <c r="F136" s="1"/>
    </row>
    <row r="137" spans="3:6" ht="12.75">
      <c r="C137" s="1"/>
      <c r="D137" s="283"/>
      <c r="E137" s="1"/>
      <c r="F137" s="1"/>
    </row>
    <row r="138" spans="3:6" ht="12.75">
      <c r="C138" s="1"/>
      <c r="D138" s="283"/>
      <c r="E138" s="1"/>
      <c r="F138" s="1"/>
    </row>
    <row r="139" spans="3:6" ht="12.75">
      <c r="C139" s="1"/>
      <c r="D139" s="283"/>
      <c r="E139" s="1"/>
      <c r="F139" s="1"/>
    </row>
    <row r="140" spans="3:6" ht="12.75">
      <c r="C140" s="1"/>
      <c r="D140" s="283"/>
      <c r="E140" s="1"/>
      <c r="F140" s="1"/>
    </row>
    <row r="141" spans="3:6" ht="12.75">
      <c r="C141" s="1"/>
      <c r="D141" s="283"/>
      <c r="E141" s="1"/>
      <c r="F141" s="1"/>
    </row>
    <row r="142" spans="3:6" ht="12.75">
      <c r="C142" s="1"/>
      <c r="D142" s="283"/>
      <c r="E142" s="1"/>
      <c r="F142" s="1"/>
    </row>
  </sheetData>
  <sheetProtection/>
  <mergeCells count="8">
    <mergeCell ref="G7:G8"/>
    <mergeCell ref="I7:I8"/>
    <mergeCell ref="E5:F5"/>
    <mergeCell ref="F7:F8"/>
    <mergeCell ref="B7:B8"/>
    <mergeCell ref="C7:C8"/>
    <mergeCell ref="D7:D8"/>
    <mergeCell ref="E7:E8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0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5.00390625" style="1" customWidth="1"/>
    <col min="2" max="2" width="7.140625" style="1" customWidth="1"/>
    <col min="3" max="3" width="6.140625" style="1" customWidth="1"/>
    <col min="4" max="4" width="42.8515625" style="1" customWidth="1"/>
    <col min="5" max="5" width="18.57421875" style="1" customWidth="1"/>
    <col min="6" max="6" width="15.00390625" style="1" customWidth="1"/>
    <col min="7" max="7" width="18.57421875" style="1" customWidth="1"/>
    <col min="8" max="8" width="42.28125" style="1" customWidth="1"/>
    <col min="9" max="16384" width="9.140625" style="1" customWidth="1"/>
  </cols>
  <sheetData>
    <row r="1" ht="12.75">
      <c r="G1" t="s">
        <v>604</v>
      </c>
    </row>
    <row r="2" spans="2:7" ht="12.75">
      <c r="B2" s="2"/>
      <c r="G2" t="s">
        <v>792</v>
      </c>
    </row>
    <row r="3" spans="2:7" ht="12.75">
      <c r="B3" s="2"/>
      <c r="G3" t="s">
        <v>708</v>
      </c>
    </row>
    <row r="4" ht="18.75">
      <c r="D4" s="3"/>
    </row>
    <row r="5" ht="13.5" customHeight="1">
      <c r="D5" s="3"/>
    </row>
    <row r="6" spans="4:5" ht="18">
      <c r="D6" s="790" t="s">
        <v>711</v>
      </c>
      <c r="E6" s="790"/>
    </row>
    <row r="7" ht="10.5" customHeight="1" thickBot="1">
      <c r="G7" s="4" t="s">
        <v>1</v>
      </c>
    </row>
    <row r="8" spans="1:11" ht="25.5" customHeight="1" thickBot="1">
      <c r="A8" s="5" t="s">
        <v>2</v>
      </c>
      <c r="B8" s="6" t="s">
        <v>3</v>
      </c>
      <c r="C8" s="7" t="s">
        <v>4</v>
      </c>
      <c r="D8" s="8" t="s">
        <v>5</v>
      </c>
      <c r="E8" s="9" t="s">
        <v>6</v>
      </c>
      <c r="F8" s="10" t="s">
        <v>7</v>
      </c>
      <c r="G8" s="10" t="s">
        <v>8</v>
      </c>
      <c r="H8" s="11" t="s">
        <v>9</v>
      </c>
      <c r="I8" s="12"/>
      <c r="J8" s="12"/>
      <c r="K8" s="12"/>
    </row>
    <row r="9" spans="1:11" ht="8.25" customHeight="1" thickBot="1">
      <c r="A9" s="13">
        <v>1</v>
      </c>
      <c r="B9" s="14">
        <v>2</v>
      </c>
      <c r="C9" s="15">
        <v>3</v>
      </c>
      <c r="D9" s="16">
        <v>4</v>
      </c>
      <c r="E9" s="17">
        <v>5</v>
      </c>
      <c r="F9" s="18">
        <v>6</v>
      </c>
      <c r="G9" s="18">
        <v>7</v>
      </c>
      <c r="H9" s="19">
        <v>8</v>
      </c>
      <c r="I9" s="12"/>
      <c r="J9" s="12"/>
      <c r="K9" s="12"/>
    </row>
    <row r="10" spans="1:11" ht="15.75" customHeight="1" thickBot="1">
      <c r="A10" s="20" t="s">
        <v>10</v>
      </c>
      <c r="B10" s="21"/>
      <c r="C10" s="21"/>
      <c r="D10" s="22" t="s">
        <v>11</v>
      </c>
      <c r="E10" s="23">
        <f>E11+E13+E15+E17+E19</f>
        <v>2488000</v>
      </c>
      <c r="F10" s="23">
        <f>F11+F13+F15+F17+F19</f>
        <v>364558</v>
      </c>
      <c r="G10" s="23">
        <f>G11+G13+G15+G17+G19</f>
        <v>2852558</v>
      </c>
      <c r="H10" s="24"/>
      <c r="I10" s="12"/>
      <c r="J10" s="12"/>
      <c r="K10" s="12"/>
    </row>
    <row r="11" spans="1:11" ht="14.25" customHeight="1">
      <c r="A11" s="25"/>
      <c r="B11" s="26" t="s">
        <v>12</v>
      </c>
      <c r="C11" s="27"/>
      <c r="D11" s="28" t="s">
        <v>13</v>
      </c>
      <c r="E11" s="29">
        <f>E12</f>
        <v>15000</v>
      </c>
      <c r="F11" s="29">
        <f>F12</f>
        <v>0</v>
      </c>
      <c r="G11" s="29">
        <f>G12</f>
        <v>15000</v>
      </c>
      <c r="H11" s="30"/>
      <c r="I11" s="12"/>
      <c r="J11" s="12"/>
      <c r="K11" s="12"/>
    </row>
    <row r="12" spans="1:11" ht="14.25" customHeight="1">
      <c r="A12" s="31"/>
      <c r="B12" s="32"/>
      <c r="C12" s="33" t="s">
        <v>14</v>
      </c>
      <c r="D12" s="34" t="s">
        <v>15</v>
      </c>
      <c r="E12" s="35">
        <v>15000</v>
      </c>
      <c r="F12" s="36"/>
      <c r="G12" s="36">
        <f>E12+F12</f>
        <v>15000</v>
      </c>
      <c r="H12" s="37"/>
      <c r="I12" s="12"/>
      <c r="J12" s="12"/>
      <c r="K12" s="12"/>
    </row>
    <row r="13" spans="1:11" ht="14.25" customHeight="1">
      <c r="A13" s="38"/>
      <c r="B13" s="39" t="s">
        <v>16</v>
      </c>
      <c r="C13" s="40"/>
      <c r="D13" s="28" t="s">
        <v>17</v>
      </c>
      <c r="E13" s="41">
        <f>E14</f>
        <v>15000</v>
      </c>
      <c r="F13" s="41">
        <f>F14</f>
        <v>0</v>
      </c>
      <c r="G13" s="41">
        <f>G14</f>
        <v>15000</v>
      </c>
      <c r="H13" s="37"/>
      <c r="I13" s="12"/>
      <c r="J13" s="12"/>
      <c r="K13" s="12"/>
    </row>
    <row r="14" spans="1:11" ht="14.25" customHeight="1">
      <c r="A14" s="42"/>
      <c r="B14" s="43"/>
      <c r="C14" s="33" t="s">
        <v>14</v>
      </c>
      <c r="D14" s="34" t="s">
        <v>15</v>
      </c>
      <c r="E14" s="44">
        <v>15000</v>
      </c>
      <c r="F14" s="36"/>
      <c r="G14" s="36">
        <f>E14+F14</f>
        <v>15000</v>
      </c>
      <c r="H14" s="37"/>
      <c r="I14" s="12"/>
      <c r="J14" s="12"/>
      <c r="K14" s="12"/>
    </row>
    <row r="15" spans="1:11" ht="14.25" customHeight="1">
      <c r="A15" s="45"/>
      <c r="B15" s="46" t="s">
        <v>18</v>
      </c>
      <c r="C15" s="47"/>
      <c r="D15" s="48" t="s">
        <v>19</v>
      </c>
      <c r="E15" s="49">
        <f>E16</f>
        <v>2440000</v>
      </c>
      <c r="F15" s="49">
        <f>F16</f>
        <v>60000</v>
      </c>
      <c r="G15" s="49">
        <f>G16</f>
        <v>2500000</v>
      </c>
      <c r="H15" s="37"/>
      <c r="I15" s="12"/>
      <c r="J15" s="12"/>
      <c r="K15" s="12"/>
    </row>
    <row r="16" spans="1:11" ht="14.25" customHeight="1">
      <c r="A16" s="42"/>
      <c r="B16" s="43"/>
      <c r="C16" s="33" t="s">
        <v>20</v>
      </c>
      <c r="D16" s="34" t="s">
        <v>21</v>
      </c>
      <c r="E16" s="50">
        <v>2440000</v>
      </c>
      <c r="F16" s="651">
        <v>60000</v>
      </c>
      <c r="G16" s="36">
        <f>E16+F16</f>
        <v>2500000</v>
      </c>
      <c r="H16" s="649" t="s">
        <v>712</v>
      </c>
      <c r="I16" s="12"/>
      <c r="J16" s="12"/>
      <c r="K16" s="12"/>
    </row>
    <row r="17" spans="1:11" ht="14.25" customHeight="1">
      <c r="A17" s="45"/>
      <c r="B17" s="47" t="s">
        <v>22</v>
      </c>
      <c r="C17" s="47"/>
      <c r="D17" s="48" t="s">
        <v>23</v>
      </c>
      <c r="E17" s="51">
        <f>E18</f>
        <v>18000</v>
      </c>
      <c r="F17" s="51">
        <f>F18</f>
        <v>0</v>
      </c>
      <c r="G17" s="51">
        <f>G18</f>
        <v>18000</v>
      </c>
      <c r="H17" s="37"/>
      <c r="I17" s="12"/>
      <c r="J17" s="12"/>
      <c r="K17" s="12"/>
    </row>
    <row r="18" spans="1:11" ht="24.75" customHeight="1">
      <c r="A18" s="52"/>
      <c r="B18" s="43"/>
      <c r="C18" s="43">
        <v>2850</v>
      </c>
      <c r="D18" s="34" t="s">
        <v>24</v>
      </c>
      <c r="E18" s="55">
        <v>18000</v>
      </c>
      <c r="F18" s="65"/>
      <c r="G18" s="65">
        <f>E18+F18</f>
        <v>18000</v>
      </c>
      <c r="H18" s="66"/>
      <c r="I18" s="12"/>
      <c r="J18" s="12"/>
      <c r="K18" s="12"/>
    </row>
    <row r="19" spans="1:11" ht="14.25" customHeight="1">
      <c r="A19" s="42"/>
      <c r="B19" s="223" t="s">
        <v>776</v>
      </c>
      <c r="C19" s="232"/>
      <c r="D19" s="684" t="s">
        <v>548</v>
      </c>
      <c r="E19" s="685">
        <f>E20+E21</f>
        <v>0</v>
      </c>
      <c r="F19" s="685">
        <f>F20+F21</f>
        <v>304558</v>
      </c>
      <c r="G19" s="685">
        <f>G20+G21</f>
        <v>304558</v>
      </c>
      <c r="H19" s="37"/>
      <c r="I19" s="12"/>
      <c r="J19" s="12"/>
      <c r="K19" s="12"/>
    </row>
    <row r="20" spans="1:11" ht="14.25" customHeight="1">
      <c r="A20" s="42"/>
      <c r="B20" s="43"/>
      <c r="C20" s="33" t="s">
        <v>14</v>
      </c>
      <c r="D20" s="34" t="s">
        <v>15</v>
      </c>
      <c r="E20" s="50">
        <v>0</v>
      </c>
      <c r="F20" s="493">
        <v>5972</v>
      </c>
      <c r="G20" s="65">
        <f>E20+F20</f>
        <v>5972</v>
      </c>
      <c r="H20" s="649" t="s">
        <v>779</v>
      </c>
      <c r="I20" s="12"/>
      <c r="J20" s="12"/>
      <c r="K20" s="12"/>
    </row>
    <row r="21" spans="1:11" ht="14.25" customHeight="1" thickBot="1">
      <c r="A21" s="61"/>
      <c r="B21" s="62"/>
      <c r="C21" s="33" t="s">
        <v>37</v>
      </c>
      <c r="D21" s="34" t="s">
        <v>38</v>
      </c>
      <c r="E21" s="64">
        <v>0</v>
      </c>
      <c r="F21" s="492">
        <v>298586</v>
      </c>
      <c r="G21" s="65">
        <f>E21+F21</f>
        <v>298586</v>
      </c>
      <c r="H21" s="649" t="s">
        <v>779</v>
      </c>
      <c r="I21" s="12"/>
      <c r="J21" s="12"/>
      <c r="K21" s="12"/>
    </row>
    <row r="22" spans="1:11" ht="15.75" customHeight="1" thickBot="1">
      <c r="A22" s="20" t="s">
        <v>25</v>
      </c>
      <c r="B22" s="21"/>
      <c r="C22" s="21"/>
      <c r="D22" s="22" t="s">
        <v>26</v>
      </c>
      <c r="E22" s="56">
        <f>E23+E25+E27+E32</f>
        <v>2331200</v>
      </c>
      <c r="F22" s="56">
        <f>F23+F25+F27+F32</f>
        <v>0</v>
      </c>
      <c r="G22" s="56">
        <f>G23+G25+G27+G32</f>
        <v>2331200</v>
      </c>
      <c r="H22" s="24"/>
      <c r="I22" s="12"/>
      <c r="J22" s="12"/>
      <c r="K22" s="12"/>
    </row>
    <row r="23" spans="1:11" ht="14.25" customHeight="1">
      <c r="A23" s="38"/>
      <c r="B23" s="39" t="s">
        <v>27</v>
      </c>
      <c r="C23" s="27"/>
      <c r="D23" s="28" t="s">
        <v>28</v>
      </c>
      <c r="E23" s="57">
        <f>E24</f>
        <v>230200</v>
      </c>
      <c r="F23" s="57">
        <f>F24</f>
        <v>0</v>
      </c>
      <c r="G23" s="57">
        <f>G24</f>
        <v>230200</v>
      </c>
      <c r="H23" s="30"/>
      <c r="I23" s="12"/>
      <c r="J23" s="12"/>
      <c r="K23" s="12"/>
    </row>
    <row r="24" spans="1:11" ht="14.25" customHeight="1">
      <c r="A24" s="45"/>
      <c r="B24" s="43"/>
      <c r="C24" s="33" t="s">
        <v>14</v>
      </c>
      <c r="D24" s="34" t="s">
        <v>15</v>
      </c>
      <c r="E24" s="50">
        <v>230200</v>
      </c>
      <c r="F24" s="36"/>
      <c r="G24" s="36">
        <f>E24+F24</f>
        <v>230200</v>
      </c>
      <c r="H24" s="37"/>
      <c r="I24" s="12"/>
      <c r="J24" s="12"/>
      <c r="K24" s="12"/>
    </row>
    <row r="25" spans="1:11" ht="14.25" customHeight="1">
      <c r="A25" s="45"/>
      <c r="B25" s="47" t="s">
        <v>29</v>
      </c>
      <c r="C25" s="46"/>
      <c r="D25" s="48" t="s">
        <v>30</v>
      </c>
      <c r="E25" s="51">
        <f>E26</f>
        <v>300000</v>
      </c>
      <c r="F25" s="51">
        <f>F26</f>
        <v>0</v>
      </c>
      <c r="G25" s="51">
        <f>G26</f>
        <v>300000</v>
      </c>
      <c r="H25" s="37"/>
      <c r="I25" s="12"/>
      <c r="J25" s="12"/>
      <c r="K25" s="12"/>
    </row>
    <row r="26" spans="1:11" ht="37.5" customHeight="1">
      <c r="A26" s="45"/>
      <c r="B26" s="43"/>
      <c r="C26" s="53" t="s">
        <v>31</v>
      </c>
      <c r="D26" s="58" t="s">
        <v>32</v>
      </c>
      <c r="E26" s="50">
        <v>300000</v>
      </c>
      <c r="F26" s="36"/>
      <c r="G26" s="36">
        <f>E26+F26</f>
        <v>300000</v>
      </c>
      <c r="H26" s="37"/>
      <c r="I26" s="12"/>
      <c r="J26" s="12"/>
      <c r="K26" s="12"/>
    </row>
    <row r="27" spans="1:11" ht="17.25" customHeight="1">
      <c r="A27" s="45"/>
      <c r="B27" s="46" t="s">
        <v>33</v>
      </c>
      <c r="C27" s="47"/>
      <c r="D27" s="48" t="s">
        <v>34</v>
      </c>
      <c r="E27" s="51">
        <f>E28+E29+E30+E31</f>
        <v>1751000</v>
      </c>
      <c r="F27" s="51">
        <f>F28+F29+F30+F31</f>
        <v>0</v>
      </c>
      <c r="G27" s="51">
        <f>G28+G29+G30+G31</f>
        <v>1751000</v>
      </c>
      <c r="H27" s="37"/>
      <c r="I27" s="12"/>
      <c r="J27" s="12"/>
      <c r="K27" s="12"/>
    </row>
    <row r="28" spans="1:11" ht="15" customHeight="1">
      <c r="A28" s="45"/>
      <c r="B28" s="59"/>
      <c r="C28" s="33" t="s">
        <v>35</v>
      </c>
      <c r="D28" s="34" t="s">
        <v>36</v>
      </c>
      <c r="E28" s="60">
        <v>169000</v>
      </c>
      <c r="F28" s="36"/>
      <c r="G28" s="36">
        <f>E28+F28</f>
        <v>169000</v>
      </c>
      <c r="H28" s="37"/>
      <c r="I28" s="12"/>
      <c r="J28" s="12"/>
      <c r="K28" s="12"/>
    </row>
    <row r="29" spans="1:11" ht="15" customHeight="1">
      <c r="A29" s="45"/>
      <c r="B29" s="59"/>
      <c r="C29" s="33" t="s">
        <v>14</v>
      </c>
      <c r="D29" s="34" t="s">
        <v>15</v>
      </c>
      <c r="E29" s="60">
        <v>110000</v>
      </c>
      <c r="F29" s="36"/>
      <c r="G29" s="36">
        <f>E29+F29</f>
        <v>110000</v>
      </c>
      <c r="H29" s="37"/>
      <c r="I29" s="12"/>
      <c r="J29" s="12"/>
      <c r="K29" s="12"/>
    </row>
    <row r="30" spans="1:11" ht="15" customHeight="1">
      <c r="A30" s="42"/>
      <c r="B30" s="43"/>
      <c r="C30" s="33" t="s">
        <v>37</v>
      </c>
      <c r="D30" s="34" t="s">
        <v>38</v>
      </c>
      <c r="E30" s="50">
        <v>37000</v>
      </c>
      <c r="F30" s="36"/>
      <c r="G30" s="36">
        <f>E30+F30</f>
        <v>37000</v>
      </c>
      <c r="H30" s="37"/>
      <c r="I30" s="12"/>
      <c r="J30" s="12"/>
      <c r="K30" s="12"/>
    </row>
    <row r="31" spans="1:11" ht="15" customHeight="1">
      <c r="A31" s="61"/>
      <c r="B31" s="62"/>
      <c r="C31" s="63" t="s">
        <v>20</v>
      </c>
      <c r="D31" s="54" t="s">
        <v>21</v>
      </c>
      <c r="E31" s="64">
        <v>1435000</v>
      </c>
      <c r="F31" s="65"/>
      <c r="G31" s="65">
        <f>E31+F31</f>
        <v>1435000</v>
      </c>
      <c r="H31" s="647"/>
      <c r="I31" s="12"/>
      <c r="J31" s="12"/>
      <c r="K31" s="12"/>
    </row>
    <row r="32" spans="1:11" ht="15" customHeight="1">
      <c r="A32" s="42"/>
      <c r="B32" s="608">
        <v>60053</v>
      </c>
      <c r="C32" s="33"/>
      <c r="D32" s="592" t="s">
        <v>678</v>
      </c>
      <c r="E32" s="609">
        <f>E33</f>
        <v>50000</v>
      </c>
      <c r="F32" s="609">
        <f>F33</f>
        <v>0</v>
      </c>
      <c r="G32" s="609">
        <f>G33</f>
        <v>50000</v>
      </c>
      <c r="H32" s="37"/>
      <c r="I32" s="12"/>
      <c r="J32" s="12"/>
      <c r="K32" s="12"/>
    </row>
    <row r="33" spans="1:11" ht="15" customHeight="1" thickBot="1">
      <c r="A33" s="61"/>
      <c r="B33" s="62"/>
      <c r="C33" s="63" t="s">
        <v>20</v>
      </c>
      <c r="D33" s="54" t="s">
        <v>21</v>
      </c>
      <c r="E33" s="64">
        <v>50000</v>
      </c>
      <c r="F33" s="492"/>
      <c r="G33" s="65">
        <f>E33+F33</f>
        <v>50000</v>
      </c>
      <c r="H33" s="648" t="s">
        <v>712</v>
      </c>
      <c r="I33" s="12"/>
      <c r="J33" s="12"/>
      <c r="K33" s="12"/>
    </row>
    <row r="34" spans="1:11" ht="15.75" customHeight="1" thickBot="1">
      <c r="A34" s="20" t="s">
        <v>39</v>
      </c>
      <c r="B34" s="67"/>
      <c r="C34" s="68"/>
      <c r="D34" s="69" t="s">
        <v>40</v>
      </c>
      <c r="E34" s="70">
        <f aca="true" t="shared" si="0" ref="E34:G35">E35</f>
        <v>10000</v>
      </c>
      <c r="F34" s="70">
        <f t="shared" si="0"/>
        <v>0</v>
      </c>
      <c r="G34" s="70">
        <f t="shared" si="0"/>
        <v>10000</v>
      </c>
      <c r="H34" s="24"/>
      <c r="I34" s="12"/>
      <c r="J34" s="12"/>
      <c r="K34" s="12"/>
    </row>
    <row r="35" spans="1:11" ht="14.25" customHeight="1">
      <c r="A35" s="71"/>
      <c r="B35" s="72">
        <v>63095</v>
      </c>
      <c r="C35" s="73"/>
      <c r="D35" s="28" t="s">
        <v>41</v>
      </c>
      <c r="E35" s="74">
        <f t="shared" si="0"/>
        <v>10000</v>
      </c>
      <c r="F35" s="74">
        <f t="shared" si="0"/>
        <v>0</v>
      </c>
      <c r="G35" s="74">
        <f t="shared" si="0"/>
        <v>10000</v>
      </c>
      <c r="H35" s="30"/>
      <c r="I35" s="12"/>
      <c r="J35" s="12"/>
      <c r="K35" s="12"/>
    </row>
    <row r="36" spans="1:11" ht="15" customHeight="1" thickBot="1">
      <c r="A36" s="61"/>
      <c r="B36" s="62"/>
      <c r="C36" s="63" t="s">
        <v>35</v>
      </c>
      <c r="D36" s="54" t="s">
        <v>36</v>
      </c>
      <c r="E36" s="64">
        <v>10000</v>
      </c>
      <c r="F36" s="65"/>
      <c r="G36" s="36">
        <f>E36+F36</f>
        <v>10000</v>
      </c>
      <c r="H36" s="66"/>
      <c r="I36" s="12"/>
      <c r="J36" s="12"/>
      <c r="K36" s="12"/>
    </row>
    <row r="37" spans="1:11" ht="15.75" customHeight="1" thickBot="1">
      <c r="A37" s="20" t="s">
        <v>42</v>
      </c>
      <c r="B37" s="21"/>
      <c r="C37" s="21"/>
      <c r="D37" s="75" t="s">
        <v>43</v>
      </c>
      <c r="E37" s="56">
        <f>E38+E41</f>
        <v>490000</v>
      </c>
      <c r="F37" s="56">
        <f>F38+F41</f>
        <v>0</v>
      </c>
      <c r="G37" s="56">
        <f>G38+G41</f>
        <v>490000</v>
      </c>
      <c r="H37" s="24"/>
      <c r="I37" s="12"/>
      <c r="J37" s="12"/>
      <c r="K37" s="12"/>
    </row>
    <row r="38" spans="1:11" ht="16.5" customHeight="1">
      <c r="A38" s="38"/>
      <c r="B38" s="39" t="s">
        <v>44</v>
      </c>
      <c r="C38" s="27"/>
      <c r="D38" s="28" t="s">
        <v>45</v>
      </c>
      <c r="E38" s="57">
        <f>SUM(E39:E40)</f>
        <v>190000</v>
      </c>
      <c r="F38" s="57">
        <f>SUM(F39:F40)</f>
        <v>0</v>
      </c>
      <c r="G38" s="57">
        <f>SUM(G39:G40)</f>
        <v>190000</v>
      </c>
      <c r="H38" s="30"/>
      <c r="I38" s="12"/>
      <c r="J38" s="12"/>
      <c r="K38" s="12"/>
    </row>
    <row r="39" spans="1:11" ht="15" customHeight="1">
      <c r="A39" s="45"/>
      <c r="B39" s="76"/>
      <c r="C39" s="33" t="s">
        <v>46</v>
      </c>
      <c r="D39" s="34" t="s">
        <v>47</v>
      </c>
      <c r="E39" s="60">
        <v>70000</v>
      </c>
      <c r="F39" s="36"/>
      <c r="G39" s="36">
        <f>E39+F39</f>
        <v>70000</v>
      </c>
      <c r="H39" s="37"/>
      <c r="I39" s="12"/>
      <c r="J39" s="12"/>
      <c r="K39" s="12"/>
    </row>
    <row r="40" spans="1:11" ht="15" customHeight="1">
      <c r="A40" s="52"/>
      <c r="B40" s="43"/>
      <c r="C40" s="63" t="s">
        <v>14</v>
      </c>
      <c r="D40" s="54" t="s">
        <v>15</v>
      </c>
      <c r="E40" s="77">
        <v>120000</v>
      </c>
      <c r="F40" s="36"/>
      <c r="G40" s="36">
        <f>E40+F40</f>
        <v>120000</v>
      </c>
      <c r="H40" s="37"/>
      <c r="I40" s="12"/>
      <c r="J40" s="12"/>
      <c r="K40" s="12"/>
    </row>
    <row r="41" spans="1:11" ht="15" customHeight="1">
      <c r="A41" s="42"/>
      <c r="B41" s="72">
        <v>70095</v>
      </c>
      <c r="C41" s="33"/>
      <c r="D41" s="48" t="s">
        <v>41</v>
      </c>
      <c r="E41" s="78">
        <f>E42</f>
        <v>300000</v>
      </c>
      <c r="F41" s="78">
        <f>F42</f>
        <v>0</v>
      </c>
      <c r="G41" s="78">
        <f>G42</f>
        <v>300000</v>
      </c>
      <c r="H41" s="37"/>
      <c r="I41" s="12"/>
      <c r="J41" s="12"/>
      <c r="K41" s="12"/>
    </row>
    <row r="42" spans="1:11" ht="15" customHeight="1" thickBot="1">
      <c r="A42" s="52"/>
      <c r="B42" s="79"/>
      <c r="C42" s="63" t="s">
        <v>20</v>
      </c>
      <c r="D42" s="54" t="s">
        <v>21</v>
      </c>
      <c r="E42" s="77">
        <v>300000</v>
      </c>
      <c r="F42" s="65"/>
      <c r="G42" s="65">
        <f>E42+F42</f>
        <v>300000</v>
      </c>
      <c r="H42" s="647"/>
      <c r="I42" s="12"/>
      <c r="J42" s="12"/>
      <c r="K42" s="12"/>
    </row>
    <row r="43" spans="1:11" ht="15.75" customHeight="1" thickBot="1">
      <c r="A43" s="20" t="s">
        <v>48</v>
      </c>
      <c r="B43" s="80"/>
      <c r="C43" s="81"/>
      <c r="D43" s="82" t="s">
        <v>49</v>
      </c>
      <c r="E43" s="56">
        <f aca="true" t="shared" si="1" ref="E43:G44">E44</f>
        <v>150000</v>
      </c>
      <c r="F43" s="56">
        <f t="shared" si="1"/>
        <v>10000</v>
      </c>
      <c r="G43" s="56">
        <f t="shared" si="1"/>
        <v>160000</v>
      </c>
      <c r="H43" s="24"/>
      <c r="I43" s="12"/>
      <c r="J43" s="12"/>
      <c r="K43" s="12"/>
    </row>
    <row r="44" spans="1:11" ht="17.25" customHeight="1">
      <c r="A44" s="38"/>
      <c r="B44" s="39" t="s">
        <v>50</v>
      </c>
      <c r="C44" s="27"/>
      <c r="D44" s="28" t="s">
        <v>51</v>
      </c>
      <c r="E44" s="57">
        <f t="shared" si="1"/>
        <v>150000</v>
      </c>
      <c r="F44" s="57">
        <f t="shared" si="1"/>
        <v>10000</v>
      </c>
      <c r="G44" s="57">
        <f t="shared" si="1"/>
        <v>160000</v>
      </c>
      <c r="H44" s="30"/>
      <c r="I44" s="12"/>
      <c r="J44" s="12"/>
      <c r="K44" s="12"/>
    </row>
    <row r="45" spans="1:11" ht="15" customHeight="1" thickBot="1">
      <c r="A45" s="52"/>
      <c r="B45" s="53"/>
      <c r="C45" s="63" t="s">
        <v>14</v>
      </c>
      <c r="D45" s="54" t="s">
        <v>15</v>
      </c>
      <c r="E45" s="55">
        <v>150000</v>
      </c>
      <c r="F45" s="666">
        <v>10000</v>
      </c>
      <c r="G45" s="36">
        <f>E45+F45</f>
        <v>160000</v>
      </c>
      <c r="H45" s="647" t="s">
        <v>771</v>
      </c>
      <c r="I45" s="12"/>
      <c r="J45" s="12"/>
      <c r="K45" s="12"/>
    </row>
    <row r="46" spans="1:11" ht="15.75" customHeight="1" thickBot="1">
      <c r="A46" s="20" t="s">
        <v>52</v>
      </c>
      <c r="B46" s="21"/>
      <c r="C46" s="21"/>
      <c r="D46" s="75" t="s">
        <v>53</v>
      </c>
      <c r="E46" s="56">
        <f>E47+E51+E58+E81</f>
        <v>2094442</v>
      </c>
      <c r="F46" s="56">
        <f>F47+F51+F58+F81</f>
        <v>0</v>
      </c>
      <c r="G46" s="56">
        <f>G47+G51+G58+G81</f>
        <v>2094442</v>
      </c>
      <c r="H46" s="24"/>
      <c r="I46" s="12"/>
      <c r="J46" s="12"/>
      <c r="K46" s="12"/>
    </row>
    <row r="47" spans="1:11" ht="15" customHeight="1">
      <c r="A47" s="38"/>
      <c r="B47" s="39" t="s">
        <v>54</v>
      </c>
      <c r="C47" s="27"/>
      <c r="D47" s="28" t="s">
        <v>55</v>
      </c>
      <c r="E47" s="57">
        <f>SUM(E48:E50)</f>
        <v>66200</v>
      </c>
      <c r="F47" s="57">
        <f>SUM(F48:F50)</f>
        <v>0</v>
      </c>
      <c r="G47" s="57">
        <f>SUM(G48:G50)</f>
        <v>66200</v>
      </c>
      <c r="H47" s="30"/>
      <c r="I47" s="12"/>
      <c r="J47" s="12"/>
      <c r="K47" s="12"/>
    </row>
    <row r="48" spans="1:11" ht="15" customHeight="1">
      <c r="A48" s="42"/>
      <c r="B48" s="43"/>
      <c r="C48" s="33" t="s">
        <v>56</v>
      </c>
      <c r="D48" s="34" t="s">
        <v>57</v>
      </c>
      <c r="E48" s="83">
        <v>55200</v>
      </c>
      <c r="F48" s="36"/>
      <c r="G48" s="36">
        <f>E48+F48</f>
        <v>55200</v>
      </c>
      <c r="H48" s="37"/>
      <c r="I48" s="12"/>
      <c r="J48" s="12"/>
      <c r="K48" s="12"/>
    </row>
    <row r="49" spans="1:11" ht="15" customHeight="1">
      <c r="A49" s="42"/>
      <c r="B49" s="43"/>
      <c r="C49" s="33" t="s">
        <v>58</v>
      </c>
      <c r="D49" s="34" t="s">
        <v>59</v>
      </c>
      <c r="E49" s="83">
        <v>9600</v>
      </c>
      <c r="F49" s="36"/>
      <c r="G49" s="36">
        <f>E49+F49</f>
        <v>9600</v>
      </c>
      <c r="H49" s="37"/>
      <c r="I49" s="12"/>
      <c r="J49" s="12"/>
      <c r="K49" s="12"/>
    </row>
    <row r="50" spans="1:11" ht="15" customHeight="1">
      <c r="A50" s="42"/>
      <c r="B50" s="43"/>
      <c r="C50" s="33" t="s">
        <v>60</v>
      </c>
      <c r="D50" s="34" t="s">
        <v>61</v>
      </c>
      <c r="E50" s="83">
        <v>1400</v>
      </c>
      <c r="F50" s="36"/>
      <c r="G50" s="36">
        <f>E50+F50</f>
        <v>1400</v>
      </c>
      <c r="H50" s="37"/>
      <c r="I50" s="12"/>
      <c r="J50" s="12"/>
      <c r="K50" s="12"/>
    </row>
    <row r="51" spans="1:11" ht="15" customHeight="1">
      <c r="A51" s="45"/>
      <c r="B51" s="46" t="s">
        <v>62</v>
      </c>
      <c r="C51" s="47"/>
      <c r="D51" s="48" t="s">
        <v>63</v>
      </c>
      <c r="E51" s="51">
        <f>SUM(E52:E57)</f>
        <v>198500</v>
      </c>
      <c r="F51" s="51">
        <f>SUM(F52:F57)</f>
        <v>0</v>
      </c>
      <c r="G51" s="51">
        <f>SUM(G52:G57)</f>
        <v>198500</v>
      </c>
      <c r="H51" s="37"/>
      <c r="I51" s="12"/>
      <c r="J51" s="12"/>
      <c r="K51" s="12"/>
    </row>
    <row r="52" spans="1:11" ht="15" customHeight="1">
      <c r="A52" s="42"/>
      <c r="B52" s="43"/>
      <c r="C52" s="33" t="s">
        <v>46</v>
      </c>
      <c r="D52" s="34" t="s">
        <v>47</v>
      </c>
      <c r="E52" s="50">
        <v>170000</v>
      </c>
      <c r="F52" s="36"/>
      <c r="G52" s="36">
        <f aca="true" t="shared" si="2" ref="G52:G57">E52+F52</f>
        <v>170000</v>
      </c>
      <c r="H52" s="37"/>
      <c r="I52" s="12"/>
      <c r="J52" s="12"/>
      <c r="K52" s="12"/>
    </row>
    <row r="53" spans="1:11" ht="15" customHeight="1">
      <c r="A53" s="42"/>
      <c r="B53" s="43"/>
      <c r="C53" s="33" t="s">
        <v>35</v>
      </c>
      <c r="D53" s="34" t="s">
        <v>36</v>
      </c>
      <c r="E53" s="50">
        <v>12500</v>
      </c>
      <c r="F53" s="36"/>
      <c r="G53" s="36">
        <f t="shared" si="2"/>
        <v>12500</v>
      </c>
      <c r="H53" s="37"/>
      <c r="I53" s="12"/>
      <c r="J53" s="12"/>
      <c r="K53" s="12"/>
    </row>
    <row r="54" spans="1:11" ht="15" customHeight="1">
      <c r="A54" s="42"/>
      <c r="B54" s="43"/>
      <c r="C54" s="33" t="s">
        <v>14</v>
      </c>
      <c r="D54" s="34" t="s">
        <v>15</v>
      </c>
      <c r="E54" s="50">
        <v>4000</v>
      </c>
      <c r="F54" s="36"/>
      <c r="G54" s="36">
        <f t="shared" si="2"/>
        <v>4000</v>
      </c>
      <c r="H54" s="37"/>
      <c r="I54" s="12"/>
      <c r="J54" s="12"/>
      <c r="K54" s="12"/>
    </row>
    <row r="55" spans="1:11" ht="15" customHeight="1">
      <c r="A55" s="42"/>
      <c r="B55" s="43"/>
      <c r="C55" s="33" t="s">
        <v>64</v>
      </c>
      <c r="D55" s="34" t="s">
        <v>65</v>
      </c>
      <c r="E55" s="50">
        <v>2000</v>
      </c>
      <c r="F55" s="36"/>
      <c r="G55" s="36">
        <f t="shared" si="2"/>
        <v>2000</v>
      </c>
      <c r="H55" s="37"/>
      <c r="I55" s="12"/>
      <c r="J55" s="12"/>
      <c r="K55" s="12"/>
    </row>
    <row r="56" spans="1:11" ht="15" customHeight="1">
      <c r="A56" s="42"/>
      <c r="B56" s="43"/>
      <c r="C56" s="84">
        <v>4420</v>
      </c>
      <c r="D56" s="34" t="s">
        <v>66</v>
      </c>
      <c r="E56" s="50">
        <v>3000</v>
      </c>
      <c r="F56" s="36"/>
      <c r="G56" s="36">
        <f t="shared" si="2"/>
        <v>3000</v>
      </c>
      <c r="H56" s="37"/>
      <c r="I56" s="12"/>
      <c r="J56" s="12"/>
      <c r="K56" s="12"/>
    </row>
    <row r="57" spans="1:11" ht="12.75">
      <c r="A57" s="42"/>
      <c r="B57" s="43"/>
      <c r="C57" s="84">
        <v>4700</v>
      </c>
      <c r="D57" s="34" t="s">
        <v>67</v>
      </c>
      <c r="E57" s="50">
        <v>7000</v>
      </c>
      <c r="F57" s="36"/>
      <c r="G57" s="36">
        <f t="shared" si="2"/>
        <v>7000</v>
      </c>
      <c r="H57" s="37"/>
      <c r="I57" s="12"/>
      <c r="J57" s="12"/>
      <c r="K57" s="12"/>
    </row>
    <row r="58" spans="1:11" ht="15" customHeight="1">
      <c r="A58" s="45"/>
      <c r="B58" s="46" t="s">
        <v>68</v>
      </c>
      <c r="C58" s="47"/>
      <c r="D58" s="48" t="s">
        <v>69</v>
      </c>
      <c r="E58" s="51">
        <f>SUM(E59:E80)</f>
        <v>1737102</v>
      </c>
      <c r="F58" s="51">
        <f>SUM(F59:F80)</f>
        <v>0</v>
      </c>
      <c r="G58" s="51">
        <f>SUM(G59:G80)</f>
        <v>1737102</v>
      </c>
      <c r="H58" s="37"/>
      <c r="I58" s="12"/>
      <c r="J58" s="12"/>
      <c r="K58" s="12"/>
    </row>
    <row r="59" spans="1:11" ht="14.25" customHeight="1">
      <c r="A59" s="42"/>
      <c r="B59" s="43"/>
      <c r="C59" s="43">
        <v>3020</v>
      </c>
      <c r="D59" s="34" t="s">
        <v>70</v>
      </c>
      <c r="E59" s="50">
        <v>49000</v>
      </c>
      <c r="F59" s="36"/>
      <c r="G59" s="36">
        <f aca="true" t="shared" si="3" ref="G59:G80">E59+F59</f>
        <v>49000</v>
      </c>
      <c r="H59" s="37"/>
      <c r="I59" s="12"/>
      <c r="J59" s="12"/>
      <c r="K59" s="12"/>
    </row>
    <row r="60" spans="1:11" ht="14.25" customHeight="1">
      <c r="A60" s="42"/>
      <c r="B60" s="43"/>
      <c r="C60" s="33" t="s">
        <v>56</v>
      </c>
      <c r="D60" s="34" t="s">
        <v>57</v>
      </c>
      <c r="E60" s="50">
        <v>924000</v>
      </c>
      <c r="F60" s="36"/>
      <c r="G60" s="36">
        <f t="shared" si="3"/>
        <v>924000</v>
      </c>
      <c r="H60" s="37"/>
      <c r="I60" s="12"/>
      <c r="J60" s="12"/>
      <c r="K60" s="12"/>
    </row>
    <row r="61" spans="1:11" ht="14.25" customHeight="1">
      <c r="A61" s="42"/>
      <c r="B61" s="43"/>
      <c r="C61" s="33" t="s">
        <v>71</v>
      </c>
      <c r="D61" s="34" t="s">
        <v>72</v>
      </c>
      <c r="E61" s="50">
        <v>75000</v>
      </c>
      <c r="F61" s="36"/>
      <c r="G61" s="36">
        <f t="shared" si="3"/>
        <v>75000</v>
      </c>
      <c r="H61" s="37"/>
      <c r="I61" s="12"/>
      <c r="J61" s="12"/>
      <c r="K61" s="12"/>
    </row>
    <row r="62" spans="1:11" ht="14.25" customHeight="1">
      <c r="A62" s="42"/>
      <c r="B62" s="43"/>
      <c r="C62" s="33" t="s">
        <v>58</v>
      </c>
      <c r="D62" s="34" t="s">
        <v>59</v>
      </c>
      <c r="E62" s="50">
        <v>150000</v>
      </c>
      <c r="F62" s="36"/>
      <c r="G62" s="36">
        <f t="shared" si="3"/>
        <v>150000</v>
      </c>
      <c r="H62" s="37"/>
      <c r="I62" s="12"/>
      <c r="J62" s="12"/>
      <c r="K62" s="12"/>
    </row>
    <row r="63" spans="1:11" ht="14.25" customHeight="1">
      <c r="A63" s="42"/>
      <c r="B63" s="43"/>
      <c r="C63" s="33" t="s">
        <v>60</v>
      </c>
      <c r="D63" s="34" t="s">
        <v>61</v>
      </c>
      <c r="E63" s="50">
        <v>25000</v>
      </c>
      <c r="F63" s="36"/>
      <c r="G63" s="36">
        <f t="shared" si="3"/>
        <v>25000</v>
      </c>
      <c r="H63" s="37"/>
      <c r="I63" s="12"/>
      <c r="J63" s="12"/>
      <c r="K63" s="12"/>
    </row>
    <row r="64" spans="1:11" ht="14.25" customHeight="1">
      <c r="A64" s="42"/>
      <c r="B64" s="43"/>
      <c r="C64" s="43">
        <v>4170</v>
      </c>
      <c r="D64" s="34" t="s">
        <v>73</v>
      </c>
      <c r="E64" s="50">
        <v>14000</v>
      </c>
      <c r="F64" s="36"/>
      <c r="G64" s="36">
        <f t="shared" si="3"/>
        <v>14000</v>
      </c>
      <c r="H64" s="37"/>
      <c r="I64" s="12"/>
      <c r="J64" s="12"/>
      <c r="K64" s="12"/>
    </row>
    <row r="65" spans="1:11" ht="14.25" customHeight="1">
      <c r="A65" s="42"/>
      <c r="B65" s="43"/>
      <c r="C65" s="33" t="s">
        <v>35</v>
      </c>
      <c r="D65" s="34" t="s">
        <v>36</v>
      </c>
      <c r="E65" s="50">
        <v>119902</v>
      </c>
      <c r="F65" s="36"/>
      <c r="G65" s="36">
        <f t="shared" si="3"/>
        <v>119902</v>
      </c>
      <c r="H65" s="37"/>
      <c r="I65" s="12"/>
      <c r="J65" s="12"/>
      <c r="K65" s="12"/>
    </row>
    <row r="66" spans="1:11" ht="14.25" customHeight="1">
      <c r="A66" s="42"/>
      <c r="B66" s="43"/>
      <c r="C66" s="33" t="s">
        <v>74</v>
      </c>
      <c r="D66" s="34" t="s">
        <v>75</v>
      </c>
      <c r="E66" s="50">
        <v>30000</v>
      </c>
      <c r="F66" s="36"/>
      <c r="G66" s="36">
        <f t="shared" si="3"/>
        <v>30000</v>
      </c>
      <c r="H66" s="37"/>
      <c r="I66" s="12"/>
      <c r="J66" s="12"/>
      <c r="K66" s="12"/>
    </row>
    <row r="67" spans="1:11" ht="14.25" customHeight="1">
      <c r="A67" s="42"/>
      <c r="B67" s="43"/>
      <c r="C67" s="33" t="s">
        <v>76</v>
      </c>
      <c r="D67" s="34" t="s">
        <v>77</v>
      </c>
      <c r="E67" s="50">
        <v>11000</v>
      </c>
      <c r="F67" s="36"/>
      <c r="G67" s="36">
        <f t="shared" si="3"/>
        <v>11000</v>
      </c>
      <c r="H67" s="37"/>
      <c r="I67" s="12"/>
      <c r="J67" s="12"/>
      <c r="K67" s="12"/>
    </row>
    <row r="68" spans="1:11" ht="14.25" customHeight="1">
      <c r="A68" s="42"/>
      <c r="B68" s="43"/>
      <c r="C68" s="33" t="s">
        <v>14</v>
      </c>
      <c r="D68" s="34" t="s">
        <v>15</v>
      </c>
      <c r="E68" s="50">
        <v>157000</v>
      </c>
      <c r="F68" s="36"/>
      <c r="G68" s="36">
        <f t="shared" si="3"/>
        <v>157000</v>
      </c>
      <c r="H68" s="483"/>
      <c r="I68" s="12"/>
      <c r="J68" s="12"/>
      <c r="K68" s="12"/>
    </row>
    <row r="69" spans="1:11" ht="14.25" customHeight="1">
      <c r="A69" s="42"/>
      <c r="B69" s="495"/>
      <c r="C69" s="510">
        <v>4350</v>
      </c>
      <c r="D69" s="507" t="s">
        <v>78</v>
      </c>
      <c r="E69" s="98">
        <v>10000</v>
      </c>
      <c r="F69" s="114"/>
      <c r="G69" s="114">
        <f t="shared" si="3"/>
        <v>10000</v>
      </c>
      <c r="H69" s="30"/>
      <c r="I69" s="12"/>
      <c r="J69" s="12"/>
      <c r="K69" s="12"/>
    </row>
    <row r="70" spans="1:11" ht="14.25" customHeight="1">
      <c r="A70" s="42"/>
      <c r="B70" s="43"/>
      <c r="C70" s="84">
        <v>4360</v>
      </c>
      <c r="D70" s="34" t="s">
        <v>79</v>
      </c>
      <c r="E70" s="50">
        <v>16000</v>
      </c>
      <c r="F70" s="36"/>
      <c r="G70" s="36">
        <f t="shared" si="3"/>
        <v>16000</v>
      </c>
      <c r="H70" s="37"/>
      <c r="I70" s="12"/>
      <c r="J70" s="12"/>
      <c r="K70" s="12"/>
    </row>
    <row r="71" spans="1:11" ht="14.25" customHeight="1">
      <c r="A71" s="42"/>
      <c r="B71" s="43"/>
      <c r="C71" s="84">
        <v>4370</v>
      </c>
      <c r="D71" s="34" t="s">
        <v>80</v>
      </c>
      <c r="E71" s="50">
        <v>8000</v>
      </c>
      <c r="F71" s="36"/>
      <c r="G71" s="36">
        <f t="shared" si="3"/>
        <v>8000</v>
      </c>
      <c r="H71" s="37"/>
      <c r="I71" s="12"/>
      <c r="J71" s="12"/>
      <c r="K71" s="12"/>
    </row>
    <row r="72" spans="1:11" ht="14.25" customHeight="1">
      <c r="A72" s="42"/>
      <c r="B72" s="43"/>
      <c r="C72" s="33" t="s">
        <v>64</v>
      </c>
      <c r="D72" s="34" t="s">
        <v>65</v>
      </c>
      <c r="E72" s="50">
        <v>15000</v>
      </c>
      <c r="F72" s="36"/>
      <c r="G72" s="36">
        <f t="shared" si="3"/>
        <v>15000</v>
      </c>
      <c r="H72" s="37"/>
      <c r="I72" s="12"/>
      <c r="J72" s="12"/>
      <c r="K72" s="12"/>
    </row>
    <row r="73" spans="1:11" ht="14.25" customHeight="1">
      <c r="A73" s="42"/>
      <c r="B73" s="43"/>
      <c r="C73" s="84">
        <v>4420</v>
      </c>
      <c r="D73" s="34" t="s">
        <v>66</v>
      </c>
      <c r="E73" s="50">
        <v>2000</v>
      </c>
      <c r="F73" s="36"/>
      <c r="G73" s="36">
        <f t="shared" si="3"/>
        <v>2000</v>
      </c>
      <c r="H73" s="37"/>
      <c r="I73" s="12"/>
      <c r="J73" s="12"/>
      <c r="K73" s="12"/>
    </row>
    <row r="74" spans="1:11" ht="14.25" customHeight="1">
      <c r="A74" s="42"/>
      <c r="B74" s="43"/>
      <c r="C74" s="33" t="s">
        <v>37</v>
      </c>
      <c r="D74" s="34" t="s">
        <v>38</v>
      </c>
      <c r="E74" s="50">
        <v>30000</v>
      </c>
      <c r="F74" s="36"/>
      <c r="G74" s="36">
        <f t="shared" si="3"/>
        <v>30000</v>
      </c>
      <c r="H74" s="37"/>
      <c r="I74" s="12"/>
      <c r="J74" s="12"/>
      <c r="K74" s="12"/>
    </row>
    <row r="75" spans="1:11" ht="14.25" customHeight="1">
      <c r="A75" s="85"/>
      <c r="B75" s="43"/>
      <c r="C75" s="33" t="s">
        <v>81</v>
      </c>
      <c r="D75" s="34" t="s">
        <v>82</v>
      </c>
      <c r="E75" s="50">
        <v>19200</v>
      </c>
      <c r="F75" s="36"/>
      <c r="G75" s="36">
        <f t="shared" si="3"/>
        <v>19200</v>
      </c>
      <c r="H75" s="37"/>
      <c r="I75" s="12"/>
      <c r="J75" s="12"/>
      <c r="K75" s="12"/>
    </row>
    <row r="76" spans="1:11" ht="14.25" customHeight="1">
      <c r="A76" s="42"/>
      <c r="B76" s="43"/>
      <c r="C76" s="84">
        <v>4610</v>
      </c>
      <c r="D76" s="34" t="s">
        <v>83</v>
      </c>
      <c r="E76" s="50">
        <v>1000</v>
      </c>
      <c r="F76" s="36"/>
      <c r="G76" s="36">
        <f t="shared" si="3"/>
        <v>1000</v>
      </c>
      <c r="H76" s="37"/>
      <c r="I76" s="12"/>
      <c r="J76" s="12"/>
      <c r="K76" s="12"/>
    </row>
    <row r="77" spans="1:11" ht="14.25" customHeight="1">
      <c r="A77" s="42"/>
      <c r="B77" s="43"/>
      <c r="C77" s="84">
        <v>4700</v>
      </c>
      <c r="D77" s="34" t="s">
        <v>84</v>
      </c>
      <c r="E77" s="50">
        <v>12000</v>
      </c>
      <c r="F77" s="36"/>
      <c r="G77" s="36">
        <f t="shared" si="3"/>
        <v>12000</v>
      </c>
      <c r="H77" s="37"/>
      <c r="I77" s="12"/>
      <c r="J77" s="12"/>
      <c r="K77" s="12"/>
    </row>
    <row r="78" spans="1:11" ht="14.25" customHeight="1">
      <c r="A78" s="42"/>
      <c r="B78" s="43"/>
      <c r="C78" s="43" t="s">
        <v>116</v>
      </c>
      <c r="D78" s="34" t="s">
        <v>117</v>
      </c>
      <c r="E78" s="50">
        <v>4000</v>
      </c>
      <c r="F78" s="36"/>
      <c r="G78" s="36">
        <f t="shared" si="3"/>
        <v>4000</v>
      </c>
      <c r="H78" s="37"/>
      <c r="I78" s="12"/>
      <c r="J78" s="12"/>
      <c r="K78" s="12"/>
    </row>
    <row r="79" spans="1:11" ht="14.25" customHeight="1">
      <c r="A79" s="42"/>
      <c r="B79" s="43"/>
      <c r="C79" s="84">
        <v>4750</v>
      </c>
      <c r="D79" s="34" t="s">
        <v>85</v>
      </c>
      <c r="E79" s="50">
        <v>45000</v>
      </c>
      <c r="F79" s="36"/>
      <c r="G79" s="36">
        <f t="shared" si="3"/>
        <v>45000</v>
      </c>
      <c r="H79" s="37"/>
      <c r="I79" s="12"/>
      <c r="J79" s="12"/>
      <c r="K79" s="12"/>
    </row>
    <row r="80" spans="1:11" ht="14.25" customHeight="1">
      <c r="A80" s="42"/>
      <c r="B80" s="43"/>
      <c r="C80" s="84">
        <v>6060</v>
      </c>
      <c r="D80" s="34" t="s">
        <v>86</v>
      </c>
      <c r="E80" s="50">
        <v>20000</v>
      </c>
      <c r="F80" s="36"/>
      <c r="G80" s="36">
        <f t="shared" si="3"/>
        <v>20000</v>
      </c>
      <c r="H80" s="37"/>
      <c r="I80" s="12"/>
      <c r="J80" s="12"/>
      <c r="K80" s="12"/>
    </row>
    <row r="81" spans="1:11" ht="15" customHeight="1">
      <c r="A81" s="42"/>
      <c r="B81" s="47" t="s">
        <v>87</v>
      </c>
      <c r="C81" s="46"/>
      <c r="D81" s="48" t="s">
        <v>88</v>
      </c>
      <c r="E81" s="51">
        <f>E82+E83+E84</f>
        <v>92640</v>
      </c>
      <c r="F81" s="51">
        <f>F82+F83+F84</f>
        <v>0</v>
      </c>
      <c r="G81" s="51">
        <f>G82+G83+G84</f>
        <v>92640</v>
      </c>
      <c r="H81" s="37"/>
      <c r="I81" s="12"/>
      <c r="J81" s="12"/>
      <c r="K81" s="12"/>
    </row>
    <row r="82" spans="1:11" ht="15" customHeight="1">
      <c r="A82" s="42"/>
      <c r="B82" s="47"/>
      <c r="C82" s="43">
        <v>4170</v>
      </c>
      <c r="D82" s="34" t="s">
        <v>73</v>
      </c>
      <c r="E82" s="60">
        <v>2640</v>
      </c>
      <c r="F82" s="36"/>
      <c r="G82" s="36">
        <f>E82+F82</f>
        <v>2640</v>
      </c>
      <c r="H82" s="37"/>
      <c r="I82" s="12"/>
      <c r="J82" s="12"/>
      <c r="K82" s="12"/>
    </row>
    <row r="83" spans="1:11" ht="15" customHeight="1">
      <c r="A83" s="42"/>
      <c r="B83" s="43"/>
      <c r="C83" s="84">
        <v>4210</v>
      </c>
      <c r="D83" s="34" t="s">
        <v>36</v>
      </c>
      <c r="E83" s="50">
        <v>30000</v>
      </c>
      <c r="F83" s="36"/>
      <c r="G83" s="36">
        <f>E83+F83</f>
        <v>30000</v>
      </c>
      <c r="H83" s="37"/>
      <c r="I83" s="12"/>
      <c r="J83" s="12"/>
      <c r="K83" s="12"/>
    </row>
    <row r="84" spans="1:11" ht="15" customHeight="1" thickBot="1">
      <c r="A84" s="52"/>
      <c r="B84" s="53"/>
      <c r="C84" s="86">
        <v>4300</v>
      </c>
      <c r="D84" s="54" t="s">
        <v>15</v>
      </c>
      <c r="E84" s="55">
        <v>60000</v>
      </c>
      <c r="F84" s="65"/>
      <c r="G84" s="65">
        <f>E84+F84</f>
        <v>60000</v>
      </c>
      <c r="H84" s="66"/>
      <c r="I84" s="12"/>
      <c r="J84" s="12"/>
      <c r="K84" s="12"/>
    </row>
    <row r="85" spans="1:11" ht="29.25" customHeight="1" thickBot="1">
      <c r="A85" s="20" t="s">
        <v>89</v>
      </c>
      <c r="B85" s="21"/>
      <c r="C85" s="21"/>
      <c r="D85" s="87" t="s">
        <v>90</v>
      </c>
      <c r="E85" s="56">
        <f>E86+E88+E94</f>
        <v>10118</v>
      </c>
      <c r="F85" s="56">
        <f>F86+F88+F94</f>
        <v>0</v>
      </c>
      <c r="G85" s="56">
        <f>G86+G88+G94</f>
        <v>10118</v>
      </c>
      <c r="H85" s="24"/>
      <c r="I85" s="12"/>
      <c r="J85" s="12"/>
      <c r="K85" s="12"/>
    </row>
    <row r="86" spans="1:11" ht="26.25" customHeight="1">
      <c r="A86" s="38"/>
      <c r="B86" s="39" t="s">
        <v>91</v>
      </c>
      <c r="C86" s="27"/>
      <c r="D86" s="28" t="s">
        <v>92</v>
      </c>
      <c r="E86" s="57">
        <f>SUM(E87:E87)</f>
        <v>1330</v>
      </c>
      <c r="F86" s="57">
        <f>SUM(F87:F87)</f>
        <v>0</v>
      </c>
      <c r="G86" s="57">
        <f>SUM(G87:G87)</f>
        <v>1330</v>
      </c>
      <c r="H86" s="30"/>
      <c r="I86" s="12"/>
      <c r="J86" s="12"/>
      <c r="K86" s="12"/>
    </row>
    <row r="87" spans="1:11" ht="15" customHeight="1">
      <c r="A87" s="52"/>
      <c r="B87" s="53"/>
      <c r="C87" s="88" t="s">
        <v>14</v>
      </c>
      <c r="D87" s="89" t="s">
        <v>93</v>
      </c>
      <c r="E87" s="90">
        <v>1330</v>
      </c>
      <c r="F87" s="65"/>
      <c r="G87" s="65">
        <f>E87+F87</f>
        <v>1330</v>
      </c>
      <c r="H87" s="66"/>
      <c r="I87" s="12"/>
      <c r="J87" s="12"/>
      <c r="K87" s="12"/>
    </row>
    <row r="88" spans="1:11" ht="51">
      <c r="A88" s="556"/>
      <c r="B88" s="240">
        <v>75109</v>
      </c>
      <c r="C88" s="187"/>
      <c r="D88" s="544" t="s">
        <v>666</v>
      </c>
      <c r="E88" s="576">
        <f>E89+E90+E91+E92+E93</f>
        <v>3636</v>
      </c>
      <c r="F88" s="577">
        <f>F89+F90+F91+F92+F93</f>
        <v>0</v>
      </c>
      <c r="G88" s="576">
        <f>G89+G90+G91+G92+G93</f>
        <v>3636</v>
      </c>
      <c r="H88" s="37"/>
      <c r="I88" s="12"/>
      <c r="J88" s="12"/>
      <c r="K88" s="12"/>
    </row>
    <row r="89" spans="1:11" ht="15" customHeight="1">
      <c r="A89" s="554"/>
      <c r="B89" s="53"/>
      <c r="C89" s="560" t="s">
        <v>46</v>
      </c>
      <c r="D89" s="561" t="s">
        <v>47</v>
      </c>
      <c r="E89" s="557">
        <v>2190</v>
      </c>
      <c r="F89" s="494"/>
      <c r="G89" s="65">
        <f>E89+F89</f>
        <v>2190</v>
      </c>
      <c r="H89" s="555"/>
      <c r="I89" s="12"/>
      <c r="J89" s="12"/>
      <c r="K89" s="12"/>
    </row>
    <row r="90" spans="1:11" ht="15" customHeight="1">
      <c r="A90" s="556"/>
      <c r="B90" s="43"/>
      <c r="C90" s="562">
        <v>4170</v>
      </c>
      <c r="D90" s="561" t="s">
        <v>73</v>
      </c>
      <c r="E90" s="558">
        <v>625</v>
      </c>
      <c r="F90" s="36"/>
      <c r="G90" s="666">
        <f>E90+F90</f>
        <v>625</v>
      </c>
      <c r="H90" s="649"/>
      <c r="I90" s="12"/>
      <c r="J90" s="12"/>
      <c r="K90" s="12"/>
    </row>
    <row r="91" spans="1:11" ht="15" customHeight="1">
      <c r="A91" s="554"/>
      <c r="B91" s="62"/>
      <c r="C91" s="573" t="s">
        <v>35</v>
      </c>
      <c r="D91" s="574" t="s">
        <v>36</v>
      </c>
      <c r="E91" s="575">
        <v>173</v>
      </c>
      <c r="F91" s="494"/>
      <c r="G91" s="666">
        <f>E91+F91</f>
        <v>173</v>
      </c>
      <c r="H91" s="648"/>
      <c r="I91" s="12"/>
      <c r="J91" s="12"/>
      <c r="K91" s="12"/>
    </row>
    <row r="92" spans="1:11" ht="15" customHeight="1">
      <c r="A92" s="556"/>
      <c r="B92" s="43"/>
      <c r="C92" s="33" t="s">
        <v>14</v>
      </c>
      <c r="D92" s="34" t="s">
        <v>15</v>
      </c>
      <c r="E92" s="558">
        <v>144</v>
      </c>
      <c r="F92" s="36"/>
      <c r="G92" s="666">
        <f>E92+F92</f>
        <v>144</v>
      </c>
      <c r="H92" s="649"/>
      <c r="I92" s="12"/>
      <c r="J92" s="12"/>
      <c r="K92" s="12"/>
    </row>
    <row r="93" spans="1:11" ht="15" customHeight="1">
      <c r="A93" s="554"/>
      <c r="B93" s="62"/>
      <c r="C93" s="63" t="s">
        <v>64</v>
      </c>
      <c r="D93" s="54" t="s">
        <v>65</v>
      </c>
      <c r="E93" s="575">
        <v>504</v>
      </c>
      <c r="F93" s="494"/>
      <c r="G93" s="666">
        <f>E93+F93</f>
        <v>504</v>
      </c>
      <c r="H93" s="648"/>
      <c r="I93" s="12"/>
      <c r="J93" s="12"/>
      <c r="K93" s="12"/>
    </row>
    <row r="94" spans="1:11" ht="15" customHeight="1">
      <c r="A94" s="556"/>
      <c r="B94" s="240">
        <v>75113</v>
      </c>
      <c r="C94" s="187"/>
      <c r="D94" s="592" t="s">
        <v>676</v>
      </c>
      <c r="E94" s="576">
        <f>SUM(E95:E99)</f>
        <v>5152</v>
      </c>
      <c r="F94" s="577">
        <f>SUM(F95:F99)</f>
        <v>0</v>
      </c>
      <c r="G94" s="576">
        <f>SUM(G95:G99)</f>
        <v>5152</v>
      </c>
      <c r="H94" s="37"/>
      <c r="I94" s="12"/>
      <c r="J94" s="12"/>
      <c r="K94" s="12"/>
    </row>
    <row r="95" spans="1:11" ht="15" customHeight="1">
      <c r="A95" s="554"/>
      <c r="B95" s="62"/>
      <c r="C95" s="560" t="s">
        <v>46</v>
      </c>
      <c r="D95" s="561" t="s">
        <v>47</v>
      </c>
      <c r="E95" s="597">
        <v>0</v>
      </c>
      <c r="F95" s="494"/>
      <c r="G95" s="65">
        <f>E95+F95</f>
        <v>0</v>
      </c>
      <c r="H95" s="555"/>
      <c r="I95" s="12"/>
      <c r="J95" s="12"/>
      <c r="K95" s="12"/>
    </row>
    <row r="96" spans="1:11" ht="15" customHeight="1">
      <c r="A96" s="556"/>
      <c r="B96" s="43"/>
      <c r="C96" s="562">
        <v>4170</v>
      </c>
      <c r="D96" s="561" t="s">
        <v>73</v>
      </c>
      <c r="E96" s="598">
        <v>1080</v>
      </c>
      <c r="F96" s="36"/>
      <c r="G96" s="65">
        <f>E96+F96</f>
        <v>1080</v>
      </c>
      <c r="H96" s="647"/>
      <c r="I96" s="12"/>
      <c r="J96" s="12"/>
      <c r="K96" s="12"/>
    </row>
    <row r="97" spans="1:11" ht="15" customHeight="1">
      <c r="A97" s="554"/>
      <c r="B97" s="62"/>
      <c r="C97" s="573" t="s">
        <v>35</v>
      </c>
      <c r="D97" s="574" t="s">
        <v>36</v>
      </c>
      <c r="E97" s="597">
        <v>2942</v>
      </c>
      <c r="F97" s="494"/>
      <c r="G97" s="65">
        <f>E97+F97</f>
        <v>2942</v>
      </c>
      <c r="H97" s="647"/>
      <c r="I97" s="12"/>
      <c r="J97" s="12"/>
      <c r="K97" s="12"/>
    </row>
    <row r="98" spans="1:11" ht="15" customHeight="1">
      <c r="A98" s="556"/>
      <c r="B98" s="43"/>
      <c r="C98" s="33" t="s">
        <v>14</v>
      </c>
      <c r="D98" s="34" t="s">
        <v>15</v>
      </c>
      <c r="E98" s="598">
        <v>500</v>
      </c>
      <c r="F98" s="36"/>
      <c r="G98" s="65">
        <f>E98+F98</f>
        <v>500</v>
      </c>
      <c r="H98" s="647"/>
      <c r="I98" s="12"/>
      <c r="J98" s="12"/>
      <c r="K98" s="12"/>
    </row>
    <row r="99" spans="1:11" ht="15" customHeight="1" thickBot="1">
      <c r="A99" s="554"/>
      <c r="B99" s="559"/>
      <c r="C99" s="63" t="s">
        <v>64</v>
      </c>
      <c r="D99" s="54" t="s">
        <v>65</v>
      </c>
      <c r="E99" s="596">
        <v>630</v>
      </c>
      <c r="F99" s="494"/>
      <c r="G99" s="65">
        <f>E99+F99</f>
        <v>630</v>
      </c>
      <c r="H99" s="647"/>
      <c r="I99" s="12"/>
      <c r="J99" s="12"/>
      <c r="K99" s="12"/>
    </row>
    <row r="100" spans="1:11" ht="27.75" customHeight="1" thickBot="1">
      <c r="A100" s="91" t="s">
        <v>94</v>
      </c>
      <c r="B100" s="92"/>
      <c r="C100" s="93"/>
      <c r="D100" s="94" t="s">
        <v>95</v>
      </c>
      <c r="E100" s="95">
        <f>E101</f>
        <v>80020</v>
      </c>
      <c r="F100" s="488">
        <f>F101</f>
        <v>48000</v>
      </c>
      <c r="G100" s="95">
        <f>G101</f>
        <v>128020</v>
      </c>
      <c r="H100" s="24"/>
      <c r="I100" s="12"/>
      <c r="J100" s="12"/>
      <c r="K100" s="12"/>
    </row>
    <row r="101" spans="1:11" ht="15" customHeight="1">
      <c r="A101" s="38"/>
      <c r="B101" s="39" t="s">
        <v>96</v>
      </c>
      <c r="C101" s="27"/>
      <c r="D101" s="28" t="s">
        <v>97</v>
      </c>
      <c r="E101" s="57">
        <f>SUM(E102:E108)</f>
        <v>80020</v>
      </c>
      <c r="F101" s="57">
        <f>SUM(F102:F108)</f>
        <v>48000</v>
      </c>
      <c r="G101" s="57">
        <f>SUM(G102:G108)</f>
        <v>128020</v>
      </c>
      <c r="H101" s="30"/>
      <c r="I101" s="12"/>
      <c r="J101" s="12"/>
      <c r="K101" s="12"/>
    </row>
    <row r="102" spans="1:11" ht="14.25">
      <c r="A102" s="38"/>
      <c r="B102" s="39"/>
      <c r="C102" s="96" t="s">
        <v>98</v>
      </c>
      <c r="D102" s="97" t="s">
        <v>70</v>
      </c>
      <c r="E102" s="98">
        <v>8000</v>
      </c>
      <c r="F102" s="651">
        <v>8000</v>
      </c>
      <c r="G102" s="36">
        <f aca="true" t="shared" si="4" ref="G102:G108">E102+F102</f>
        <v>16000</v>
      </c>
      <c r="H102" s="649" t="s">
        <v>771</v>
      </c>
      <c r="I102" s="12"/>
      <c r="J102" s="12"/>
      <c r="K102" s="12"/>
    </row>
    <row r="103" spans="1:11" ht="15.75" customHeight="1">
      <c r="A103" s="42"/>
      <c r="B103" s="43"/>
      <c r="C103" s="33" t="s">
        <v>35</v>
      </c>
      <c r="D103" s="34" t="s">
        <v>36</v>
      </c>
      <c r="E103" s="50">
        <v>29020</v>
      </c>
      <c r="F103" s="651"/>
      <c r="G103" s="36">
        <f t="shared" si="4"/>
        <v>29020</v>
      </c>
      <c r="H103" s="37"/>
      <c r="I103" s="12"/>
      <c r="J103" s="12"/>
      <c r="K103" s="12"/>
    </row>
    <row r="104" spans="1:11" ht="15.75" customHeight="1">
      <c r="A104" s="42"/>
      <c r="B104" s="43"/>
      <c r="C104" s="33" t="s">
        <v>74</v>
      </c>
      <c r="D104" s="34" t="s">
        <v>75</v>
      </c>
      <c r="E104" s="50">
        <v>16000</v>
      </c>
      <c r="F104" s="651"/>
      <c r="G104" s="36">
        <f t="shared" si="4"/>
        <v>16000</v>
      </c>
      <c r="H104" s="37"/>
      <c r="I104" s="12"/>
      <c r="J104" s="12"/>
      <c r="K104" s="12"/>
    </row>
    <row r="105" spans="1:11" ht="15.75" customHeight="1">
      <c r="A105" s="42"/>
      <c r="B105" s="43"/>
      <c r="C105" s="33" t="s">
        <v>76</v>
      </c>
      <c r="D105" s="34" t="s">
        <v>77</v>
      </c>
      <c r="E105" s="50">
        <v>13000</v>
      </c>
      <c r="F105" s="651">
        <v>8000</v>
      </c>
      <c r="G105" s="36">
        <f t="shared" si="4"/>
        <v>21000</v>
      </c>
      <c r="H105" s="649" t="s">
        <v>771</v>
      </c>
      <c r="I105" s="12"/>
      <c r="J105" s="12"/>
      <c r="K105" s="12"/>
    </row>
    <row r="106" spans="1:11" ht="15.75" customHeight="1">
      <c r="A106" s="42"/>
      <c r="B106" s="43"/>
      <c r="C106" s="33" t="s">
        <v>14</v>
      </c>
      <c r="D106" s="34" t="s">
        <v>15</v>
      </c>
      <c r="E106" s="50">
        <v>2000</v>
      </c>
      <c r="F106" s="651">
        <v>2000</v>
      </c>
      <c r="G106" s="36">
        <f t="shared" si="4"/>
        <v>4000</v>
      </c>
      <c r="H106" s="649" t="s">
        <v>771</v>
      </c>
      <c r="I106" s="12"/>
      <c r="J106" s="12"/>
      <c r="K106" s="12"/>
    </row>
    <row r="107" spans="1:11" ht="15.75" customHeight="1">
      <c r="A107" s="42"/>
      <c r="B107" s="43"/>
      <c r="C107" s="33" t="s">
        <v>37</v>
      </c>
      <c r="D107" s="34" t="s">
        <v>38</v>
      </c>
      <c r="E107" s="50">
        <v>12000</v>
      </c>
      <c r="F107" s="651"/>
      <c r="G107" s="36">
        <f t="shared" si="4"/>
        <v>12000</v>
      </c>
      <c r="H107" s="37"/>
      <c r="I107" s="12"/>
      <c r="J107" s="12"/>
      <c r="K107" s="12"/>
    </row>
    <row r="108" spans="1:11" ht="15.75" customHeight="1" thickBot="1">
      <c r="A108" s="61"/>
      <c r="B108" s="62"/>
      <c r="C108" s="63" t="s">
        <v>20</v>
      </c>
      <c r="D108" s="54" t="s">
        <v>21</v>
      </c>
      <c r="E108" s="64">
        <v>0</v>
      </c>
      <c r="F108" s="766">
        <v>30000</v>
      </c>
      <c r="G108" s="492">
        <f t="shared" si="4"/>
        <v>30000</v>
      </c>
      <c r="H108" s="649" t="s">
        <v>771</v>
      </c>
      <c r="I108" s="12"/>
      <c r="J108" s="12"/>
      <c r="K108" s="12"/>
    </row>
    <row r="109" spans="1:11" ht="16.5" customHeight="1" thickBot="1">
      <c r="A109" s="20" t="s">
        <v>99</v>
      </c>
      <c r="B109" s="21"/>
      <c r="C109" s="21"/>
      <c r="D109" s="22" t="s">
        <v>100</v>
      </c>
      <c r="E109" s="56">
        <f aca="true" t="shared" si="5" ref="E109:G110">E110</f>
        <v>170000</v>
      </c>
      <c r="F109" s="56">
        <f t="shared" si="5"/>
        <v>0</v>
      </c>
      <c r="G109" s="56">
        <f t="shared" si="5"/>
        <v>170000</v>
      </c>
      <c r="H109" s="24"/>
      <c r="I109" s="12"/>
      <c r="J109" s="12"/>
      <c r="K109" s="12"/>
    </row>
    <row r="110" spans="1:11" ht="27.75" customHeight="1">
      <c r="A110" s="38"/>
      <c r="B110" s="39" t="s">
        <v>101</v>
      </c>
      <c r="C110" s="27"/>
      <c r="D110" s="28" t="s">
        <v>102</v>
      </c>
      <c r="E110" s="57">
        <f t="shared" si="5"/>
        <v>170000</v>
      </c>
      <c r="F110" s="57">
        <f t="shared" si="5"/>
        <v>0</v>
      </c>
      <c r="G110" s="57">
        <f t="shared" si="5"/>
        <v>170000</v>
      </c>
      <c r="H110" s="30"/>
      <c r="I110" s="12"/>
      <c r="J110" s="12"/>
      <c r="K110" s="12"/>
    </row>
    <row r="111" spans="1:11" ht="24" customHeight="1">
      <c r="A111" s="42"/>
      <c r="B111" s="43"/>
      <c r="C111" s="43">
        <v>8070</v>
      </c>
      <c r="D111" s="34" t="s">
        <v>103</v>
      </c>
      <c r="E111" s="50">
        <v>170000</v>
      </c>
      <c r="F111" s="36"/>
      <c r="G111" s="36">
        <f>E111+F111</f>
        <v>170000</v>
      </c>
      <c r="H111" s="37"/>
      <c r="I111" s="12"/>
      <c r="J111" s="12"/>
      <c r="K111" s="12"/>
    </row>
    <row r="112" spans="1:11" ht="1.5" customHeight="1" thickBot="1">
      <c r="A112" s="61"/>
      <c r="B112" s="62"/>
      <c r="C112" s="62"/>
      <c r="D112" s="99"/>
      <c r="E112" s="64"/>
      <c r="F112" s="65"/>
      <c r="G112" s="65"/>
      <c r="H112" s="66"/>
      <c r="I112" s="12"/>
      <c r="J112" s="12"/>
      <c r="K112" s="12"/>
    </row>
    <row r="113" spans="1:11" ht="15.75" customHeight="1" thickBot="1">
      <c r="A113" s="20" t="s">
        <v>104</v>
      </c>
      <c r="B113" s="21"/>
      <c r="C113" s="21"/>
      <c r="D113" s="75" t="s">
        <v>105</v>
      </c>
      <c r="E113" s="56">
        <f aca="true" t="shared" si="6" ref="E113:G114">E114</f>
        <v>31000</v>
      </c>
      <c r="F113" s="56">
        <f t="shared" si="6"/>
        <v>0</v>
      </c>
      <c r="G113" s="56">
        <f t="shared" si="6"/>
        <v>31000</v>
      </c>
      <c r="H113" s="24"/>
      <c r="I113" s="12"/>
      <c r="J113" s="12"/>
      <c r="K113" s="12"/>
    </row>
    <row r="114" spans="1:11" ht="17.25" customHeight="1">
      <c r="A114" s="38"/>
      <c r="B114" s="39" t="s">
        <v>106</v>
      </c>
      <c r="C114" s="27"/>
      <c r="D114" s="28" t="s">
        <v>107</v>
      </c>
      <c r="E114" s="57">
        <f t="shared" si="6"/>
        <v>31000</v>
      </c>
      <c r="F114" s="57">
        <f t="shared" si="6"/>
        <v>0</v>
      </c>
      <c r="G114" s="57">
        <f t="shared" si="6"/>
        <v>31000</v>
      </c>
      <c r="H114" s="30"/>
      <c r="I114" s="12"/>
      <c r="J114" s="12"/>
      <c r="K114" s="12"/>
    </row>
    <row r="115" spans="1:11" ht="13.5" thickBot="1">
      <c r="A115" s="52"/>
      <c r="B115" s="53"/>
      <c r="C115" s="63" t="s">
        <v>108</v>
      </c>
      <c r="D115" s="54" t="s">
        <v>109</v>
      </c>
      <c r="E115" s="55">
        <v>31000</v>
      </c>
      <c r="F115" s="65"/>
      <c r="G115" s="36">
        <f>E115+F115</f>
        <v>31000</v>
      </c>
      <c r="H115" s="66"/>
      <c r="I115" s="12"/>
      <c r="J115" s="12"/>
      <c r="K115" s="12"/>
    </row>
    <row r="116" spans="1:11" ht="15.75" customHeight="1" thickBot="1">
      <c r="A116" s="20" t="s">
        <v>110</v>
      </c>
      <c r="B116" s="21"/>
      <c r="C116" s="92"/>
      <c r="D116" s="75" t="s">
        <v>111</v>
      </c>
      <c r="E116" s="56">
        <f>E117+E139+E153+E172+E199+E211+E228+E230</f>
        <v>6969617</v>
      </c>
      <c r="F116" s="56">
        <f>F117+F139+F153+F172+F199+F211+F228+F230</f>
        <v>0</v>
      </c>
      <c r="G116" s="56">
        <f>G117+G139+G153+G172+G199+G211+G228+G230</f>
        <v>6969617</v>
      </c>
      <c r="H116" s="24"/>
      <c r="I116" s="12"/>
      <c r="J116" s="12"/>
      <c r="K116" s="12"/>
    </row>
    <row r="117" spans="1:11" ht="16.5" customHeight="1">
      <c r="A117" s="38"/>
      <c r="B117" s="27" t="s">
        <v>112</v>
      </c>
      <c r="C117" s="100"/>
      <c r="D117" s="28" t="s">
        <v>113</v>
      </c>
      <c r="E117" s="57">
        <f>SUM(E118:E138)</f>
        <v>3336800</v>
      </c>
      <c r="F117" s="57">
        <f>SUM(F118:F138)</f>
        <v>0</v>
      </c>
      <c r="G117" s="57">
        <f>SUM(G118:G138)</f>
        <v>3336800</v>
      </c>
      <c r="H117" s="30"/>
      <c r="I117" s="12"/>
      <c r="J117" s="12"/>
      <c r="K117" s="12"/>
    </row>
    <row r="118" spans="1:11" ht="14.25" customHeight="1">
      <c r="A118" s="42"/>
      <c r="B118" s="43"/>
      <c r="C118" s="33" t="s">
        <v>98</v>
      </c>
      <c r="D118" s="34" t="s">
        <v>70</v>
      </c>
      <c r="E118" s="50">
        <v>144300</v>
      </c>
      <c r="F118" s="36"/>
      <c r="G118" s="36">
        <f aca="true" t="shared" si="7" ref="G118:G138">E118+F118</f>
        <v>144300</v>
      </c>
      <c r="H118" s="37"/>
      <c r="I118" s="12"/>
      <c r="J118" s="12"/>
      <c r="K118" s="12"/>
    </row>
    <row r="119" spans="1:11" ht="14.25" customHeight="1">
      <c r="A119" s="42"/>
      <c r="B119" s="43"/>
      <c r="C119" s="33" t="s">
        <v>56</v>
      </c>
      <c r="D119" s="34" t="s">
        <v>57</v>
      </c>
      <c r="E119" s="50">
        <v>2133000</v>
      </c>
      <c r="F119" s="36"/>
      <c r="G119" s="36">
        <f t="shared" si="7"/>
        <v>2133000</v>
      </c>
      <c r="H119" s="37"/>
      <c r="I119" s="12"/>
      <c r="J119" s="12"/>
      <c r="K119" s="12"/>
    </row>
    <row r="120" spans="1:11" ht="14.25" customHeight="1">
      <c r="A120" s="42"/>
      <c r="B120" s="43"/>
      <c r="C120" s="33" t="s">
        <v>71</v>
      </c>
      <c r="D120" s="34" t="s">
        <v>72</v>
      </c>
      <c r="E120" s="50">
        <v>157100</v>
      </c>
      <c r="F120" s="36"/>
      <c r="G120" s="36">
        <f t="shared" si="7"/>
        <v>157100</v>
      </c>
      <c r="H120" s="37"/>
      <c r="I120" s="12"/>
      <c r="J120" s="12"/>
      <c r="K120" s="12"/>
    </row>
    <row r="121" spans="1:11" ht="14.25" customHeight="1">
      <c r="A121" s="42"/>
      <c r="B121" s="43"/>
      <c r="C121" s="33" t="s">
        <v>58</v>
      </c>
      <c r="D121" s="34" t="s">
        <v>59</v>
      </c>
      <c r="E121" s="50">
        <v>371150</v>
      </c>
      <c r="F121" s="36"/>
      <c r="G121" s="36">
        <f t="shared" si="7"/>
        <v>371150</v>
      </c>
      <c r="H121" s="37"/>
      <c r="I121" s="12"/>
      <c r="J121" s="12"/>
      <c r="K121" s="12"/>
    </row>
    <row r="122" spans="1:11" ht="14.25" customHeight="1">
      <c r="A122" s="42"/>
      <c r="B122" s="43"/>
      <c r="C122" s="33" t="s">
        <v>60</v>
      </c>
      <c r="D122" s="34" t="s">
        <v>61</v>
      </c>
      <c r="E122" s="50">
        <v>60000</v>
      </c>
      <c r="F122" s="36"/>
      <c r="G122" s="36">
        <f t="shared" si="7"/>
        <v>60000</v>
      </c>
      <c r="H122" s="37"/>
      <c r="I122" s="12"/>
      <c r="J122" s="12"/>
      <c r="K122" s="12"/>
    </row>
    <row r="123" spans="1:11" ht="14.25" customHeight="1">
      <c r="A123" s="42"/>
      <c r="B123" s="43"/>
      <c r="C123" s="43">
        <v>4130</v>
      </c>
      <c r="D123" s="34" t="s">
        <v>572</v>
      </c>
      <c r="E123" s="50">
        <v>850</v>
      </c>
      <c r="F123" s="36"/>
      <c r="G123" s="36">
        <f t="shared" si="7"/>
        <v>850</v>
      </c>
      <c r="H123" s="37"/>
      <c r="I123" s="12"/>
      <c r="J123" s="12"/>
      <c r="K123" s="12"/>
    </row>
    <row r="124" spans="1:11" ht="14.25" customHeight="1">
      <c r="A124" s="42"/>
      <c r="B124" s="43"/>
      <c r="C124" s="43">
        <v>4170</v>
      </c>
      <c r="D124" s="34" t="s">
        <v>73</v>
      </c>
      <c r="E124" s="50">
        <v>16100</v>
      </c>
      <c r="F124" s="36"/>
      <c r="G124" s="36">
        <f t="shared" si="7"/>
        <v>16100</v>
      </c>
      <c r="H124" s="37"/>
      <c r="I124" s="12"/>
      <c r="J124" s="12"/>
      <c r="K124" s="12"/>
    </row>
    <row r="125" spans="1:11" ht="14.25" customHeight="1">
      <c r="A125" s="42"/>
      <c r="B125" s="43"/>
      <c r="C125" s="33" t="s">
        <v>35</v>
      </c>
      <c r="D125" s="34" t="s">
        <v>36</v>
      </c>
      <c r="E125" s="50">
        <v>62500</v>
      </c>
      <c r="F125" s="36"/>
      <c r="G125" s="36">
        <f t="shared" si="7"/>
        <v>62500</v>
      </c>
      <c r="H125" s="37"/>
      <c r="I125" s="12"/>
      <c r="J125" s="12"/>
      <c r="K125" s="12"/>
    </row>
    <row r="126" spans="1:11" ht="14.25" customHeight="1">
      <c r="A126" s="42"/>
      <c r="B126" s="43"/>
      <c r="C126" s="33" t="s">
        <v>114</v>
      </c>
      <c r="D126" s="34" t="s">
        <v>115</v>
      </c>
      <c r="E126" s="50">
        <v>10000</v>
      </c>
      <c r="F126" s="36"/>
      <c r="G126" s="36">
        <f t="shared" si="7"/>
        <v>10000</v>
      </c>
      <c r="H126" s="37"/>
      <c r="I126" s="12"/>
      <c r="J126" s="12"/>
      <c r="K126" s="12"/>
    </row>
    <row r="127" spans="1:11" ht="14.25" customHeight="1">
      <c r="A127" s="42"/>
      <c r="B127" s="43"/>
      <c r="C127" s="33" t="s">
        <v>74</v>
      </c>
      <c r="D127" s="34" t="s">
        <v>75</v>
      </c>
      <c r="E127" s="50">
        <v>130000</v>
      </c>
      <c r="F127" s="36"/>
      <c r="G127" s="36">
        <f t="shared" si="7"/>
        <v>130000</v>
      </c>
      <c r="H127" s="37"/>
      <c r="I127" s="12"/>
      <c r="J127" s="12"/>
      <c r="K127" s="12"/>
    </row>
    <row r="128" spans="1:11" ht="14.25" customHeight="1">
      <c r="A128" s="42"/>
      <c r="B128" s="43"/>
      <c r="C128" s="33" t="s">
        <v>76</v>
      </c>
      <c r="D128" s="34" t="s">
        <v>77</v>
      </c>
      <c r="E128" s="50">
        <v>21000</v>
      </c>
      <c r="F128" s="36"/>
      <c r="G128" s="36">
        <f t="shared" si="7"/>
        <v>21000</v>
      </c>
      <c r="H128" s="37"/>
      <c r="I128" s="12"/>
      <c r="J128" s="12"/>
      <c r="K128" s="12"/>
    </row>
    <row r="129" spans="1:11" ht="14.25" customHeight="1">
      <c r="A129" s="42"/>
      <c r="B129" s="43"/>
      <c r="C129" s="33" t="s">
        <v>14</v>
      </c>
      <c r="D129" s="34" t="s">
        <v>15</v>
      </c>
      <c r="E129" s="50">
        <v>21000</v>
      </c>
      <c r="F129" s="36"/>
      <c r="G129" s="36">
        <f t="shared" si="7"/>
        <v>21000</v>
      </c>
      <c r="H129" s="37"/>
      <c r="I129" s="12"/>
      <c r="J129" s="12"/>
      <c r="K129" s="12"/>
    </row>
    <row r="130" spans="1:11" ht="14.25" customHeight="1">
      <c r="A130" s="42"/>
      <c r="B130" s="43"/>
      <c r="C130" s="84">
        <v>4350</v>
      </c>
      <c r="D130" s="34" t="s">
        <v>78</v>
      </c>
      <c r="E130" s="50">
        <v>400</v>
      </c>
      <c r="F130" s="36"/>
      <c r="G130" s="36">
        <f t="shared" si="7"/>
        <v>400</v>
      </c>
      <c r="H130" s="37"/>
      <c r="I130" s="12"/>
      <c r="J130" s="12"/>
      <c r="K130" s="12"/>
    </row>
    <row r="131" spans="1:11" ht="14.25" customHeight="1">
      <c r="A131" s="42"/>
      <c r="B131" s="43"/>
      <c r="C131" s="84">
        <v>4360</v>
      </c>
      <c r="D131" s="34" t="s">
        <v>79</v>
      </c>
      <c r="E131" s="50">
        <v>4200</v>
      </c>
      <c r="F131" s="36"/>
      <c r="G131" s="36">
        <f t="shared" si="7"/>
        <v>4200</v>
      </c>
      <c r="H131" s="37"/>
      <c r="I131" s="12"/>
      <c r="J131" s="12"/>
      <c r="K131" s="12"/>
    </row>
    <row r="132" spans="1:11" ht="14.25" customHeight="1">
      <c r="A132" s="42"/>
      <c r="B132" s="43"/>
      <c r="C132" s="84">
        <v>4370</v>
      </c>
      <c r="D132" s="34" t="s">
        <v>80</v>
      </c>
      <c r="E132" s="50">
        <v>6400</v>
      </c>
      <c r="F132" s="36"/>
      <c r="G132" s="36">
        <f t="shared" si="7"/>
        <v>6400</v>
      </c>
      <c r="H132" s="37"/>
      <c r="I132" s="12"/>
      <c r="J132" s="12"/>
      <c r="K132" s="12"/>
    </row>
    <row r="133" spans="1:11" ht="14.25" customHeight="1">
      <c r="A133" s="42"/>
      <c r="B133" s="43"/>
      <c r="C133" s="33" t="s">
        <v>64</v>
      </c>
      <c r="D133" s="34" t="s">
        <v>65</v>
      </c>
      <c r="E133" s="50">
        <v>3400</v>
      </c>
      <c r="F133" s="36"/>
      <c r="G133" s="36">
        <f t="shared" si="7"/>
        <v>3400</v>
      </c>
      <c r="H133" s="37"/>
      <c r="I133" s="12"/>
      <c r="J133" s="12"/>
      <c r="K133" s="12"/>
    </row>
    <row r="134" spans="1:11" ht="14.25" customHeight="1">
      <c r="A134" s="42"/>
      <c r="B134" s="43"/>
      <c r="C134" s="33" t="s">
        <v>37</v>
      </c>
      <c r="D134" s="34" t="s">
        <v>38</v>
      </c>
      <c r="E134" s="50">
        <v>4400</v>
      </c>
      <c r="F134" s="36"/>
      <c r="G134" s="36">
        <f t="shared" si="7"/>
        <v>4400</v>
      </c>
      <c r="H134" s="37"/>
      <c r="I134" s="12"/>
      <c r="J134" s="12"/>
      <c r="K134" s="12"/>
    </row>
    <row r="135" spans="1:11" ht="14.25" customHeight="1">
      <c r="A135" s="42"/>
      <c r="B135" s="43"/>
      <c r="C135" s="33" t="s">
        <v>81</v>
      </c>
      <c r="D135" s="34" t="s">
        <v>82</v>
      </c>
      <c r="E135" s="50">
        <v>142500</v>
      </c>
      <c r="F135" s="36"/>
      <c r="G135" s="36">
        <f t="shared" si="7"/>
        <v>142500</v>
      </c>
      <c r="H135" s="37"/>
      <c r="I135" s="12"/>
      <c r="J135" s="12"/>
      <c r="K135" s="12"/>
    </row>
    <row r="136" spans="1:11" ht="14.25" customHeight="1">
      <c r="A136" s="42"/>
      <c r="B136" s="43"/>
      <c r="C136" s="43" t="s">
        <v>116</v>
      </c>
      <c r="D136" s="34" t="s">
        <v>117</v>
      </c>
      <c r="E136" s="50">
        <v>3500</v>
      </c>
      <c r="F136" s="36"/>
      <c r="G136" s="36">
        <f t="shared" si="7"/>
        <v>3500</v>
      </c>
      <c r="H136" s="37"/>
      <c r="I136" s="12"/>
      <c r="J136" s="12"/>
      <c r="K136" s="12"/>
    </row>
    <row r="137" spans="1:11" ht="14.25" customHeight="1">
      <c r="A137" s="42"/>
      <c r="B137" s="43"/>
      <c r="C137" s="84">
        <v>4750</v>
      </c>
      <c r="D137" s="34" t="s">
        <v>85</v>
      </c>
      <c r="E137" s="50">
        <v>7000</v>
      </c>
      <c r="F137" s="36"/>
      <c r="G137" s="36">
        <f t="shared" si="7"/>
        <v>7000</v>
      </c>
      <c r="H137" s="37"/>
      <c r="I137" s="12"/>
      <c r="J137" s="12"/>
      <c r="K137" s="12"/>
    </row>
    <row r="138" spans="1:11" ht="14.25" customHeight="1">
      <c r="A138" s="42"/>
      <c r="B138" s="43"/>
      <c r="C138" s="53">
        <v>6050</v>
      </c>
      <c r="D138" s="54" t="s">
        <v>21</v>
      </c>
      <c r="E138" s="50">
        <v>38000</v>
      </c>
      <c r="F138" s="36"/>
      <c r="G138" s="36">
        <f t="shared" si="7"/>
        <v>38000</v>
      </c>
      <c r="H138" s="37"/>
      <c r="I138" s="12"/>
      <c r="J138" s="12"/>
      <c r="K138" s="12"/>
    </row>
    <row r="139" spans="1:11" ht="16.5" customHeight="1">
      <c r="A139" s="42"/>
      <c r="B139" s="47" t="s">
        <v>118</v>
      </c>
      <c r="C139" s="46"/>
      <c r="D139" s="48" t="s">
        <v>119</v>
      </c>
      <c r="E139" s="51">
        <f>SUM(E140:E152)</f>
        <v>251737</v>
      </c>
      <c r="F139" s="51">
        <f>SUM(F140:F152)</f>
        <v>0</v>
      </c>
      <c r="G139" s="51">
        <f>SUM(G140:G152)</f>
        <v>251737</v>
      </c>
      <c r="H139" s="37"/>
      <c r="I139" s="12"/>
      <c r="J139" s="12"/>
      <c r="K139" s="12"/>
    </row>
    <row r="140" spans="1:11" ht="14.25" customHeight="1">
      <c r="A140" s="42"/>
      <c r="B140" s="43"/>
      <c r="C140" s="33" t="s">
        <v>98</v>
      </c>
      <c r="D140" s="34" t="s">
        <v>70</v>
      </c>
      <c r="E140" s="50">
        <v>9200</v>
      </c>
      <c r="F140" s="36"/>
      <c r="G140" s="36">
        <f aca="true" t="shared" si="8" ref="G140:G152">E140+F140</f>
        <v>9200</v>
      </c>
      <c r="H140" s="37"/>
      <c r="I140" s="12"/>
      <c r="J140" s="12"/>
      <c r="K140" s="12"/>
    </row>
    <row r="141" spans="1:11" ht="14.25" customHeight="1">
      <c r="A141" s="42"/>
      <c r="B141" s="43"/>
      <c r="C141" s="33" t="s">
        <v>56</v>
      </c>
      <c r="D141" s="34" t="s">
        <v>57</v>
      </c>
      <c r="E141" s="50">
        <v>154537</v>
      </c>
      <c r="F141" s="36"/>
      <c r="G141" s="36">
        <f t="shared" si="8"/>
        <v>154537</v>
      </c>
      <c r="H141" s="37"/>
      <c r="I141" s="12"/>
      <c r="J141" s="12"/>
      <c r="K141" s="12"/>
    </row>
    <row r="142" spans="1:11" ht="14.25" customHeight="1">
      <c r="A142" s="42"/>
      <c r="B142" s="43"/>
      <c r="C142" s="33" t="s">
        <v>71</v>
      </c>
      <c r="D142" s="34" t="s">
        <v>72</v>
      </c>
      <c r="E142" s="50">
        <v>12500</v>
      </c>
      <c r="F142" s="36"/>
      <c r="G142" s="36">
        <f t="shared" si="8"/>
        <v>12500</v>
      </c>
      <c r="H142" s="37"/>
      <c r="I142" s="12"/>
      <c r="J142" s="12"/>
      <c r="K142" s="12"/>
    </row>
    <row r="143" spans="1:11" ht="14.25" customHeight="1">
      <c r="A143" s="42"/>
      <c r="B143" s="43"/>
      <c r="C143" s="33" t="s">
        <v>58</v>
      </c>
      <c r="D143" s="34" t="s">
        <v>59</v>
      </c>
      <c r="E143" s="50">
        <v>29500</v>
      </c>
      <c r="F143" s="36"/>
      <c r="G143" s="36">
        <f t="shared" si="8"/>
        <v>29500</v>
      </c>
      <c r="H143" s="37"/>
      <c r="I143" s="12"/>
      <c r="J143" s="12"/>
      <c r="K143" s="12"/>
    </row>
    <row r="144" spans="1:11" ht="14.25" customHeight="1">
      <c r="A144" s="42"/>
      <c r="B144" s="43"/>
      <c r="C144" s="33" t="s">
        <v>60</v>
      </c>
      <c r="D144" s="34" t="s">
        <v>61</v>
      </c>
      <c r="E144" s="50">
        <v>5000</v>
      </c>
      <c r="F144" s="36"/>
      <c r="G144" s="36">
        <f t="shared" si="8"/>
        <v>5000</v>
      </c>
      <c r="H144" s="37"/>
      <c r="I144" s="12"/>
      <c r="J144" s="12"/>
      <c r="K144" s="12"/>
    </row>
    <row r="145" spans="1:11" ht="14.25" customHeight="1">
      <c r="A145" s="42"/>
      <c r="B145" s="43"/>
      <c r="C145" s="43">
        <v>4170</v>
      </c>
      <c r="D145" s="34" t="s">
        <v>73</v>
      </c>
      <c r="E145" s="50">
        <v>2500</v>
      </c>
      <c r="F145" s="36"/>
      <c r="G145" s="36">
        <f t="shared" si="8"/>
        <v>2500</v>
      </c>
      <c r="H145" s="37"/>
      <c r="I145" s="12"/>
      <c r="J145" s="12"/>
      <c r="K145" s="12"/>
    </row>
    <row r="146" spans="1:11" ht="14.25" customHeight="1">
      <c r="A146" s="42"/>
      <c r="B146" s="43"/>
      <c r="C146" s="33" t="s">
        <v>35</v>
      </c>
      <c r="D146" s="34" t="s">
        <v>36</v>
      </c>
      <c r="E146" s="50">
        <v>7000</v>
      </c>
      <c r="F146" s="36"/>
      <c r="G146" s="36">
        <f t="shared" si="8"/>
        <v>7000</v>
      </c>
      <c r="H146" s="37"/>
      <c r="I146" s="12"/>
      <c r="J146" s="12"/>
      <c r="K146" s="12"/>
    </row>
    <row r="147" spans="1:11" ht="14.25" customHeight="1">
      <c r="A147" s="42"/>
      <c r="B147" s="43"/>
      <c r="C147" s="33" t="s">
        <v>114</v>
      </c>
      <c r="D147" s="34" t="s">
        <v>115</v>
      </c>
      <c r="E147" s="50">
        <v>1000</v>
      </c>
      <c r="F147" s="36"/>
      <c r="G147" s="36">
        <f t="shared" si="8"/>
        <v>1000</v>
      </c>
      <c r="H147" s="37"/>
      <c r="I147" s="12"/>
      <c r="J147" s="12"/>
      <c r="K147" s="12"/>
    </row>
    <row r="148" spans="1:11" ht="14.25" customHeight="1">
      <c r="A148" s="42"/>
      <c r="B148" s="43"/>
      <c r="C148" s="33" t="s">
        <v>74</v>
      </c>
      <c r="D148" s="34" t="s">
        <v>75</v>
      </c>
      <c r="E148" s="50">
        <v>10000</v>
      </c>
      <c r="F148" s="36"/>
      <c r="G148" s="36">
        <f t="shared" si="8"/>
        <v>10000</v>
      </c>
      <c r="H148" s="37"/>
      <c r="I148" s="12"/>
      <c r="J148" s="12"/>
      <c r="K148" s="12"/>
    </row>
    <row r="149" spans="1:11" ht="14.25" customHeight="1">
      <c r="A149" s="42"/>
      <c r="B149" s="43"/>
      <c r="C149" s="33" t="s">
        <v>76</v>
      </c>
      <c r="D149" s="34" t="s">
        <v>77</v>
      </c>
      <c r="E149" s="50">
        <v>0</v>
      </c>
      <c r="F149" s="36"/>
      <c r="G149" s="36">
        <f t="shared" si="8"/>
        <v>0</v>
      </c>
      <c r="H149" s="37"/>
      <c r="I149" s="12"/>
      <c r="J149" s="12"/>
      <c r="K149" s="12"/>
    </row>
    <row r="150" spans="1:11" ht="14.25" customHeight="1">
      <c r="A150" s="42"/>
      <c r="B150" s="43"/>
      <c r="C150" s="33" t="s">
        <v>14</v>
      </c>
      <c r="D150" s="34" t="s">
        <v>15</v>
      </c>
      <c r="E150" s="50">
        <v>3500</v>
      </c>
      <c r="F150" s="36"/>
      <c r="G150" s="36">
        <f t="shared" si="8"/>
        <v>3500</v>
      </c>
      <c r="H150" s="37"/>
      <c r="I150" s="12"/>
      <c r="J150" s="12"/>
      <c r="K150" s="12"/>
    </row>
    <row r="151" spans="1:11" ht="14.25" customHeight="1">
      <c r="A151" s="42"/>
      <c r="B151" s="43"/>
      <c r="C151" s="84">
        <v>4370</v>
      </c>
      <c r="D151" s="34" t="s">
        <v>80</v>
      </c>
      <c r="E151" s="50">
        <v>2000</v>
      </c>
      <c r="F151" s="36"/>
      <c r="G151" s="36">
        <f t="shared" si="8"/>
        <v>2000</v>
      </c>
      <c r="H151" s="37"/>
      <c r="I151" s="12"/>
      <c r="J151" s="12"/>
      <c r="K151" s="12"/>
    </row>
    <row r="152" spans="1:11" ht="14.25" customHeight="1">
      <c r="A152" s="42"/>
      <c r="B152" s="43"/>
      <c r="C152" s="33" t="s">
        <v>81</v>
      </c>
      <c r="D152" s="34" t="s">
        <v>82</v>
      </c>
      <c r="E152" s="50">
        <v>15000</v>
      </c>
      <c r="F152" s="36"/>
      <c r="G152" s="36">
        <f t="shared" si="8"/>
        <v>15000</v>
      </c>
      <c r="H152" s="37"/>
      <c r="I152" s="12"/>
      <c r="J152" s="12"/>
      <c r="K152" s="12"/>
    </row>
    <row r="153" spans="1:11" ht="15" customHeight="1">
      <c r="A153" s="45"/>
      <c r="B153" s="47" t="s">
        <v>120</v>
      </c>
      <c r="C153" s="46"/>
      <c r="D153" s="48" t="s">
        <v>121</v>
      </c>
      <c r="E153" s="51">
        <f>SUM(E154:E171)</f>
        <v>802700</v>
      </c>
      <c r="F153" s="51">
        <f>SUM(F154:F171)</f>
        <v>0</v>
      </c>
      <c r="G153" s="51">
        <f>SUM(G154:G171)</f>
        <v>802700</v>
      </c>
      <c r="H153" s="37"/>
      <c r="I153" s="12"/>
      <c r="J153" s="12"/>
      <c r="K153" s="12"/>
    </row>
    <row r="154" spans="1:11" ht="21" customHeight="1">
      <c r="A154" s="45"/>
      <c r="B154" s="47"/>
      <c r="C154" s="101">
        <v>2900</v>
      </c>
      <c r="D154" s="97" t="s">
        <v>122</v>
      </c>
      <c r="E154" s="60">
        <v>26000</v>
      </c>
      <c r="F154" s="36"/>
      <c r="G154" s="36">
        <f aca="true" t="shared" si="9" ref="G154:G171">E154+F154</f>
        <v>26000</v>
      </c>
      <c r="H154" s="37"/>
      <c r="I154" s="12"/>
      <c r="J154" s="12"/>
      <c r="K154" s="12"/>
    </row>
    <row r="155" spans="1:11" ht="14.25" customHeight="1">
      <c r="A155" s="42"/>
      <c r="B155" s="43"/>
      <c r="C155" s="33" t="s">
        <v>98</v>
      </c>
      <c r="D155" s="34" t="s">
        <v>70</v>
      </c>
      <c r="E155" s="50">
        <v>36300</v>
      </c>
      <c r="F155" s="36"/>
      <c r="G155" s="36">
        <f t="shared" si="9"/>
        <v>36300</v>
      </c>
      <c r="H155" s="37"/>
      <c r="I155" s="12"/>
      <c r="J155" s="12"/>
      <c r="K155" s="12"/>
    </row>
    <row r="156" spans="1:11" ht="14.25" customHeight="1">
      <c r="A156" s="42"/>
      <c r="B156" s="43"/>
      <c r="C156" s="33" t="s">
        <v>56</v>
      </c>
      <c r="D156" s="34" t="s">
        <v>57</v>
      </c>
      <c r="E156" s="50">
        <v>460100</v>
      </c>
      <c r="F156" s="36"/>
      <c r="G156" s="36">
        <f t="shared" si="9"/>
        <v>460100</v>
      </c>
      <c r="H156" s="37"/>
      <c r="I156" s="12"/>
      <c r="J156" s="12"/>
      <c r="K156" s="12"/>
    </row>
    <row r="157" spans="1:11" ht="14.25" customHeight="1">
      <c r="A157" s="42"/>
      <c r="B157" s="43"/>
      <c r="C157" s="33" t="s">
        <v>71</v>
      </c>
      <c r="D157" s="34" t="s">
        <v>72</v>
      </c>
      <c r="E157" s="50">
        <v>40000</v>
      </c>
      <c r="F157" s="36"/>
      <c r="G157" s="36">
        <f t="shared" si="9"/>
        <v>40000</v>
      </c>
      <c r="H157" s="37"/>
      <c r="I157" s="12"/>
      <c r="J157" s="12"/>
      <c r="K157" s="12"/>
    </row>
    <row r="158" spans="1:11" ht="14.25" customHeight="1">
      <c r="A158" s="42"/>
      <c r="B158" s="43"/>
      <c r="C158" s="33" t="s">
        <v>58</v>
      </c>
      <c r="D158" s="34" t="s">
        <v>59</v>
      </c>
      <c r="E158" s="50">
        <v>85500</v>
      </c>
      <c r="F158" s="36"/>
      <c r="G158" s="36">
        <f t="shared" si="9"/>
        <v>85500</v>
      </c>
      <c r="H158" s="37"/>
      <c r="I158" s="12"/>
      <c r="J158" s="12"/>
      <c r="K158" s="12"/>
    </row>
    <row r="159" spans="1:11" ht="14.25" customHeight="1">
      <c r="A159" s="42"/>
      <c r="B159" s="43"/>
      <c r="C159" s="33" t="s">
        <v>60</v>
      </c>
      <c r="D159" s="34" t="s">
        <v>61</v>
      </c>
      <c r="E159" s="50">
        <v>12900</v>
      </c>
      <c r="F159" s="36"/>
      <c r="G159" s="36">
        <f t="shared" si="9"/>
        <v>12900</v>
      </c>
      <c r="H159" s="37"/>
      <c r="I159" s="12"/>
      <c r="J159" s="12"/>
      <c r="K159" s="12"/>
    </row>
    <row r="160" spans="1:11" ht="14.25" customHeight="1">
      <c r="A160" s="42"/>
      <c r="B160" s="43"/>
      <c r="C160" s="43">
        <v>4170</v>
      </c>
      <c r="D160" s="34" t="s">
        <v>73</v>
      </c>
      <c r="E160" s="50">
        <v>5300</v>
      </c>
      <c r="F160" s="36"/>
      <c r="G160" s="36">
        <f t="shared" si="9"/>
        <v>5300</v>
      </c>
      <c r="H160" s="37"/>
      <c r="I160" s="12"/>
      <c r="J160" s="12"/>
      <c r="K160" s="12"/>
    </row>
    <row r="161" spans="1:11" ht="14.25" customHeight="1">
      <c r="A161" s="42"/>
      <c r="B161" s="43"/>
      <c r="C161" s="33" t="s">
        <v>35</v>
      </c>
      <c r="D161" s="34" t="s">
        <v>36</v>
      </c>
      <c r="E161" s="50">
        <v>7000</v>
      </c>
      <c r="F161" s="36"/>
      <c r="G161" s="36">
        <f t="shared" si="9"/>
        <v>7000</v>
      </c>
      <c r="H161" s="37"/>
      <c r="I161" s="12"/>
      <c r="J161" s="12"/>
      <c r="K161" s="12"/>
    </row>
    <row r="162" spans="1:11" ht="14.25" customHeight="1">
      <c r="A162" s="42"/>
      <c r="B162" s="43"/>
      <c r="C162" s="33" t="s">
        <v>114</v>
      </c>
      <c r="D162" s="34" t="s">
        <v>115</v>
      </c>
      <c r="E162" s="50">
        <v>3000</v>
      </c>
      <c r="F162" s="36"/>
      <c r="G162" s="36">
        <f t="shared" si="9"/>
        <v>3000</v>
      </c>
      <c r="H162" s="37"/>
      <c r="I162" s="12"/>
      <c r="J162" s="12"/>
      <c r="K162" s="12"/>
    </row>
    <row r="163" spans="1:11" ht="14.25" customHeight="1">
      <c r="A163" s="42"/>
      <c r="B163" s="43"/>
      <c r="C163" s="33" t="s">
        <v>74</v>
      </c>
      <c r="D163" s="34" t="s">
        <v>75</v>
      </c>
      <c r="E163" s="50">
        <v>41000</v>
      </c>
      <c r="F163" s="36"/>
      <c r="G163" s="36">
        <f t="shared" si="9"/>
        <v>41000</v>
      </c>
      <c r="H163" s="37"/>
      <c r="I163" s="12"/>
      <c r="J163" s="12"/>
      <c r="K163" s="12"/>
    </row>
    <row r="164" spans="1:11" ht="14.25" customHeight="1">
      <c r="A164" s="42"/>
      <c r="B164" s="43"/>
      <c r="C164" s="33" t="s">
        <v>76</v>
      </c>
      <c r="D164" s="34" t="s">
        <v>77</v>
      </c>
      <c r="E164" s="50">
        <v>40000</v>
      </c>
      <c r="F164" s="36"/>
      <c r="G164" s="36">
        <f t="shared" si="9"/>
        <v>40000</v>
      </c>
      <c r="H164" s="37"/>
      <c r="I164" s="12"/>
      <c r="J164" s="12"/>
      <c r="K164" s="12"/>
    </row>
    <row r="165" spans="1:11" ht="14.25" customHeight="1">
      <c r="A165" s="42"/>
      <c r="B165" s="43"/>
      <c r="C165" s="33" t="s">
        <v>14</v>
      </c>
      <c r="D165" s="34" t="s">
        <v>15</v>
      </c>
      <c r="E165" s="50">
        <v>7000</v>
      </c>
      <c r="F165" s="36"/>
      <c r="G165" s="36">
        <f t="shared" si="9"/>
        <v>7000</v>
      </c>
      <c r="H165" s="37"/>
      <c r="I165" s="12"/>
      <c r="J165" s="12"/>
      <c r="K165" s="12"/>
    </row>
    <row r="166" spans="1:11" ht="14.25" customHeight="1">
      <c r="A166" s="42"/>
      <c r="B166" s="43"/>
      <c r="C166" s="84">
        <v>4350</v>
      </c>
      <c r="D166" s="34" t="s">
        <v>78</v>
      </c>
      <c r="E166" s="50">
        <v>200</v>
      </c>
      <c r="F166" s="36"/>
      <c r="G166" s="36">
        <f t="shared" si="9"/>
        <v>200</v>
      </c>
      <c r="H166" s="37"/>
      <c r="I166" s="12"/>
      <c r="J166" s="12"/>
      <c r="K166" s="12"/>
    </row>
    <row r="167" spans="1:11" ht="14.25" customHeight="1">
      <c r="A167" s="42"/>
      <c r="B167" s="43"/>
      <c r="C167" s="84">
        <v>4360</v>
      </c>
      <c r="D167" s="34" t="s">
        <v>79</v>
      </c>
      <c r="E167" s="50">
        <v>1400</v>
      </c>
      <c r="F167" s="36"/>
      <c r="G167" s="36">
        <f t="shared" si="9"/>
        <v>1400</v>
      </c>
      <c r="H167" s="37"/>
      <c r="I167" s="12"/>
      <c r="J167" s="12"/>
      <c r="K167" s="12"/>
    </row>
    <row r="168" spans="1:11" ht="14.25" customHeight="1">
      <c r="A168" s="42"/>
      <c r="B168" s="43"/>
      <c r="C168" s="84">
        <v>4370</v>
      </c>
      <c r="D168" s="34" t="s">
        <v>80</v>
      </c>
      <c r="E168" s="50">
        <v>3500</v>
      </c>
      <c r="F168" s="36"/>
      <c r="G168" s="36">
        <f t="shared" si="9"/>
        <v>3500</v>
      </c>
      <c r="H168" s="37"/>
      <c r="I168" s="12"/>
      <c r="J168" s="12"/>
      <c r="K168" s="12"/>
    </row>
    <row r="169" spans="1:11" ht="14.25" customHeight="1">
      <c r="A169" s="42"/>
      <c r="B169" s="43"/>
      <c r="C169" s="33" t="s">
        <v>64</v>
      </c>
      <c r="D169" s="34" t="s">
        <v>65</v>
      </c>
      <c r="E169" s="50">
        <v>2000</v>
      </c>
      <c r="F169" s="36"/>
      <c r="G169" s="36">
        <f t="shared" si="9"/>
        <v>2000</v>
      </c>
      <c r="H169" s="37"/>
      <c r="I169" s="12"/>
      <c r="J169" s="12"/>
      <c r="K169" s="12"/>
    </row>
    <row r="170" spans="1:11" ht="14.25" customHeight="1">
      <c r="A170" s="42"/>
      <c r="B170" s="43"/>
      <c r="C170" s="43">
        <v>4430</v>
      </c>
      <c r="D170" s="34" t="s">
        <v>38</v>
      </c>
      <c r="E170" s="50">
        <v>1000</v>
      </c>
      <c r="F170" s="36"/>
      <c r="G170" s="36">
        <f t="shared" si="9"/>
        <v>1000</v>
      </c>
      <c r="H170" s="37"/>
      <c r="I170" s="12"/>
      <c r="J170" s="12"/>
      <c r="K170" s="12"/>
    </row>
    <row r="171" spans="1:11" ht="14.25" customHeight="1">
      <c r="A171" s="42"/>
      <c r="B171" s="43"/>
      <c r="C171" s="33" t="s">
        <v>81</v>
      </c>
      <c r="D171" s="34" t="s">
        <v>82</v>
      </c>
      <c r="E171" s="50">
        <v>30500</v>
      </c>
      <c r="F171" s="36"/>
      <c r="G171" s="36">
        <f t="shared" si="9"/>
        <v>30500</v>
      </c>
      <c r="H171" s="37"/>
      <c r="I171" s="12"/>
      <c r="J171" s="12"/>
      <c r="K171" s="12"/>
    </row>
    <row r="172" spans="1:11" ht="15" customHeight="1">
      <c r="A172" s="45"/>
      <c r="B172" s="47" t="s">
        <v>123</v>
      </c>
      <c r="C172" s="46"/>
      <c r="D172" s="48" t="s">
        <v>124</v>
      </c>
      <c r="E172" s="51">
        <f>SUM(E173:E198)</f>
        <v>1737167</v>
      </c>
      <c r="F172" s="51">
        <f>SUM(F173:F198)</f>
        <v>0</v>
      </c>
      <c r="G172" s="51">
        <f>SUM(G173:G198)</f>
        <v>1737167</v>
      </c>
      <c r="H172" s="37"/>
      <c r="I172" s="12"/>
      <c r="J172" s="12"/>
      <c r="K172" s="12"/>
    </row>
    <row r="173" spans="1:11" ht="14.25" customHeight="1">
      <c r="A173" s="42"/>
      <c r="B173" s="43"/>
      <c r="C173" s="33" t="s">
        <v>98</v>
      </c>
      <c r="D173" s="34" t="s">
        <v>70</v>
      </c>
      <c r="E173" s="50">
        <v>76000</v>
      </c>
      <c r="F173" s="36"/>
      <c r="G173" s="36">
        <f aca="true" t="shared" si="10" ref="G173:G198">E173+F173</f>
        <v>76000</v>
      </c>
      <c r="H173" s="37"/>
      <c r="I173" s="12"/>
      <c r="J173" s="12"/>
      <c r="K173" s="12"/>
    </row>
    <row r="174" spans="1:11" ht="14.25" customHeight="1">
      <c r="A174" s="42"/>
      <c r="B174" s="43"/>
      <c r="C174" s="33" t="s">
        <v>56</v>
      </c>
      <c r="D174" s="34" t="s">
        <v>57</v>
      </c>
      <c r="E174" s="50">
        <v>1060900</v>
      </c>
      <c r="F174" s="36"/>
      <c r="G174" s="36">
        <f t="shared" si="10"/>
        <v>1060900</v>
      </c>
      <c r="H174" s="37"/>
      <c r="I174" s="12"/>
      <c r="J174" s="12"/>
      <c r="K174" s="12"/>
    </row>
    <row r="175" spans="1:11" ht="14.25" customHeight="1">
      <c r="A175" s="42"/>
      <c r="B175" s="43"/>
      <c r="C175" s="33" t="s">
        <v>71</v>
      </c>
      <c r="D175" s="34" t="s">
        <v>72</v>
      </c>
      <c r="E175" s="50">
        <v>78900</v>
      </c>
      <c r="F175" s="36"/>
      <c r="G175" s="36">
        <f t="shared" si="10"/>
        <v>78900</v>
      </c>
      <c r="H175" s="649"/>
      <c r="I175" s="12"/>
      <c r="J175" s="12"/>
      <c r="K175" s="12"/>
    </row>
    <row r="176" spans="1:11" ht="14.25" customHeight="1">
      <c r="A176" s="42"/>
      <c r="B176" s="43"/>
      <c r="C176" s="33" t="s">
        <v>58</v>
      </c>
      <c r="D176" s="34" t="s">
        <v>59</v>
      </c>
      <c r="E176" s="50">
        <v>213000</v>
      </c>
      <c r="F176" s="36"/>
      <c r="G176" s="36">
        <f t="shared" si="10"/>
        <v>213000</v>
      </c>
      <c r="H176" s="37"/>
      <c r="I176" s="12"/>
      <c r="J176" s="12"/>
      <c r="K176" s="12"/>
    </row>
    <row r="177" spans="1:11" ht="14.25" customHeight="1">
      <c r="A177" s="42"/>
      <c r="B177" s="43"/>
      <c r="C177" s="43">
        <v>4119</v>
      </c>
      <c r="D177" s="34" t="s">
        <v>125</v>
      </c>
      <c r="E177" s="50">
        <v>513</v>
      </c>
      <c r="F177" s="36">
        <v>-513</v>
      </c>
      <c r="G177" s="36">
        <f t="shared" si="10"/>
        <v>0</v>
      </c>
      <c r="H177" s="649" t="s">
        <v>780</v>
      </c>
      <c r="I177" s="12"/>
      <c r="J177" s="12"/>
      <c r="K177" s="12"/>
    </row>
    <row r="178" spans="1:11" ht="14.25" customHeight="1">
      <c r="A178" s="42"/>
      <c r="B178" s="43"/>
      <c r="C178" s="33" t="s">
        <v>60</v>
      </c>
      <c r="D178" s="34" t="s">
        <v>61</v>
      </c>
      <c r="E178" s="50">
        <v>31500</v>
      </c>
      <c r="F178" s="36"/>
      <c r="G178" s="36">
        <f t="shared" si="10"/>
        <v>31500</v>
      </c>
      <c r="H178" s="37"/>
      <c r="I178" s="12"/>
      <c r="J178" s="12"/>
      <c r="K178" s="12"/>
    </row>
    <row r="179" spans="1:11" ht="14.25" customHeight="1">
      <c r="A179" s="42"/>
      <c r="B179" s="43"/>
      <c r="C179" s="43">
        <v>4129</v>
      </c>
      <c r="D179" s="34" t="s">
        <v>126</v>
      </c>
      <c r="E179" s="50">
        <v>100</v>
      </c>
      <c r="F179" s="36">
        <v>-100</v>
      </c>
      <c r="G179" s="36">
        <f t="shared" si="10"/>
        <v>0</v>
      </c>
      <c r="H179" s="649" t="s">
        <v>780</v>
      </c>
      <c r="I179" s="12"/>
      <c r="J179" s="12"/>
      <c r="K179" s="12"/>
    </row>
    <row r="180" spans="1:11" ht="14.25" customHeight="1">
      <c r="A180" s="42"/>
      <c r="B180" s="43"/>
      <c r="C180" s="43">
        <v>4170</v>
      </c>
      <c r="D180" s="34" t="s">
        <v>73</v>
      </c>
      <c r="E180" s="50">
        <v>5500</v>
      </c>
      <c r="F180" s="36"/>
      <c r="G180" s="36">
        <f t="shared" si="10"/>
        <v>5500</v>
      </c>
      <c r="H180" s="37"/>
      <c r="I180" s="12"/>
      <c r="J180" s="12"/>
      <c r="K180" s="12"/>
    </row>
    <row r="181" spans="1:11" ht="14.25" customHeight="1">
      <c r="A181" s="42"/>
      <c r="B181" s="43"/>
      <c r="C181" s="43" t="s">
        <v>127</v>
      </c>
      <c r="D181" s="34" t="s">
        <v>128</v>
      </c>
      <c r="E181" s="50">
        <v>3980</v>
      </c>
      <c r="F181" s="36">
        <v>-3980</v>
      </c>
      <c r="G181" s="36">
        <f t="shared" si="10"/>
        <v>0</v>
      </c>
      <c r="H181" s="649" t="s">
        <v>780</v>
      </c>
      <c r="I181" s="12"/>
      <c r="J181" s="12"/>
      <c r="K181" s="12"/>
    </row>
    <row r="182" spans="1:11" ht="14.25" customHeight="1">
      <c r="A182" s="42"/>
      <c r="B182" s="43"/>
      <c r="C182" s="33" t="s">
        <v>35</v>
      </c>
      <c r="D182" s="34" t="s">
        <v>36</v>
      </c>
      <c r="E182" s="50">
        <v>18000</v>
      </c>
      <c r="F182" s="36"/>
      <c r="G182" s="36">
        <f t="shared" si="10"/>
        <v>18000</v>
      </c>
      <c r="H182" s="37"/>
      <c r="I182" s="12"/>
      <c r="J182" s="12"/>
      <c r="K182" s="12"/>
    </row>
    <row r="183" spans="1:11" ht="14.25" customHeight="1">
      <c r="A183" s="42"/>
      <c r="B183" s="43"/>
      <c r="C183" s="43">
        <v>4219</v>
      </c>
      <c r="D183" s="34" t="s">
        <v>129</v>
      </c>
      <c r="E183" s="50">
        <v>874</v>
      </c>
      <c r="F183" s="36">
        <v>6593</v>
      </c>
      <c r="G183" s="36">
        <f t="shared" si="10"/>
        <v>7467</v>
      </c>
      <c r="H183" s="649" t="s">
        <v>780</v>
      </c>
      <c r="I183" s="12"/>
      <c r="J183" s="12"/>
      <c r="K183" s="12"/>
    </row>
    <row r="184" spans="1:11" ht="14.25" customHeight="1">
      <c r="A184" s="42"/>
      <c r="B184" s="43"/>
      <c r="C184" s="33" t="s">
        <v>114</v>
      </c>
      <c r="D184" s="34" t="s">
        <v>115</v>
      </c>
      <c r="E184" s="50">
        <v>5200</v>
      </c>
      <c r="F184" s="36"/>
      <c r="G184" s="36">
        <f t="shared" si="10"/>
        <v>5200</v>
      </c>
      <c r="H184" s="37"/>
      <c r="I184" s="12"/>
      <c r="J184" s="12"/>
      <c r="K184" s="12"/>
    </row>
    <row r="185" spans="1:11" ht="26.25" customHeight="1">
      <c r="A185" s="42"/>
      <c r="B185" s="43"/>
      <c r="C185" s="43">
        <v>4249</v>
      </c>
      <c r="D185" s="34" t="s">
        <v>130</v>
      </c>
      <c r="E185" s="50">
        <v>1000</v>
      </c>
      <c r="F185" s="36"/>
      <c r="G185" s="36">
        <f t="shared" si="10"/>
        <v>1000</v>
      </c>
      <c r="H185" s="37"/>
      <c r="I185" s="12"/>
      <c r="J185" s="12"/>
      <c r="K185" s="12"/>
    </row>
    <row r="186" spans="1:11" ht="14.25" customHeight="1">
      <c r="A186" s="42"/>
      <c r="B186" s="43"/>
      <c r="C186" s="33" t="s">
        <v>74</v>
      </c>
      <c r="D186" s="34" t="s">
        <v>75</v>
      </c>
      <c r="E186" s="50">
        <v>97000</v>
      </c>
      <c r="F186" s="36"/>
      <c r="G186" s="36">
        <f t="shared" si="10"/>
        <v>97000</v>
      </c>
      <c r="H186" s="37"/>
      <c r="I186" s="12"/>
      <c r="J186" s="12"/>
      <c r="K186" s="12"/>
    </row>
    <row r="187" spans="1:11" ht="14.25" customHeight="1">
      <c r="A187" s="42"/>
      <c r="B187" s="43"/>
      <c r="C187" s="33" t="s">
        <v>76</v>
      </c>
      <c r="D187" s="34" t="s">
        <v>77</v>
      </c>
      <c r="E187" s="50">
        <v>30000</v>
      </c>
      <c r="F187" s="36"/>
      <c r="G187" s="36">
        <f t="shared" si="10"/>
        <v>30000</v>
      </c>
      <c r="H187" s="37"/>
      <c r="I187" s="12"/>
      <c r="J187" s="12"/>
      <c r="K187" s="12"/>
    </row>
    <row r="188" spans="1:11" ht="14.25" customHeight="1">
      <c r="A188" s="42"/>
      <c r="B188" s="43"/>
      <c r="C188" s="33" t="s">
        <v>14</v>
      </c>
      <c r="D188" s="34" t="s">
        <v>15</v>
      </c>
      <c r="E188" s="50">
        <v>8000</v>
      </c>
      <c r="F188" s="36"/>
      <c r="G188" s="36">
        <f t="shared" si="10"/>
        <v>8000</v>
      </c>
      <c r="H188" s="37"/>
      <c r="I188" s="12"/>
      <c r="J188" s="12"/>
      <c r="K188" s="12"/>
    </row>
    <row r="189" spans="1:11" ht="14.25" customHeight="1">
      <c r="A189" s="42"/>
      <c r="B189" s="43"/>
      <c r="C189" s="43">
        <v>4309</v>
      </c>
      <c r="D189" s="34" t="s">
        <v>131</v>
      </c>
      <c r="E189" s="50">
        <v>4000</v>
      </c>
      <c r="F189" s="36">
        <v>-2000</v>
      </c>
      <c r="G189" s="36">
        <f t="shared" si="10"/>
        <v>2000</v>
      </c>
      <c r="H189" s="649" t="s">
        <v>780</v>
      </c>
      <c r="I189" s="12"/>
      <c r="J189" s="12"/>
      <c r="K189" s="12"/>
    </row>
    <row r="190" spans="1:11" ht="14.25" customHeight="1">
      <c r="A190" s="42"/>
      <c r="B190" s="43"/>
      <c r="C190" s="84">
        <v>4350</v>
      </c>
      <c r="D190" s="34" t="s">
        <v>78</v>
      </c>
      <c r="E190" s="50">
        <v>400</v>
      </c>
      <c r="F190" s="36"/>
      <c r="G190" s="36">
        <f t="shared" si="10"/>
        <v>400</v>
      </c>
      <c r="H190" s="37"/>
      <c r="I190" s="12"/>
      <c r="J190" s="12"/>
      <c r="K190" s="12"/>
    </row>
    <row r="191" spans="1:11" ht="14.25" customHeight="1">
      <c r="A191" s="42"/>
      <c r="B191" s="43"/>
      <c r="C191" s="84">
        <v>4360</v>
      </c>
      <c r="D191" s="34" t="s">
        <v>79</v>
      </c>
      <c r="E191" s="50">
        <v>2800</v>
      </c>
      <c r="F191" s="36"/>
      <c r="G191" s="36">
        <f t="shared" si="10"/>
        <v>2800</v>
      </c>
      <c r="H191" s="37"/>
      <c r="I191" s="12"/>
      <c r="J191" s="12"/>
      <c r="K191" s="12"/>
    </row>
    <row r="192" spans="1:11" ht="14.25" customHeight="1">
      <c r="A192" s="42"/>
      <c r="B192" s="43"/>
      <c r="C192" s="84">
        <v>4370</v>
      </c>
      <c r="D192" s="34" t="s">
        <v>80</v>
      </c>
      <c r="E192" s="50">
        <v>4200</v>
      </c>
      <c r="F192" s="36"/>
      <c r="G192" s="36">
        <f t="shared" si="10"/>
        <v>4200</v>
      </c>
      <c r="H192" s="37"/>
      <c r="I192" s="12"/>
      <c r="J192" s="12"/>
      <c r="K192" s="12"/>
    </row>
    <row r="193" spans="1:11" ht="14.25" customHeight="1">
      <c r="A193" s="42"/>
      <c r="B193" s="43"/>
      <c r="C193" s="33" t="s">
        <v>64</v>
      </c>
      <c r="D193" s="34" t="s">
        <v>65</v>
      </c>
      <c r="E193" s="50">
        <v>4500</v>
      </c>
      <c r="F193" s="36"/>
      <c r="G193" s="36">
        <f t="shared" si="10"/>
        <v>4500</v>
      </c>
      <c r="H193" s="649"/>
      <c r="I193" s="12"/>
      <c r="J193" s="12"/>
      <c r="K193" s="12"/>
    </row>
    <row r="194" spans="1:11" ht="14.25" customHeight="1">
      <c r="A194" s="42"/>
      <c r="B194" s="43"/>
      <c r="C194" s="33" t="s">
        <v>37</v>
      </c>
      <c r="D194" s="34" t="s">
        <v>38</v>
      </c>
      <c r="E194" s="50">
        <v>3300</v>
      </c>
      <c r="F194" s="36"/>
      <c r="G194" s="36">
        <f t="shared" si="10"/>
        <v>3300</v>
      </c>
      <c r="H194" s="37"/>
      <c r="I194" s="12"/>
      <c r="J194" s="12"/>
      <c r="K194" s="12"/>
    </row>
    <row r="195" spans="1:11" ht="14.25" customHeight="1">
      <c r="A195" s="42"/>
      <c r="B195" s="43"/>
      <c r="C195" s="33" t="s">
        <v>81</v>
      </c>
      <c r="D195" s="34" t="s">
        <v>82</v>
      </c>
      <c r="E195" s="50">
        <v>81000</v>
      </c>
      <c r="F195" s="36"/>
      <c r="G195" s="36">
        <f t="shared" si="10"/>
        <v>81000</v>
      </c>
      <c r="H195" s="37"/>
      <c r="I195" s="12"/>
      <c r="J195" s="12"/>
      <c r="K195" s="12"/>
    </row>
    <row r="196" spans="1:11" ht="14.25" customHeight="1">
      <c r="A196" s="42"/>
      <c r="B196" s="43"/>
      <c r="C196" s="43" t="s">
        <v>116</v>
      </c>
      <c r="D196" s="34" t="s">
        <v>117</v>
      </c>
      <c r="E196" s="50">
        <v>1500</v>
      </c>
      <c r="F196" s="36"/>
      <c r="G196" s="36">
        <f t="shared" si="10"/>
        <v>1500</v>
      </c>
      <c r="H196" s="37"/>
      <c r="I196" s="12"/>
      <c r="J196" s="12"/>
      <c r="K196" s="12"/>
    </row>
    <row r="197" spans="1:11" ht="14.25" customHeight="1">
      <c r="A197" s="42"/>
      <c r="B197" s="43"/>
      <c r="C197" s="84">
        <v>4750</v>
      </c>
      <c r="D197" s="34" t="s">
        <v>85</v>
      </c>
      <c r="E197" s="50">
        <v>5000</v>
      </c>
      <c r="F197" s="36"/>
      <c r="G197" s="36">
        <f t="shared" si="10"/>
        <v>5000</v>
      </c>
      <c r="H197" s="37"/>
      <c r="I197" s="12"/>
      <c r="J197" s="12"/>
      <c r="K197" s="12"/>
    </row>
    <row r="198" spans="1:11" ht="14.25" customHeight="1">
      <c r="A198" s="42"/>
      <c r="B198" s="43"/>
      <c r="C198" s="53">
        <v>6050</v>
      </c>
      <c r="D198" s="54" t="s">
        <v>21</v>
      </c>
      <c r="E198" s="50">
        <v>0</v>
      </c>
      <c r="F198" s="36"/>
      <c r="G198" s="36">
        <f t="shared" si="10"/>
        <v>0</v>
      </c>
      <c r="H198" s="37"/>
      <c r="I198" s="12"/>
      <c r="J198" s="12"/>
      <c r="K198" s="12"/>
    </row>
    <row r="199" spans="1:11" ht="15" customHeight="1">
      <c r="A199" s="45"/>
      <c r="B199" s="47" t="s">
        <v>132</v>
      </c>
      <c r="C199" s="46"/>
      <c r="D199" s="48" t="s">
        <v>133</v>
      </c>
      <c r="E199" s="51">
        <f>SUM(E200:E210)</f>
        <v>426300</v>
      </c>
      <c r="F199" s="51">
        <f>SUM(F200:F210)</f>
        <v>0</v>
      </c>
      <c r="G199" s="51">
        <f>SUM(G200:G210)</f>
        <v>426300</v>
      </c>
      <c r="H199" s="37"/>
      <c r="I199" s="12"/>
      <c r="J199" s="12"/>
      <c r="K199" s="12"/>
    </row>
    <row r="200" spans="1:11" ht="14.25" customHeight="1">
      <c r="A200" s="45"/>
      <c r="B200" s="102"/>
      <c r="C200" s="33" t="s">
        <v>98</v>
      </c>
      <c r="D200" s="34" t="s">
        <v>70</v>
      </c>
      <c r="E200" s="60">
        <v>5000</v>
      </c>
      <c r="F200" s="36"/>
      <c r="G200" s="36">
        <f aca="true" t="shared" si="11" ref="G200:G210">E200+F200</f>
        <v>5000</v>
      </c>
      <c r="H200" s="37"/>
      <c r="I200" s="12"/>
      <c r="J200" s="12"/>
      <c r="K200" s="12"/>
    </row>
    <row r="201" spans="1:11" ht="14.25" customHeight="1">
      <c r="A201" s="45"/>
      <c r="B201" s="102"/>
      <c r="C201" s="33" t="s">
        <v>56</v>
      </c>
      <c r="D201" s="34" t="s">
        <v>57</v>
      </c>
      <c r="E201" s="60">
        <v>80600</v>
      </c>
      <c r="F201" s="36"/>
      <c r="G201" s="36">
        <f t="shared" si="11"/>
        <v>80600</v>
      </c>
      <c r="H201" s="37"/>
      <c r="I201" s="12"/>
      <c r="J201" s="12"/>
      <c r="K201" s="12"/>
    </row>
    <row r="202" spans="1:11" ht="14.25" customHeight="1">
      <c r="A202" s="45"/>
      <c r="B202" s="102"/>
      <c r="C202" s="33" t="s">
        <v>71</v>
      </c>
      <c r="D202" s="34" t="s">
        <v>72</v>
      </c>
      <c r="E202" s="60">
        <v>6400</v>
      </c>
      <c r="F202" s="36"/>
      <c r="G202" s="36">
        <f t="shared" si="11"/>
        <v>6400</v>
      </c>
      <c r="H202" s="37"/>
      <c r="I202" s="12"/>
      <c r="J202" s="12"/>
      <c r="K202" s="12"/>
    </row>
    <row r="203" spans="1:11" ht="14.25" customHeight="1">
      <c r="A203" s="42"/>
      <c r="B203" s="43"/>
      <c r="C203" s="33" t="s">
        <v>58</v>
      </c>
      <c r="D203" s="34" t="s">
        <v>59</v>
      </c>
      <c r="E203" s="50">
        <v>14300</v>
      </c>
      <c r="F203" s="36"/>
      <c r="G203" s="36">
        <f t="shared" si="11"/>
        <v>14300</v>
      </c>
      <c r="H203" s="37"/>
      <c r="I203" s="12"/>
      <c r="J203" s="12"/>
      <c r="K203" s="12"/>
    </row>
    <row r="204" spans="1:11" ht="14.25" customHeight="1">
      <c r="A204" s="42"/>
      <c r="B204" s="43"/>
      <c r="C204" s="33" t="s">
        <v>60</v>
      </c>
      <c r="D204" s="34" t="s">
        <v>61</v>
      </c>
      <c r="E204" s="50">
        <v>2000</v>
      </c>
      <c r="F204" s="36"/>
      <c r="G204" s="36">
        <f t="shared" si="11"/>
        <v>2000</v>
      </c>
      <c r="H204" s="37"/>
      <c r="I204" s="12"/>
      <c r="J204" s="12"/>
      <c r="K204" s="12"/>
    </row>
    <row r="205" spans="1:11" ht="14.25" customHeight="1">
      <c r="A205" s="42"/>
      <c r="B205" s="43"/>
      <c r="C205" s="43">
        <v>4170</v>
      </c>
      <c r="D205" s="34" t="s">
        <v>73</v>
      </c>
      <c r="E205" s="50">
        <v>13000</v>
      </c>
      <c r="F205" s="36"/>
      <c r="G205" s="36">
        <f t="shared" si="11"/>
        <v>13000</v>
      </c>
      <c r="H205" s="37"/>
      <c r="I205" s="12"/>
      <c r="J205" s="12"/>
      <c r="K205" s="12"/>
    </row>
    <row r="206" spans="1:11" ht="14.25" customHeight="1">
      <c r="A206" s="42"/>
      <c r="B206" s="43"/>
      <c r="C206" s="43" t="s">
        <v>35</v>
      </c>
      <c r="D206" s="34" t="s">
        <v>36</v>
      </c>
      <c r="E206" s="50">
        <v>55000</v>
      </c>
      <c r="F206" s="36"/>
      <c r="G206" s="36">
        <f t="shared" si="11"/>
        <v>55000</v>
      </c>
      <c r="H206" s="37"/>
      <c r="I206" s="12"/>
      <c r="J206" s="12"/>
      <c r="K206" s="12"/>
    </row>
    <row r="207" spans="1:11" ht="14.25" customHeight="1">
      <c r="A207" s="42"/>
      <c r="B207" s="43"/>
      <c r="C207" s="33" t="s">
        <v>76</v>
      </c>
      <c r="D207" s="34" t="s">
        <v>77</v>
      </c>
      <c r="E207" s="50">
        <v>10000</v>
      </c>
      <c r="F207" s="36"/>
      <c r="G207" s="36">
        <f t="shared" si="11"/>
        <v>10000</v>
      </c>
      <c r="H207" s="37"/>
      <c r="I207" s="12"/>
      <c r="J207" s="12"/>
      <c r="K207" s="12"/>
    </row>
    <row r="208" spans="1:11" ht="14.25" customHeight="1">
      <c r="A208" s="42"/>
      <c r="B208" s="43"/>
      <c r="C208" s="33" t="s">
        <v>14</v>
      </c>
      <c r="D208" s="34" t="s">
        <v>15</v>
      </c>
      <c r="E208" s="50">
        <v>230000</v>
      </c>
      <c r="F208" s="36"/>
      <c r="G208" s="36">
        <f t="shared" si="11"/>
        <v>230000</v>
      </c>
      <c r="H208" s="37"/>
      <c r="I208" s="12"/>
      <c r="J208" s="12"/>
      <c r="K208" s="12"/>
    </row>
    <row r="209" spans="1:11" ht="14.25" customHeight="1">
      <c r="A209" s="42"/>
      <c r="B209" s="43"/>
      <c r="C209" s="33" t="s">
        <v>37</v>
      </c>
      <c r="D209" s="34" t="s">
        <v>38</v>
      </c>
      <c r="E209" s="50">
        <v>7000</v>
      </c>
      <c r="F209" s="36"/>
      <c r="G209" s="36">
        <f t="shared" si="11"/>
        <v>7000</v>
      </c>
      <c r="H209" s="37"/>
      <c r="I209" s="12"/>
      <c r="J209" s="12"/>
      <c r="K209" s="12"/>
    </row>
    <row r="210" spans="1:11" ht="14.25" customHeight="1">
      <c r="A210" s="42"/>
      <c r="B210" s="43"/>
      <c r="C210" s="33" t="s">
        <v>81</v>
      </c>
      <c r="D210" s="34" t="s">
        <v>82</v>
      </c>
      <c r="E210" s="50">
        <v>3000</v>
      </c>
      <c r="F210" s="36"/>
      <c r="G210" s="36">
        <f t="shared" si="11"/>
        <v>3000</v>
      </c>
      <c r="H210" s="37"/>
      <c r="I210" s="12"/>
      <c r="J210" s="12"/>
      <c r="K210" s="12"/>
    </row>
    <row r="211" spans="1:11" ht="27" customHeight="1">
      <c r="A211" s="45"/>
      <c r="B211" s="47" t="s">
        <v>134</v>
      </c>
      <c r="C211" s="46"/>
      <c r="D211" s="48" t="s">
        <v>135</v>
      </c>
      <c r="E211" s="51">
        <f>SUM(E212:E227)</f>
        <v>256978</v>
      </c>
      <c r="F211" s="51">
        <f>SUM(F212:F227)</f>
        <v>0</v>
      </c>
      <c r="G211" s="51">
        <f>SUM(G212:G227)</f>
        <v>256978</v>
      </c>
      <c r="H211" s="37"/>
      <c r="I211" s="12"/>
      <c r="J211" s="12"/>
      <c r="K211" s="12"/>
    </row>
    <row r="212" spans="1:11" ht="14.25" customHeight="1">
      <c r="A212" s="42"/>
      <c r="B212" s="43"/>
      <c r="C212" s="33" t="s">
        <v>98</v>
      </c>
      <c r="D212" s="34" t="s">
        <v>70</v>
      </c>
      <c r="E212" s="50">
        <v>12000</v>
      </c>
      <c r="F212" s="36"/>
      <c r="G212" s="36">
        <f aca="true" t="shared" si="12" ref="G212:G227">E212+F212</f>
        <v>12000</v>
      </c>
      <c r="H212" s="37"/>
      <c r="I212" s="12"/>
      <c r="J212" s="12"/>
      <c r="K212" s="12"/>
    </row>
    <row r="213" spans="1:11" ht="14.25" customHeight="1">
      <c r="A213" s="42"/>
      <c r="B213" s="43"/>
      <c r="C213" s="33" t="s">
        <v>56</v>
      </c>
      <c r="D213" s="34" t="s">
        <v>57</v>
      </c>
      <c r="E213" s="50">
        <v>160000</v>
      </c>
      <c r="F213" s="36"/>
      <c r="G213" s="36">
        <f t="shared" si="12"/>
        <v>160000</v>
      </c>
      <c r="H213" s="37"/>
      <c r="I213" s="12"/>
      <c r="J213" s="12"/>
      <c r="K213" s="12"/>
    </row>
    <row r="214" spans="1:11" ht="14.25" customHeight="1">
      <c r="A214" s="42"/>
      <c r="B214" s="43"/>
      <c r="C214" s="33" t="s">
        <v>71</v>
      </c>
      <c r="D214" s="34" t="s">
        <v>72</v>
      </c>
      <c r="E214" s="50">
        <v>12200</v>
      </c>
      <c r="F214" s="36"/>
      <c r="G214" s="36">
        <f t="shared" si="12"/>
        <v>12200</v>
      </c>
      <c r="H214" s="37"/>
      <c r="I214" s="12"/>
      <c r="J214" s="12"/>
      <c r="K214" s="12"/>
    </row>
    <row r="215" spans="1:11" ht="14.25" customHeight="1">
      <c r="A215" s="42"/>
      <c r="B215" s="43"/>
      <c r="C215" s="33" t="s">
        <v>58</v>
      </c>
      <c r="D215" s="34" t="s">
        <v>59</v>
      </c>
      <c r="E215" s="50">
        <v>26878</v>
      </c>
      <c r="F215" s="36"/>
      <c r="G215" s="36">
        <f t="shared" si="12"/>
        <v>26878</v>
      </c>
      <c r="H215" s="37"/>
      <c r="I215" s="12"/>
      <c r="J215" s="12"/>
      <c r="K215" s="12"/>
    </row>
    <row r="216" spans="1:11" ht="14.25" customHeight="1">
      <c r="A216" s="42"/>
      <c r="B216" s="43"/>
      <c r="C216" s="33" t="s">
        <v>60</v>
      </c>
      <c r="D216" s="34" t="s">
        <v>61</v>
      </c>
      <c r="E216" s="50">
        <v>4600</v>
      </c>
      <c r="F216" s="36"/>
      <c r="G216" s="36">
        <f t="shared" si="12"/>
        <v>4600</v>
      </c>
      <c r="H216" s="37"/>
      <c r="I216" s="12"/>
      <c r="J216" s="12"/>
      <c r="K216" s="12"/>
    </row>
    <row r="217" spans="1:11" ht="14.25" customHeight="1">
      <c r="A217" s="42"/>
      <c r="B217" s="43"/>
      <c r="C217" s="43">
        <v>4170</v>
      </c>
      <c r="D217" s="34" t="s">
        <v>73</v>
      </c>
      <c r="E217" s="50">
        <v>4000</v>
      </c>
      <c r="F217" s="36"/>
      <c r="G217" s="36">
        <f t="shared" si="12"/>
        <v>4000</v>
      </c>
      <c r="H217" s="37"/>
      <c r="I217" s="12"/>
      <c r="J217" s="12"/>
      <c r="K217" s="12"/>
    </row>
    <row r="218" spans="1:11" ht="14.25" customHeight="1">
      <c r="A218" s="42"/>
      <c r="B218" s="43"/>
      <c r="C218" s="33" t="s">
        <v>35</v>
      </c>
      <c r="D218" s="34" t="s">
        <v>36</v>
      </c>
      <c r="E218" s="50">
        <v>8000</v>
      </c>
      <c r="F218" s="36"/>
      <c r="G218" s="36">
        <f t="shared" si="12"/>
        <v>8000</v>
      </c>
      <c r="H218" s="37"/>
      <c r="I218" s="12"/>
      <c r="J218" s="12"/>
      <c r="K218" s="12"/>
    </row>
    <row r="219" spans="1:11" ht="14.25" customHeight="1">
      <c r="A219" s="42"/>
      <c r="B219" s="43"/>
      <c r="C219" s="33" t="s">
        <v>14</v>
      </c>
      <c r="D219" s="34" t="s">
        <v>15</v>
      </c>
      <c r="E219" s="50">
        <v>10000</v>
      </c>
      <c r="F219" s="36"/>
      <c r="G219" s="36">
        <f t="shared" si="12"/>
        <v>10000</v>
      </c>
      <c r="H219" s="37"/>
      <c r="I219" s="12"/>
      <c r="J219" s="12"/>
      <c r="K219" s="12"/>
    </row>
    <row r="220" spans="1:11" ht="14.25" customHeight="1">
      <c r="A220" s="42"/>
      <c r="B220" s="43"/>
      <c r="C220" s="84">
        <v>4360</v>
      </c>
      <c r="D220" s="34" t="s">
        <v>79</v>
      </c>
      <c r="E220" s="50">
        <v>1400</v>
      </c>
      <c r="F220" s="36"/>
      <c r="G220" s="36">
        <f t="shared" si="12"/>
        <v>1400</v>
      </c>
      <c r="H220" s="37"/>
      <c r="I220" s="12"/>
      <c r="J220" s="12"/>
      <c r="K220" s="12"/>
    </row>
    <row r="221" spans="1:11" ht="14.25" customHeight="1">
      <c r="A221" s="42"/>
      <c r="B221" s="43"/>
      <c r="C221" s="84">
        <v>4370</v>
      </c>
      <c r="D221" s="34" t="s">
        <v>80</v>
      </c>
      <c r="E221" s="50">
        <v>1300</v>
      </c>
      <c r="F221" s="36"/>
      <c r="G221" s="36">
        <f t="shared" si="12"/>
        <v>1300</v>
      </c>
      <c r="H221" s="37"/>
      <c r="I221" s="12"/>
      <c r="J221" s="12"/>
      <c r="K221" s="12"/>
    </row>
    <row r="222" spans="1:11" ht="14.25" customHeight="1">
      <c r="A222" s="42"/>
      <c r="B222" s="43"/>
      <c r="C222" s="33" t="s">
        <v>64</v>
      </c>
      <c r="D222" s="34" t="s">
        <v>65</v>
      </c>
      <c r="E222" s="50">
        <v>3000</v>
      </c>
      <c r="F222" s="36"/>
      <c r="G222" s="36">
        <f t="shared" si="12"/>
        <v>3000</v>
      </c>
      <c r="H222" s="37"/>
      <c r="I222" s="12"/>
      <c r="J222" s="12"/>
      <c r="K222" s="12"/>
    </row>
    <row r="223" spans="1:11" ht="14.25" customHeight="1">
      <c r="A223" s="42"/>
      <c r="B223" s="43"/>
      <c r="C223" s="43">
        <v>4430</v>
      </c>
      <c r="D223" s="34" t="s">
        <v>38</v>
      </c>
      <c r="E223" s="50">
        <v>1000</v>
      </c>
      <c r="F223" s="36"/>
      <c r="G223" s="36">
        <f t="shared" si="12"/>
        <v>1000</v>
      </c>
      <c r="H223" s="37"/>
      <c r="I223" s="12"/>
      <c r="J223" s="12"/>
      <c r="K223" s="12"/>
    </row>
    <row r="224" spans="1:11" ht="14.25" customHeight="1">
      <c r="A224" s="42"/>
      <c r="B224" s="43"/>
      <c r="C224" s="33" t="s">
        <v>81</v>
      </c>
      <c r="D224" s="34" t="s">
        <v>82</v>
      </c>
      <c r="E224" s="50">
        <v>4600</v>
      </c>
      <c r="F224" s="36"/>
      <c r="G224" s="36">
        <f t="shared" si="12"/>
        <v>4600</v>
      </c>
      <c r="H224" s="37"/>
      <c r="I224" s="12"/>
      <c r="J224" s="12"/>
      <c r="K224" s="12"/>
    </row>
    <row r="225" spans="1:11" ht="14.25" customHeight="1">
      <c r="A225" s="42"/>
      <c r="B225" s="43"/>
      <c r="C225" s="84">
        <v>4700</v>
      </c>
      <c r="D225" s="34" t="s">
        <v>84</v>
      </c>
      <c r="E225" s="50">
        <v>4000</v>
      </c>
      <c r="F225" s="36"/>
      <c r="G225" s="36">
        <f t="shared" si="12"/>
        <v>4000</v>
      </c>
      <c r="H225" s="37"/>
      <c r="I225" s="12"/>
      <c r="J225" s="12"/>
      <c r="K225" s="12"/>
    </row>
    <row r="226" spans="1:11" ht="14.25" customHeight="1">
      <c r="A226" s="42"/>
      <c r="B226" s="43"/>
      <c r="C226" s="43" t="s">
        <v>116</v>
      </c>
      <c r="D226" s="34" t="s">
        <v>117</v>
      </c>
      <c r="E226" s="50">
        <v>1000</v>
      </c>
      <c r="F226" s="36"/>
      <c r="G226" s="36">
        <f t="shared" si="12"/>
        <v>1000</v>
      </c>
      <c r="H226" s="37"/>
      <c r="I226" s="12"/>
      <c r="J226" s="12"/>
      <c r="K226" s="12"/>
    </row>
    <row r="227" spans="1:11" ht="14.25" customHeight="1">
      <c r="A227" s="42"/>
      <c r="B227" s="43"/>
      <c r="C227" s="84">
        <v>4750</v>
      </c>
      <c r="D227" s="34" t="s">
        <v>85</v>
      </c>
      <c r="E227" s="50">
        <v>3000</v>
      </c>
      <c r="F227" s="36"/>
      <c r="G227" s="36">
        <f t="shared" si="12"/>
        <v>3000</v>
      </c>
      <c r="H227" s="37"/>
      <c r="I227" s="12"/>
      <c r="J227" s="12"/>
      <c r="K227" s="12"/>
    </row>
    <row r="228" spans="1:11" ht="15" customHeight="1">
      <c r="A228" s="45"/>
      <c r="B228" s="47" t="s">
        <v>136</v>
      </c>
      <c r="C228" s="46"/>
      <c r="D228" s="48" t="s">
        <v>137</v>
      </c>
      <c r="E228" s="51">
        <f>SUM(E229:E229)</f>
        <v>35300</v>
      </c>
      <c r="F228" s="51">
        <f>SUM(F229:F229)</f>
        <v>0</v>
      </c>
      <c r="G228" s="51">
        <f>SUM(G229:G229)</f>
        <v>35300</v>
      </c>
      <c r="H228" s="37"/>
      <c r="I228" s="12"/>
      <c r="J228" s="12"/>
      <c r="K228" s="12"/>
    </row>
    <row r="229" spans="1:11" ht="15" customHeight="1">
      <c r="A229" s="42"/>
      <c r="B229" s="43"/>
      <c r="C229" s="84">
        <v>4700</v>
      </c>
      <c r="D229" s="34" t="s">
        <v>84</v>
      </c>
      <c r="E229" s="50">
        <v>35300</v>
      </c>
      <c r="F229" s="36"/>
      <c r="G229" s="36">
        <f>E229+F229</f>
        <v>35300</v>
      </c>
      <c r="H229" s="37"/>
      <c r="I229" s="12"/>
      <c r="J229" s="12"/>
      <c r="K229" s="12"/>
    </row>
    <row r="230" spans="1:11" ht="15" customHeight="1">
      <c r="A230" s="45"/>
      <c r="B230" s="47" t="s">
        <v>138</v>
      </c>
      <c r="C230" s="46"/>
      <c r="D230" s="48" t="s">
        <v>41</v>
      </c>
      <c r="E230" s="51">
        <f>SUM(E231:E233)</f>
        <v>122635</v>
      </c>
      <c r="F230" s="51">
        <f>SUM(F231:F233)</f>
        <v>0</v>
      </c>
      <c r="G230" s="51">
        <f>SUM(G231:G233)</f>
        <v>122635</v>
      </c>
      <c r="H230" s="37"/>
      <c r="I230" s="12"/>
      <c r="J230" s="12"/>
      <c r="K230" s="12"/>
    </row>
    <row r="231" spans="1:11" ht="15" customHeight="1">
      <c r="A231" s="42"/>
      <c r="B231" s="43"/>
      <c r="C231" s="33" t="s">
        <v>98</v>
      </c>
      <c r="D231" s="34" t="s">
        <v>70</v>
      </c>
      <c r="E231" s="50">
        <v>3500</v>
      </c>
      <c r="F231" s="36"/>
      <c r="G231" s="36">
        <f>E231+F231</f>
        <v>3500</v>
      </c>
      <c r="H231" s="37"/>
      <c r="I231" s="12"/>
      <c r="J231" s="12"/>
      <c r="K231" s="12"/>
    </row>
    <row r="232" spans="1:11" ht="15" customHeight="1">
      <c r="A232" s="52"/>
      <c r="B232" s="53"/>
      <c r="C232" s="33" t="s">
        <v>14</v>
      </c>
      <c r="D232" s="34" t="s">
        <v>15</v>
      </c>
      <c r="E232" s="55">
        <v>72135</v>
      </c>
      <c r="F232" s="36"/>
      <c r="G232" s="36">
        <f>E232+F232</f>
        <v>72135</v>
      </c>
      <c r="H232" s="649"/>
      <c r="I232" s="12"/>
      <c r="J232" s="12"/>
      <c r="K232" s="12"/>
    </row>
    <row r="233" spans="1:11" ht="15" customHeight="1" thickBot="1">
      <c r="A233" s="52"/>
      <c r="B233" s="53"/>
      <c r="C233" s="63" t="s">
        <v>81</v>
      </c>
      <c r="D233" s="54" t="s">
        <v>82</v>
      </c>
      <c r="E233" s="55">
        <v>47000</v>
      </c>
      <c r="F233" s="65"/>
      <c r="G233" s="36">
        <f>E233+F233</f>
        <v>47000</v>
      </c>
      <c r="H233" s="66"/>
      <c r="I233" s="12"/>
      <c r="J233" s="12"/>
      <c r="K233" s="12"/>
    </row>
    <row r="234" spans="1:11" ht="15.75" customHeight="1" thickBot="1">
      <c r="A234" s="20" t="s">
        <v>139</v>
      </c>
      <c r="B234" s="21"/>
      <c r="C234" s="21"/>
      <c r="D234" s="22" t="s">
        <v>140</v>
      </c>
      <c r="E234" s="56">
        <f>E235+E239</f>
        <v>150000</v>
      </c>
      <c r="F234" s="56">
        <f>F235+F239</f>
        <v>0</v>
      </c>
      <c r="G234" s="56">
        <f>G235+G239</f>
        <v>150000</v>
      </c>
      <c r="H234" s="24"/>
      <c r="I234" s="12"/>
      <c r="J234" s="12"/>
      <c r="K234" s="12"/>
    </row>
    <row r="235" spans="1:11" ht="15.75" customHeight="1">
      <c r="A235" s="25"/>
      <c r="B235" s="103" t="s">
        <v>141</v>
      </c>
      <c r="C235" s="104"/>
      <c r="D235" s="105" t="s">
        <v>142</v>
      </c>
      <c r="E235" s="106">
        <f>E236+E237+E238</f>
        <v>10000</v>
      </c>
      <c r="F235" s="106">
        <f>F236+F237+F238</f>
        <v>0</v>
      </c>
      <c r="G235" s="106">
        <f>G236+G237+G238</f>
        <v>10000</v>
      </c>
      <c r="H235" s="30"/>
      <c r="I235" s="12"/>
      <c r="J235" s="12"/>
      <c r="K235" s="12"/>
    </row>
    <row r="236" spans="1:11" ht="14.25" customHeight="1">
      <c r="A236" s="31"/>
      <c r="B236" s="32"/>
      <c r="C236" s="33" t="s">
        <v>35</v>
      </c>
      <c r="D236" s="34" t="s">
        <v>36</v>
      </c>
      <c r="E236" s="107">
        <v>3600</v>
      </c>
      <c r="F236" s="36"/>
      <c r="G236" s="36">
        <f>E236+F236</f>
        <v>3600</v>
      </c>
      <c r="H236" s="37"/>
      <c r="I236" s="12"/>
      <c r="J236" s="12"/>
      <c r="K236" s="12"/>
    </row>
    <row r="237" spans="1:11" ht="14.25" customHeight="1">
      <c r="A237" s="31"/>
      <c r="B237" s="32"/>
      <c r="C237" s="33" t="s">
        <v>14</v>
      </c>
      <c r="D237" s="34" t="s">
        <v>15</v>
      </c>
      <c r="E237" s="107">
        <v>4400</v>
      </c>
      <c r="F237" s="36"/>
      <c r="G237" s="36">
        <f>E237+F237</f>
        <v>4400</v>
      </c>
      <c r="H237" s="37"/>
      <c r="I237" s="12"/>
      <c r="J237" s="12"/>
      <c r="K237" s="12"/>
    </row>
    <row r="238" spans="1:11" ht="14.25" customHeight="1">
      <c r="A238" s="108"/>
      <c r="B238" s="109"/>
      <c r="C238" s="84">
        <v>4700</v>
      </c>
      <c r="D238" s="34" t="s">
        <v>84</v>
      </c>
      <c r="E238" s="107">
        <v>2000</v>
      </c>
      <c r="F238" s="36"/>
      <c r="G238" s="36">
        <f>E238+F238</f>
        <v>2000</v>
      </c>
      <c r="H238" s="37"/>
      <c r="I238" s="12"/>
      <c r="J238" s="12"/>
      <c r="K238" s="12"/>
    </row>
    <row r="239" spans="1:11" ht="15.75" customHeight="1">
      <c r="A239" s="45"/>
      <c r="B239" s="47" t="s">
        <v>143</v>
      </c>
      <c r="C239" s="46"/>
      <c r="D239" s="48" t="s">
        <v>144</v>
      </c>
      <c r="E239" s="51">
        <f>SUM(E240:E251)</f>
        <v>140000</v>
      </c>
      <c r="F239" s="51">
        <f>SUM(F240:F251)</f>
        <v>0</v>
      </c>
      <c r="G239" s="51">
        <f>SUM(G240:G251)</f>
        <v>140000</v>
      </c>
      <c r="H239" s="37"/>
      <c r="I239" s="12"/>
      <c r="J239" s="12"/>
      <c r="K239" s="12"/>
    </row>
    <row r="240" spans="1:11" ht="48">
      <c r="A240" s="45"/>
      <c r="B240" s="47"/>
      <c r="C240" s="115" t="s">
        <v>145</v>
      </c>
      <c r="D240" s="97" t="s">
        <v>146</v>
      </c>
      <c r="E240" s="60">
        <v>30000</v>
      </c>
      <c r="F240" s="36"/>
      <c r="G240" s="36">
        <f aca="true" t="shared" si="13" ref="G240:G251">E240+F240</f>
        <v>30000</v>
      </c>
      <c r="H240" s="37"/>
      <c r="I240" s="12"/>
      <c r="J240" s="12"/>
      <c r="K240" s="12"/>
    </row>
    <row r="241" spans="1:11" ht="14.25" customHeight="1">
      <c r="A241" s="45"/>
      <c r="B241" s="110"/>
      <c r="C241" s="33" t="s">
        <v>46</v>
      </c>
      <c r="D241" s="34" t="s">
        <v>47</v>
      </c>
      <c r="E241" s="60">
        <v>12500</v>
      </c>
      <c r="F241" s="36"/>
      <c r="G241" s="36">
        <f t="shared" si="13"/>
        <v>12500</v>
      </c>
      <c r="H241" s="37"/>
      <c r="I241" s="12"/>
      <c r="J241" s="12"/>
      <c r="K241" s="12"/>
    </row>
    <row r="242" spans="1:11" ht="14.25" customHeight="1">
      <c r="A242" s="42"/>
      <c r="B242" s="43"/>
      <c r="C242" s="33" t="s">
        <v>58</v>
      </c>
      <c r="D242" s="34" t="s">
        <v>59</v>
      </c>
      <c r="E242" s="50">
        <v>500</v>
      </c>
      <c r="F242" s="36"/>
      <c r="G242" s="36">
        <f t="shared" si="13"/>
        <v>500</v>
      </c>
      <c r="H242" s="37"/>
      <c r="I242" s="12"/>
      <c r="J242" s="12"/>
      <c r="K242" s="12"/>
    </row>
    <row r="243" spans="1:11" ht="14.25" customHeight="1">
      <c r="A243" s="42"/>
      <c r="B243" s="43"/>
      <c r="C243" s="33" t="s">
        <v>60</v>
      </c>
      <c r="D243" s="34" t="s">
        <v>61</v>
      </c>
      <c r="E243" s="50">
        <v>100</v>
      </c>
      <c r="F243" s="36"/>
      <c r="G243" s="36">
        <f t="shared" si="13"/>
        <v>100</v>
      </c>
      <c r="H243" s="37"/>
      <c r="I243" s="12"/>
      <c r="J243" s="12"/>
      <c r="K243" s="12"/>
    </row>
    <row r="244" spans="1:11" ht="14.25" customHeight="1">
      <c r="A244" s="42"/>
      <c r="B244" s="43"/>
      <c r="C244" s="43">
        <v>4170</v>
      </c>
      <c r="D244" s="34" t="s">
        <v>73</v>
      </c>
      <c r="E244" s="50">
        <v>20900</v>
      </c>
      <c r="F244" s="36"/>
      <c r="G244" s="36">
        <f t="shared" si="13"/>
        <v>20900</v>
      </c>
      <c r="H244" s="37"/>
      <c r="I244" s="12"/>
      <c r="J244" s="12"/>
      <c r="K244" s="12"/>
    </row>
    <row r="245" spans="1:11" ht="14.25" customHeight="1">
      <c r="A245" s="42"/>
      <c r="B245" s="43"/>
      <c r="C245" s="33" t="s">
        <v>35</v>
      </c>
      <c r="D245" s="34" t="s">
        <v>36</v>
      </c>
      <c r="E245" s="50">
        <v>20600</v>
      </c>
      <c r="F245" s="36"/>
      <c r="G245" s="36">
        <f t="shared" si="13"/>
        <v>20600</v>
      </c>
      <c r="H245" s="37"/>
      <c r="I245" s="12"/>
      <c r="J245" s="12"/>
      <c r="K245" s="12"/>
    </row>
    <row r="246" spans="1:11" ht="14.25" customHeight="1">
      <c r="A246" s="42"/>
      <c r="B246" s="43"/>
      <c r="C246" s="84">
        <v>4220</v>
      </c>
      <c r="D246" s="34" t="s">
        <v>147</v>
      </c>
      <c r="E246" s="50">
        <v>8000</v>
      </c>
      <c r="F246" s="36"/>
      <c r="G246" s="36">
        <f t="shared" si="13"/>
        <v>8000</v>
      </c>
      <c r="H246" s="37"/>
      <c r="I246" s="12"/>
      <c r="J246" s="12"/>
      <c r="K246" s="12"/>
    </row>
    <row r="247" spans="1:11" ht="14.25" customHeight="1">
      <c r="A247" s="42"/>
      <c r="B247" s="43"/>
      <c r="C247" s="33" t="s">
        <v>14</v>
      </c>
      <c r="D247" s="34" t="s">
        <v>15</v>
      </c>
      <c r="E247" s="50">
        <v>40400</v>
      </c>
      <c r="F247" s="36"/>
      <c r="G247" s="36">
        <f t="shared" si="13"/>
        <v>40400</v>
      </c>
      <c r="H247" s="37"/>
      <c r="I247" s="12"/>
      <c r="J247" s="12"/>
      <c r="K247" s="12"/>
    </row>
    <row r="248" spans="1:11" ht="14.25" customHeight="1">
      <c r="A248" s="42"/>
      <c r="B248" s="43"/>
      <c r="C248" s="84">
        <v>4350</v>
      </c>
      <c r="D248" s="34" t="s">
        <v>78</v>
      </c>
      <c r="E248" s="50">
        <v>2000</v>
      </c>
      <c r="F248" s="36"/>
      <c r="G248" s="36">
        <f t="shared" si="13"/>
        <v>2000</v>
      </c>
      <c r="H248" s="37"/>
      <c r="I248" s="12"/>
      <c r="J248" s="12"/>
      <c r="K248" s="12"/>
    </row>
    <row r="249" spans="1:11" ht="14.25" customHeight="1">
      <c r="A249" s="42"/>
      <c r="B249" s="43"/>
      <c r="C249" s="84">
        <v>4370</v>
      </c>
      <c r="D249" s="34" t="s">
        <v>80</v>
      </c>
      <c r="E249" s="50">
        <v>2000</v>
      </c>
      <c r="F249" s="36"/>
      <c r="G249" s="36">
        <f t="shared" si="13"/>
        <v>2000</v>
      </c>
      <c r="H249" s="37"/>
      <c r="I249" s="12"/>
      <c r="J249" s="12"/>
      <c r="K249" s="12"/>
    </row>
    <row r="250" spans="1:11" ht="14.25" customHeight="1">
      <c r="A250" s="42"/>
      <c r="B250" s="43"/>
      <c r="C250" s="33" t="s">
        <v>64</v>
      </c>
      <c r="D250" s="34" t="s">
        <v>65</v>
      </c>
      <c r="E250" s="50">
        <v>1000</v>
      </c>
      <c r="F250" s="36"/>
      <c r="G250" s="36">
        <f t="shared" si="13"/>
        <v>1000</v>
      </c>
      <c r="H250" s="37"/>
      <c r="I250" s="12"/>
      <c r="J250" s="12"/>
      <c r="K250" s="12"/>
    </row>
    <row r="251" spans="1:11" ht="14.25" customHeight="1" thickBot="1">
      <c r="A251" s="52"/>
      <c r="B251" s="53"/>
      <c r="C251" s="86">
        <v>4700</v>
      </c>
      <c r="D251" s="54" t="s">
        <v>84</v>
      </c>
      <c r="E251" s="55">
        <v>2000</v>
      </c>
      <c r="F251" s="65"/>
      <c r="G251" s="36">
        <f t="shared" si="13"/>
        <v>2000</v>
      </c>
      <c r="H251" s="66"/>
      <c r="I251" s="12"/>
      <c r="J251" s="12"/>
      <c r="K251" s="12"/>
    </row>
    <row r="252" spans="1:11" ht="15.75" customHeight="1" thickBot="1">
      <c r="A252" s="20" t="s">
        <v>148</v>
      </c>
      <c r="B252" s="21"/>
      <c r="C252" s="21"/>
      <c r="D252" s="75" t="s">
        <v>149</v>
      </c>
      <c r="E252" s="56">
        <f>E253+E273+E275+E279+E281+E303+E306</f>
        <v>2993700</v>
      </c>
      <c r="F252" s="56">
        <f>F253+F273+F275+F279+F281+F303+F306</f>
        <v>3429.5099999999993</v>
      </c>
      <c r="G252" s="56">
        <f>G253+G273+G275+G279+G281+G303+G306</f>
        <v>2997129.51</v>
      </c>
      <c r="H252" s="24"/>
      <c r="I252" s="12"/>
      <c r="J252" s="12"/>
      <c r="K252" s="12"/>
    </row>
    <row r="253" spans="1:11" ht="37.5" customHeight="1">
      <c r="A253" s="38"/>
      <c r="B253" s="27" t="s">
        <v>150</v>
      </c>
      <c r="C253" s="111"/>
      <c r="D253" s="28" t="s">
        <v>151</v>
      </c>
      <c r="E253" s="57">
        <f>SUM(E254:E272)</f>
        <v>2092800</v>
      </c>
      <c r="F253" s="57">
        <f>SUM(F254:F272)</f>
        <v>0</v>
      </c>
      <c r="G253" s="57">
        <f>SUM(G254:G272)</f>
        <v>2092800</v>
      </c>
      <c r="H253" s="30"/>
      <c r="I253" s="12"/>
      <c r="J253" s="12"/>
      <c r="K253" s="12"/>
    </row>
    <row r="254" spans="1:11" ht="14.25" customHeight="1">
      <c r="A254" s="45"/>
      <c r="B254" s="102"/>
      <c r="C254" s="33" t="s">
        <v>98</v>
      </c>
      <c r="D254" s="34" t="s">
        <v>70</v>
      </c>
      <c r="E254" s="60">
        <v>1021</v>
      </c>
      <c r="F254" s="36"/>
      <c r="G254" s="36">
        <f aca="true" t="shared" si="14" ref="G254:G272">E254+F254</f>
        <v>1021</v>
      </c>
      <c r="H254" s="649"/>
      <c r="I254" s="12"/>
      <c r="J254" s="12"/>
      <c r="K254" s="12"/>
    </row>
    <row r="255" spans="1:11" ht="14.25" customHeight="1">
      <c r="A255" s="42"/>
      <c r="B255" s="43"/>
      <c r="C255" s="43" t="s">
        <v>152</v>
      </c>
      <c r="D255" s="34" t="s">
        <v>153</v>
      </c>
      <c r="E255" s="50">
        <v>1997624</v>
      </c>
      <c r="F255" s="36"/>
      <c r="G255" s="36">
        <f t="shared" si="14"/>
        <v>1997624</v>
      </c>
      <c r="H255" s="37"/>
      <c r="I255" s="12"/>
      <c r="J255" s="12"/>
      <c r="K255" s="12"/>
    </row>
    <row r="256" spans="1:11" ht="14.25" customHeight="1">
      <c r="A256" s="42"/>
      <c r="B256" s="43"/>
      <c r="C256" s="43" t="s">
        <v>56</v>
      </c>
      <c r="D256" s="34" t="s">
        <v>154</v>
      </c>
      <c r="E256" s="50">
        <v>42000</v>
      </c>
      <c r="F256" s="36"/>
      <c r="G256" s="36">
        <f t="shared" si="14"/>
        <v>42000</v>
      </c>
      <c r="H256" s="37"/>
      <c r="I256" s="12"/>
      <c r="J256" s="12"/>
      <c r="K256" s="12"/>
    </row>
    <row r="257" spans="1:11" ht="14.25" customHeight="1">
      <c r="A257" s="42"/>
      <c r="B257" s="43"/>
      <c r="C257" s="33" t="s">
        <v>71</v>
      </c>
      <c r="D257" s="34" t="s">
        <v>72</v>
      </c>
      <c r="E257" s="50">
        <v>3040</v>
      </c>
      <c r="F257" s="36"/>
      <c r="G257" s="36">
        <f t="shared" si="14"/>
        <v>3040</v>
      </c>
      <c r="H257" s="37"/>
      <c r="I257" s="12"/>
      <c r="J257" s="12"/>
      <c r="K257" s="12"/>
    </row>
    <row r="258" spans="1:11" ht="14.25" customHeight="1">
      <c r="A258" s="42"/>
      <c r="B258" s="43"/>
      <c r="C258" s="43" t="s">
        <v>58</v>
      </c>
      <c r="D258" s="34" t="s">
        <v>155</v>
      </c>
      <c r="E258" s="50">
        <v>28000</v>
      </c>
      <c r="F258" s="36"/>
      <c r="G258" s="36">
        <f t="shared" si="14"/>
        <v>28000</v>
      </c>
      <c r="H258" s="37"/>
      <c r="I258" s="12"/>
      <c r="J258" s="12"/>
      <c r="K258" s="12"/>
    </row>
    <row r="259" spans="1:11" ht="14.25" customHeight="1">
      <c r="A259" s="42"/>
      <c r="B259" s="43"/>
      <c r="C259" s="43" t="s">
        <v>60</v>
      </c>
      <c r="D259" s="34" t="s">
        <v>156</v>
      </c>
      <c r="E259" s="50">
        <v>1200</v>
      </c>
      <c r="F259" s="36"/>
      <c r="G259" s="36">
        <f t="shared" si="14"/>
        <v>1200</v>
      </c>
      <c r="H259" s="37"/>
      <c r="I259" s="12"/>
      <c r="J259" s="12"/>
      <c r="K259" s="12"/>
    </row>
    <row r="260" spans="1:11" ht="14.25" customHeight="1">
      <c r="A260" s="42"/>
      <c r="B260" s="43"/>
      <c r="C260" s="43">
        <v>4170</v>
      </c>
      <c r="D260" s="34" t="s">
        <v>73</v>
      </c>
      <c r="E260" s="50">
        <v>1000</v>
      </c>
      <c r="F260" s="36"/>
      <c r="G260" s="36">
        <f t="shared" si="14"/>
        <v>1000</v>
      </c>
      <c r="H260" s="37"/>
      <c r="I260" s="12"/>
      <c r="J260" s="12"/>
      <c r="K260" s="12"/>
    </row>
    <row r="261" spans="1:11" ht="14.25" customHeight="1">
      <c r="A261" s="42"/>
      <c r="B261" s="43"/>
      <c r="C261" s="43" t="s">
        <v>35</v>
      </c>
      <c r="D261" s="34" t="s">
        <v>157</v>
      </c>
      <c r="E261" s="50">
        <v>3000</v>
      </c>
      <c r="F261" s="36"/>
      <c r="G261" s="36">
        <f t="shared" si="14"/>
        <v>3000</v>
      </c>
      <c r="H261" s="37"/>
      <c r="I261" s="12"/>
      <c r="J261" s="12"/>
      <c r="K261" s="12"/>
    </row>
    <row r="262" spans="1:11" ht="14.25" customHeight="1">
      <c r="A262" s="42"/>
      <c r="B262" s="43"/>
      <c r="C262" s="33" t="s">
        <v>74</v>
      </c>
      <c r="D262" s="34" t="s">
        <v>75</v>
      </c>
      <c r="E262" s="50">
        <v>550</v>
      </c>
      <c r="F262" s="36"/>
      <c r="G262" s="36">
        <f t="shared" si="14"/>
        <v>550</v>
      </c>
      <c r="H262" s="37"/>
      <c r="I262" s="12"/>
      <c r="J262" s="12"/>
      <c r="K262" s="12"/>
    </row>
    <row r="263" spans="1:11" ht="14.25" customHeight="1">
      <c r="A263" s="42"/>
      <c r="B263" s="43"/>
      <c r="C263" s="33" t="s">
        <v>76</v>
      </c>
      <c r="D263" s="34" t="s">
        <v>77</v>
      </c>
      <c r="E263" s="50">
        <v>300</v>
      </c>
      <c r="F263" s="36"/>
      <c r="G263" s="36">
        <f t="shared" si="14"/>
        <v>300</v>
      </c>
      <c r="H263" s="37"/>
      <c r="I263" s="12"/>
      <c r="J263" s="12"/>
      <c r="K263" s="12"/>
    </row>
    <row r="264" spans="1:11" ht="14.25" customHeight="1">
      <c r="A264" s="42"/>
      <c r="B264" s="43"/>
      <c r="C264" s="43" t="s">
        <v>158</v>
      </c>
      <c r="D264" s="34" t="s">
        <v>159</v>
      </c>
      <c r="E264" s="50">
        <v>100</v>
      </c>
      <c r="F264" s="36"/>
      <c r="G264" s="36">
        <f t="shared" si="14"/>
        <v>100</v>
      </c>
      <c r="H264" s="37"/>
      <c r="I264" s="12"/>
      <c r="J264" s="12"/>
      <c r="K264" s="12"/>
    </row>
    <row r="265" spans="1:11" ht="14.25" customHeight="1">
      <c r="A265" s="42"/>
      <c r="B265" s="43"/>
      <c r="C265" s="43" t="s">
        <v>14</v>
      </c>
      <c r="D265" s="34" t="s">
        <v>93</v>
      </c>
      <c r="E265" s="50">
        <v>8815</v>
      </c>
      <c r="F265" s="36"/>
      <c r="G265" s="36">
        <f t="shared" si="14"/>
        <v>8815</v>
      </c>
      <c r="H265" s="649"/>
      <c r="I265" s="12"/>
      <c r="J265" s="12"/>
      <c r="K265" s="12"/>
    </row>
    <row r="266" spans="1:11" ht="14.25" customHeight="1">
      <c r="A266" s="42"/>
      <c r="B266" s="43"/>
      <c r="C266" s="84">
        <v>4400</v>
      </c>
      <c r="D266" s="97" t="s">
        <v>160</v>
      </c>
      <c r="E266" s="50">
        <v>750</v>
      </c>
      <c r="F266" s="36"/>
      <c r="G266" s="36">
        <f t="shared" si="14"/>
        <v>750</v>
      </c>
      <c r="H266" s="37"/>
      <c r="I266" s="12"/>
      <c r="J266" s="12"/>
      <c r="K266" s="12"/>
    </row>
    <row r="267" spans="1:11" ht="14.25" customHeight="1">
      <c r="A267" s="42"/>
      <c r="B267" s="43"/>
      <c r="C267" s="43" t="s">
        <v>64</v>
      </c>
      <c r="D267" s="34" t="s">
        <v>161</v>
      </c>
      <c r="E267" s="50">
        <v>500</v>
      </c>
      <c r="F267" s="36"/>
      <c r="G267" s="36">
        <f t="shared" si="14"/>
        <v>500</v>
      </c>
      <c r="H267" s="37"/>
      <c r="I267" s="12"/>
      <c r="J267" s="12"/>
      <c r="K267" s="12"/>
    </row>
    <row r="268" spans="1:11" ht="14.25" customHeight="1">
      <c r="A268" s="42"/>
      <c r="B268" s="43"/>
      <c r="C268" s="43">
        <v>4430</v>
      </c>
      <c r="D268" s="34" t="s">
        <v>38</v>
      </c>
      <c r="E268" s="50">
        <v>400</v>
      </c>
      <c r="F268" s="36"/>
      <c r="G268" s="36">
        <f t="shared" si="14"/>
        <v>400</v>
      </c>
      <c r="H268" s="37"/>
      <c r="I268" s="12"/>
      <c r="J268" s="12"/>
      <c r="K268" s="12"/>
    </row>
    <row r="269" spans="1:11" ht="23.25" customHeight="1">
      <c r="A269" s="42"/>
      <c r="B269" s="43"/>
      <c r="C269" s="43" t="s">
        <v>81</v>
      </c>
      <c r="D269" s="34" t="s">
        <v>162</v>
      </c>
      <c r="E269" s="50">
        <v>1200</v>
      </c>
      <c r="F269" s="36"/>
      <c r="G269" s="36">
        <f t="shared" si="14"/>
        <v>1200</v>
      </c>
      <c r="H269" s="37"/>
      <c r="I269" s="12"/>
      <c r="J269" s="12"/>
      <c r="K269" s="12"/>
    </row>
    <row r="270" spans="1:11" ht="14.25" customHeight="1">
      <c r="A270" s="42"/>
      <c r="B270" s="43"/>
      <c r="C270" s="84">
        <v>4700</v>
      </c>
      <c r="D270" s="34" t="s">
        <v>84</v>
      </c>
      <c r="E270" s="50">
        <v>2000</v>
      </c>
      <c r="F270" s="36"/>
      <c r="G270" s="36">
        <f t="shared" si="14"/>
        <v>2000</v>
      </c>
      <c r="H270" s="649"/>
      <c r="I270" s="12"/>
      <c r="J270" s="12"/>
      <c r="K270" s="12"/>
    </row>
    <row r="271" spans="1:11" ht="15" customHeight="1">
      <c r="A271" s="42"/>
      <c r="B271" s="43"/>
      <c r="C271" s="43" t="s">
        <v>116</v>
      </c>
      <c r="D271" s="34" t="s">
        <v>117</v>
      </c>
      <c r="E271" s="50">
        <v>800</v>
      </c>
      <c r="F271" s="36"/>
      <c r="G271" s="36">
        <f t="shared" si="14"/>
        <v>800</v>
      </c>
      <c r="H271" s="37"/>
      <c r="I271" s="12"/>
      <c r="J271" s="12"/>
      <c r="K271" s="12"/>
    </row>
    <row r="272" spans="1:11" ht="15" customHeight="1">
      <c r="A272" s="42"/>
      <c r="B272" s="43"/>
      <c r="C272" s="43" t="s">
        <v>163</v>
      </c>
      <c r="D272" s="34" t="s">
        <v>85</v>
      </c>
      <c r="E272" s="50">
        <v>500</v>
      </c>
      <c r="F272" s="36"/>
      <c r="G272" s="36">
        <f t="shared" si="14"/>
        <v>500</v>
      </c>
      <c r="H272" s="37"/>
      <c r="I272" s="12"/>
      <c r="J272" s="12"/>
      <c r="K272" s="12"/>
    </row>
    <row r="273" spans="1:11" ht="39.75" customHeight="1">
      <c r="A273" s="45"/>
      <c r="B273" s="47" t="s">
        <v>164</v>
      </c>
      <c r="C273" s="46"/>
      <c r="D273" s="48" t="s">
        <v>165</v>
      </c>
      <c r="E273" s="51">
        <f>E274</f>
        <v>9000</v>
      </c>
      <c r="F273" s="51">
        <f>F274</f>
        <v>0</v>
      </c>
      <c r="G273" s="51">
        <f>G274</f>
        <v>9000</v>
      </c>
      <c r="H273" s="37"/>
      <c r="I273" s="12"/>
      <c r="J273" s="12"/>
      <c r="K273" s="12"/>
    </row>
    <row r="274" spans="1:11" ht="15" customHeight="1">
      <c r="A274" s="42"/>
      <c r="B274" s="43"/>
      <c r="C274" s="43">
        <v>4130</v>
      </c>
      <c r="D274" s="34" t="s">
        <v>166</v>
      </c>
      <c r="E274" s="50">
        <v>9000</v>
      </c>
      <c r="F274" s="36"/>
      <c r="G274" s="36">
        <f>E274+F274</f>
        <v>9000</v>
      </c>
      <c r="H274" s="37"/>
      <c r="I274" s="12"/>
      <c r="J274" s="12"/>
      <c r="K274" s="12"/>
    </row>
    <row r="275" spans="1:11" ht="26.25" customHeight="1">
      <c r="A275" s="45"/>
      <c r="B275" s="47" t="s">
        <v>167</v>
      </c>
      <c r="C275" s="46"/>
      <c r="D275" s="48" t="s">
        <v>168</v>
      </c>
      <c r="E275" s="51">
        <f>SUM(E276:E278)</f>
        <v>300700</v>
      </c>
      <c r="F275" s="51">
        <f>SUM(F276:F278)</f>
        <v>-6882.1</v>
      </c>
      <c r="G275" s="51">
        <f>SUM(G276:G278)</f>
        <v>293817.9</v>
      </c>
      <c r="H275" s="37"/>
      <c r="I275" s="12"/>
      <c r="J275" s="12"/>
      <c r="K275" s="12"/>
    </row>
    <row r="276" spans="1:11" ht="16.5" customHeight="1">
      <c r="A276" s="42"/>
      <c r="B276" s="43"/>
      <c r="C276" s="33" t="s">
        <v>152</v>
      </c>
      <c r="D276" s="34" t="s">
        <v>169</v>
      </c>
      <c r="E276" s="50">
        <v>267700</v>
      </c>
      <c r="F276" s="36">
        <v>-6882.1</v>
      </c>
      <c r="G276" s="36">
        <f>E276+F276</f>
        <v>260817.9</v>
      </c>
      <c r="H276" s="649" t="s">
        <v>780</v>
      </c>
      <c r="I276" s="12"/>
      <c r="J276" s="12"/>
      <c r="K276" s="12"/>
    </row>
    <row r="277" spans="1:11" ht="15" customHeight="1">
      <c r="A277" s="42"/>
      <c r="B277" s="43"/>
      <c r="C277" s="43" t="s">
        <v>58</v>
      </c>
      <c r="D277" s="34" t="s">
        <v>155</v>
      </c>
      <c r="E277" s="50">
        <v>3000</v>
      </c>
      <c r="F277" s="36"/>
      <c r="G277" s="36">
        <f>E277+F277</f>
        <v>3000</v>
      </c>
      <c r="H277" s="37"/>
      <c r="I277" s="12"/>
      <c r="J277" s="12"/>
      <c r="K277" s="12"/>
    </row>
    <row r="278" spans="1:11" ht="24" customHeight="1">
      <c r="A278" s="42"/>
      <c r="B278" s="43"/>
      <c r="C278" s="84">
        <v>4330</v>
      </c>
      <c r="D278" s="34" t="s">
        <v>170</v>
      </c>
      <c r="E278" s="50">
        <v>30000</v>
      </c>
      <c r="F278" s="36"/>
      <c r="G278" s="36">
        <f>E278+F278</f>
        <v>30000</v>
      </c>
      <c r="H278" s="37"/>
      <c r="I278" s="12"/>
      <c r="J278" s="12"/>
      <c r="K278" s="12"/>
    </row>
    <row r="279" spans="1:11" ht="15.75" customHeight="1">
      <c r="A279" s="45"/>
      <c r="B279" s="47" t="s">
        <v>171</v>
      </c>
      <c r="C279" s="46"/>
      <c r="D279" s="48" t="s">
        <v>172</v>
      </c>
      <c r="E279" s="51">
        <f>E280</f>
        <v>36000</v>
      </c>
      <c r="F279" s="51">
        <f>F280</f>
        <v>0</v>
      </c>
      <c r="G279" s="51">
        <f>G280</f>
        <v>36000</v>
      </c>
      <c r="H279" s="37"/>
      <c r="I279" s="12"/>
      <c r="J279" s="12"/>
      <c r="K279" s="12"/>
    </row>
    <row r="280" spans="1:11" ht="15" customHeight="1">
      <c r="A280" s="42"/>
      <c r="B280" s="43"/>
      <c r="C280" s="33" t="s">
        <v>152</v>
      </c>
      <c r="D280" s="34" t="s">
        <v>173</v>
      </c>
      <c r="E280" s="50">
        <v>36000</v>
      </c>
      <c r="F280" s="36"/>
      <c r="G280" s="36">
        <f>E280+F280</f>
        <v>36000</v>
      </c>
      <c r="H280" s="37"/>
      <c r="I280" s="12"/>
      <c r="J280" s="12"/>
      <c r="K280" s="12"/>
    </row>
    <row r="281" spans="1:11" ht="15" customHeight="1">
      <c r="A281" s="45"/>
      <c r="B281" s="47" t="s">
        <v>174</v>
      </c>
      <c r="C281" s="46"/>
      <c r="D281" s="48" t="s">
        <v>175</v>
      </c>
      <c r="E281" s="51">
        <f>SUM(E282:E302)</f>
        <v>499300</v>
      </c>
      <c r="F281" s="51">
        <f>SUM(F282:F302)</f>
        <v>5075</v>
      </c>
      <c r="G281" s="51">
        <f>SUM(G282:G302)</f>
        <v>504375</v>
      </c>
      <c r="H281" s="37"/>
      <c r="I281" s="12"/>
      <c r="J281" s="12"/>
      <c r="K281" s="12"/>
    </row>
    <row r="282" spans="1:11" ht="15" customHeight="1">
      <c r="A282" s="42"/>
      <c r="B282" s="43"/>
      <c r="C282" s="33" t="s">
        <v>98</v>
      </c>
      <c r="D282" s="34" t="s">
        <v>176</v>
      </c>
      <c r="E282" s="50">
        <v>10100</v>
      </c>
      <c r="F282" s="36"/>
      <c r="G282" s="36">
        <f aca="true" t="shared" si="15" ref="G282:G302">E282+F282</f>
        <v>10100</v>
      </c>
      <c r="H282" s="37"/>
      <c r="I282" s="12"/>
      <c r="J282" s="12"/>
      <c r="K282" s="12"/>
    </row>
    <row r="283" spans="1:11" ht="15" customHeight="1">
      <c r="A283" s="42"/>
      <c r="B283" s="43"/>
      <c r="C283" s="33" t="s">
        <v>56</v>
      </c>
      <c r="D283" s="34" t="s">
        <v>57</v>
      </c>
      <c r="E283" s="50">
        <v>328900</v>
      </c>
      <c r="F283" s="36">
        <v>5075</v>
      </c>
      <c r="G283" s="36">
        <f t="shared" si="15"/>
        <v>333975</v>
      </c>
      <c r="H283" s="649" t="s">
        <v>771</v>
      </c>
      <c r="I283" s="12"/>
      <c r="J283" s="12"/>
      <c r="K283" s="12"/>
    </row>
    <row r="284" spans="1:11" ht="15" customHeight="1">
      <c r="A284" s="42"/>
      <c r="B284" s="43"/>
      <c r="C284" s="33" t="s">
        <v>71</v>
      </c>
      <c r="D284" s="34" t="s">
        <v>72</v>
      </c>
      <c r="E284" s="50">
        <v>20948</v>
      </c>
      <c r="F284" s="36"/>
      <c r="G284" s="36">
        <f t="shared" si="15"/>
        <v>20948</v>
      </c>
      <c r="H284" s="37"/>
      <c r="I284" s="12"/>
      <c r="J284" s="12"/>
      <c r="K284" s="12"/>
    </row>
    <row r="285" spans="1:11" ht="15" customHeight="1">
      <c r="A285" s="42"/>
      <c r="B285" s="43"/>
      <c r="C285" s="33" t="s">
        <v>58</v>
      </c>
      <c r="D285" s="34" t="s">
        <v>59</v>
      </c>
      <c r="E285" s="50">
        <v>55000</v>
      </c>
      <c r="F285" s="36"/>
      <c r="G285" s="36">
        <f t="shared" si="15"/>
        <v>55000</v>
      </c>
      <c r="H285" s="37"/>
      <c r="I285" s="12"/>
      <c r="J285" s="12"/>
      <c r="K285" s="12"/>
    </row>
    <row r="286" spans="1:11" ht="15" customHeight="1">
      <c r="A286" s="42"/>
      <c r="B286" s="43"/>
      <c r="C286" s="33" t="s">
        <v>60</v>
      </c>
      <c r="D286" s="34" t="s">
        <v>61</v>
      </c>
      <c r="E286" s="50">
        <v>8400</v>
      </c>
      <c r="F286" s="36"/>
      <c r="G286" s="36">
        <f t="shared" si="15"/>
        <v>8400</v>
      </c>
      <c r="H286" s="37"/>
      <c r="I286" s="12"/>
      <c r="J286" s="12"/>
      <c r="K286" s="12"/>
    </row>
    <row r="287" spans="1:11" ht="15" customHeight="1">
      <c r="A287" s="42"/>
      <c r="B287" s="43"/>
      <c r="C287" s="43">
        <v>4170</v>
      </c>
      <c r="D287" s="34" t="s">
        <v>73</v>
      </c>
      <c r="E287" s="50">
        <v>3300</v>
      </c>
      <c r="F287" s="36"/>
      <c r="G287" s="36">
        <f t="shared" si="15"/>
        <v>3300</v>
      </c>
      <c r="H287" s="37"/>
      <c r="I287" s="12"/>
      <c r="J287" s="12"/>
      <c r="K287" s="12"/>
    </row>
    <row r="288" spans="1:11" ht="15" customHeight="1">
      <c r="A288" s="42"/>
      <c r="B288" s="43"/>
      <c r="C288" s="33" t="s">
        <v>35</v>
      </c>
      <c r="D288" s="34" t="s">
        <v>36</v>
      </c>
      <c r="E288" s="50">
        <v>14700</v>
      </c>
      <c r="F288" s="36"/>
      <c r="G288" s="36">
        <f t="shared" si="15"/>
        <v>14700</v>
      </c>
      <c r="H288" s="37"/>
      <c r="I288" s="12"/>
      <c r="J288" s="12"/>
      <c r="K288" s="12"/>
    </row>
    <row r="289" spans="1:11" ht="15" customHeight="1">
      <c r="A289" s="42"/>
      <c r="B289" s="43"/>
      <c r="C289" s="33" t="s">
        <v>74</v>
      </c>
      <c r="D289" s="34" t="s">
        <v>75</v>
      </c>
      <c r="E289" s="50">
        <v>4200</v>
      </c>
      <c r="F289" s="36"/>
      <c r="G289" s="36">
        <f t="shared" si="15"/>
        <v>4200</v>
      </c>
      <c r="H289" s="37"/>
      <c r="I289" s="12"/>
      <c r="J289" s="12"/>
      <c r="K289" s="12"/>
    </row>
    <row r="290" spans="1:11" ht="15" customHeight="1">
      <c r="A290" s="42"/>
      <c r="B290" s="43"/>
      <c r="C290" s="33" t="s">
        <v>76</v>
      </c>
      <c r="D290" s="34" t="s">
        <v>77</v>
      </c>
      <c r="E290" s="50">
        <v>5000</v>
      </c>
      <c r="F290" s="36"/>
      <c r="G290" s="36">
        <f t="shared" si="15"/>
        <v>5000</v>
      </c>
      <c r="H290" s="37"/>
      <c r="I290" s="12"/>
      <c r="J290" s="12"/>
      <c r="K290" s="12"/>
    </row>
    <row r="291" spans="1:11" ht="15" customHeight="1">
      <c r="A291" s="42"/>
      <c r="B291" s="43"/>
      <c r="C291" s="43" t="s">
        <v>158</v>
      </c>
      <c r="D291" s="34" t="s">
        <v>159</v>
      </c>
      <c r="E291" s="50">
        <v>1000</v>
      </c>
      <c r="F291" s="36"/>
      <c r="G291" s="36">
        <f t="shared" si="15"/>
        <v>1000</v>
      </c>
      <c r="H291" s="37"/>
      <c r="I291" s="12"/>
      <c r="J291" s="12"/>
      <c r="K291" s="12"/>
    </row>
    <row r="292" spans="1:11" ht="15" customHeight="1">
      <c r="A292" s="42"/>
      <c r="B292" s="43"/>
      <c r="C292" s="33" t="s">
        <v>14</v>
      </c>
      <c r="D292" s="34" t="s">
        <v>15</v>
      </c>
      <c r="E292" s="50">
        <v>10652</v>
      </c>
      <c r="F292" s="36"/>
      <c r="G292" s="36">
        <f t="shared" si="15"/>
        <v>10652</v>
      </c>
      <c r="H292" s="37"/>
      <c r="I292" s="12"/>
      <c r="J292" s="12"/>
      <c r="K292" s="12"/>
    </row>
    <row r="293" spans="1:11" ht="15" customHeight="1">
      <c r="A293" s="42"/>
      <c r="B293" s="43"/>
      <c r="C293" s="84">
        <v>4350</v>
      </c>
      <c r="D293" s="34" t="s">
        <v>78</v>
      </c>
      <c r="E293" s="50">
        <v>1500</v>
      </c>
      <c r="F293" s="36"/>
      <c r="G293" s="36">
        <f t="shared" si="15"/>
        <v>1500</v>
      </c>
      <c r="H293" s="37"/>
      <c r="I293" s="12"/>
      <c r="J293" s="12"/>
      <c r="K293" s="12"/>
    </row>
    <row r="294" spans="1:11" ht="15" customHeight="1">
      <c r="A294" s="42"/>
      <c r="B294" s="43"/>
      <c r="C294" s="84">
        <v>4360</v>
      </c>
      <c r="D294" s="34" t="s">
        <v>79</v>
      </c>
      <c r="E294" s="50">
        <v>3100</v>
      </c>
      <c r="F294" s="36"/>
      <c r="G294" s="36">
        <f t="shared" si="15"/>
        <v>3100</v>
      </c>
      <c r="H294" s="37"/>
      <c r="I294" s="12"/>
      <c r="J294" s="12"/>
      <c r="K294" s="12"/>
    </row>
    <row r="295" spans="1:11" ht="15" customHeight="1">
      <c r="A295" s="42"/>
      <c r="B295" s="43"/>
      <c r="C295" s="84">
        <v>4370</v>
      </c>
      <c r="D295" s="34" t="s">
        <v>80</v>
      </c>
      <c r="E295" s="50">
        <v>5400</v>
      </c>
      <c r="F295" s="36"/>
      <c r="G295" s="36">
        <f t="shared" si="15"/>
        <v>5400</v>
      </c>
      <c r="H295" s="37"/>
      <c r="I295" s="12"/>
      <c r="J295" s="12"/>
      <c r="K295" s="12"/>
    </row>
    <row r="296" spans="1:11" ht="15" customHeight="1">
      <c r="A296" s="42"/>
      <c r="B296" s="43"/>
      <c r="C296" s="84">
        <v>4400</v>
      </c>
      <c r="D296" s="97" t="s">
        <v>160</v>
      </c>
      <c r="E296" s="50">
        <v>6700</v>
      </c>
      <c r="F296" s="36"/>
      <c r="G296" s="36">
        <f t="shared" si="15"/>
        <v>6700</v>
      </c>
      <c r="H296" s="37"/>
      <c r="I296" s="12"/>
      <c r="J296" s="12"/>
      <c r="K296" s="12"/>
    </row>
    <row r="297" spans="1:11" ht="15" customHeight="1">
      <c r="A297" s="42"/>
      <c r="B297" s="43"/>
      <c r="C297" s="33" t="s">
        <v>64</v>
      </c>
      <c r="D297" s="34" t="s">
        <v>65</v>
      </c>
      <c r="E297" s="50">
        <v>1000</v>
      </c>
      <c r="F297" s="36"/>
      <c r="G297" s="36">
        <f t="shared" si="15"/>
        <v>1000</v>
      </c>
      <c r="H297" s="37"/>
      <c r="I297" s="12"/>
      <c r="J297" s="12"/>
      <c r="K297" s="12"/>
    </row>
    <row r="298" spans="1:11" ht="15" customHeight="1">
      <c r="A298" s="42"/>
      <c r="B298" s="43"/>
      <c r="C298" s="33" t="s">
        <v>37</v>
      </c>
      <c r="D298" s="34" t="s">
        <v>38</v>
      </c>
      <c r="E298" s="50">
        <v>3000</v>
      </c>
      <c r="F298" s="36"/>
      <c r="G298" s="36">
        <f t="shared" si="15"/>
        <v>3000</v>
      </c>
      <c r="H298" s="37"/>
      <c r="I298" s="12"/>
      <c r="J298" s="12"/>
      <c r="K298" s="12"/>
    </row>
    <row r="299" spans="1:11" ht="15" customHeight="1">
      <c r="A299" s="42"/>
      <c r="B299" s="43"/>
      <c r="C299" s="33" t="s">
        <v>81</v>
      </c>
      <c r="D299" s="34" t="s">
        <v>82</v>
      </c>
      <c r="E299" s="50">
        <v>9400</v>
      </c>
      <c r="F299" s="36"/>
      <c r="G299" s="36">
        <f t="shared" si="15"/>
        <v>9400</v>
      </c>
      <c r="H299" s="37"/>
      <c r="I299" s="12"/>
      <c r="J299" s="12"/>
      <c r="K299" s="12"/>
    </row>
    <row r="300" spans="1:11" ht="15" customHeight="1">
      <c r="A300" s="42"/>
      <c r="B300" s="43"/>
      <c r="C300" s="84">
        <v>4700</v>
      </c>
      <c r="D300" s="34" t="s">
        <v>84</v>
      </c>
      <c r="E300" s="50">
        <v>2000</v>
      </c>
      <c r="F300" s="36"/>
      <c r="G300" s="36">
        <f t="shared" si="15"/>
        <v>2000</v>
      </c>
      <c r="H300" s="37"/>
      <c r="I300" s="12"/>
      <c r="J300" s="12"/>
      <c r="K300" s="12"/>
    </row>
    <row r="301" spans="1:11" ht="15" customHeight="1">
      <c r="A301" s="42"/>
      <c r="B301" s="43"/>
      <c r="C301" s="43" t="s">
        <v>116</v>
      </c>
      <c r="D301" s="34" t="s">
        <v>117</v>
      </c>
      <c r="E301" s="50">
        <v>2000</v>
      </c>
      <c r="F301" s="36"/>
      <c r="G301" s="36">
        <f t="shared" si="15"/>
        <v>2000</v>
      </c>
      <c r="H301" s="37"/>
      <c r="I301" s="12"/>
      <c r="J301" s="12"/>
      <c r="K301" s="12"/>
    </row>
    <row r="302" spans="1:11" ht="15" customHeight="1">
      <c r="A302" s="42"/>
      <c r="B302" s="43"/>
      <c r="C302" s="43" t="s">
        <v>163</v>
      </c>
      <c r="D302" s="34" t="s">
        <v>85</v>
      </c>
      <c r="E302" s="50">
        <v>3000</v>
      </c>
      <c r="F302" s="36"/>
      <c r="G302" s="36">
        <f t="shared" si="15"/>
        <v>3000</v>
      </c>
      <c r="H302" s="37"/>
      <c r="I302" s="12"/>
      <c r="J302" s="12"/>
      <c r="K302" s="12"/>
    </row>
    <row r="303" spans="1:11" ht="24.75" customHeight="1">
      <c r="A303" s="45"/>
      <c r="B303" s="47" t="s">
        <v>177</v>
      </c>
      <c r="C303" s="46"/>
      <c r="D303" s="48" t="s">
        <v>178</v>
      </c>
      <c r="E303" s="51">
        <f>SUM(E304:E305)</f>
        <v>10000</v>
      </c>
      <c r="F303" s="51">
        <f>SUM(F304:F305)</f>
        <v>0</v>
      </c>
      <c r="G303" s="51">
        <f>SUM(G304:G305)</f>
        <v>10000</v>
      </c>
      <c r="H303" s="37"/>
      <c r="I303" s="12"/>
      <c r="J303" s="12"/>
      <c r="K303" s="12"/>
    </row>
    <row r="304" spans="1:11" ht="15" customHeight="1">
      <c r="A304" s="42"/>
      <c r="B304" s="43"/>
      <c r="C304" s="33" t="s">
        <v>58</v>
      </c>
      <c r="D304" s="34" t="s">
        <v>59</v>
      </c>
      <c r="E304" s="50">
        <v>1500</v>
      </c>
      <c r="F304" s="36"/>
      <c r="G304" s="36">
        <f>E304+F304</f>
        <v>1500</v>
      </c>
      <c r="H304" s="37"/>
      <c r="I304" s="12"/>
      <c r="J304" s="12"/>
      <c r="K304" s="12"/>
    </row>
    <row r="305" spans="1:11" ht="15" customHeight="1">
      <c r="A305" s="42"/>
      <c r="B305" s="43"/>
      <c r="C305" s="43">
        <v>4170</v>
      </c>
      <c r="D305" s="34" t="s">
        <v>73</v>
      </c>
      <c r="E305" s="50">
        <v>8500</v>
      </c>
      <c r="F305" s="36"/>
      <c r="G305" s="36">
        <f>E305+F305</f>
        <v>8500</v>
      </c>
      <c r="H305" s="37"/>
      <c r="I305" s="12"/>
      <c r="J305" s="12"/>
      <c r="K305" s="12"/>
    </row>
    <row r="306" spans="1:11" ht="15" customHeight="1">
      <c r="A306" s="45"/>
      <c r="B306" s="47" t="s">
        <v>179</v>
      </c>
      <c r="C306" s="47"/>
      <c r="D306" s="48" t="s">
        <v>41</v>
      </c>
      <c r="E306" s="51">
        <f>E307+E308</f>
        <v>45900</v>
      </c>
      <c r="F306" s="51">
        <f>F307+F308</f>
        <v>5236.61</v>
      </c>
      <c r="G306" s="51">
        <f>G307+G308</f>
        <v>51136.61</v>
      </c>
      <c r="H306" s="37"/>
      <c r="I306" s="12"/>
      <c r="J306" s="12"/>
      <c r="K306" s="12"/>
    </row>
    <row r="307" spans="1:11" ht="15" customHeight="1">
      <c r="A307" s="52"/>
      <c r="B307" s="53"/>
      <c r="C307" s="53" t="s">
        <v>152</v>
      </c>
      <c r="D307" s="54" t="s">
        <v>180</v>
      </c>
      <c r="E307" s="55">
        <v>42800</v>
      </c>
      <c r="F307" s="651">
        <v>5236.61</v>
      </c>
      <c r="G307" s="36">
        <f>E307+F307</f>
        <v>48036.61</v>
      </c>
      <c r="H307" s="649" t="s">
        <v>781</v>
      </c>
      <c r="I307" s="12"/>
      <c r="J307" s="12"/>
      <c r="K307" s="12"/>
    </row>
    <row r="308" spans="1:11" ht="15" customHeight="1" thickBot="1">
      <c r="A308" s="52"/>
      <c r="B308" s="53"/>
      <c r="C308" s="63" t="s">
        <v>35</v>
      </c>
      <c r="D308" s="54" t="s">
        <v>36</v>
      </c>
      <c r="E308" s="55">
        <v>3100</v>
      </c>
      <c r="F308" s="65"/>
      <c r="G308" s="36">
        <f>E308+F308</f>
        <v>3100</v>
      </c>
      <c r="H308" s="66"/>
      <c r="I308" s="12"/>
      <c r="J308" s="12"/>
      <c r="K308" s="12"/>
    </row>
    <row r="309" spans="1:11" ht="27" customHeight="1" thickBot="1">
      <c r="A309" s="112" t="s">
        <v>181</v>
      </c>
      <c r="B309" s="113"/>
      <c r="C309" s="113"/>
      <c r="D309" s="69" t="s">
        <v>182</v>
      </c>
      <c r="E309" s="70">
        <f>E310</f>
        <v>789231.3200000001</v>
      </c>
      <c r="F309" s="70">
        <f>F310</f>
        <v>70585.63000000002</v>
      </c>
      <c r="G309" s="70">
        <f>G310</f>
        <v>859816.9500000001</v>
      </c>
      <c r="H309" s="24"/>
      <c r="I309" s="12"/>
      <c r="J309" s="12"/>
      <c r="K309" s="12"/>
    </row>
    <row r="310" spans="1:11" ht="15" customHeight="1">
      <c r="A310" s="773"/>
      <c r="B310" s="774" t="s">
        <v>183</v>
      </c>
      <c r="C310" s="774"/>
      <c r="D310" s="775" t="s">
        <v>41</v>
      </c>
      <c r="E310" s="776">
        <f>SUM(E311:E352)</f>
        <v>789231.3200000001</v>
      </c>
      <c r="F310" s="776">
        <f>SUM(F311:F352)</f>
        <v>70585.63000000002</v>
      </c>
      <c r="G310" s="776">
        <f>SUM(G311:G352)</f>
        <v>859816.9500000001</v>
      </c>
      <c r="H310" s="777"/>
      <c r="I310" s="12"/>
      <c r="J310" s="12"/>
      <c r="K310" s="12"/>
    </row>
    <row r="311" spans="1:11" ht="36">
      <c r="A311" s="42"/>
      <c r="B311" s="47"/>
      <c r="C311" s="43" t="s">
        <v>184</v>
      </c>
      <c r="D311" s="34" t="s">
        <v>185</v>
      </c>
      <c r="E311" s="50">
        <v>4000</v>
      </c>
      <c r="F311" s="36"/>
      <c r="G311" s="36">
        <f aca="true" t="shared" si="16" ref="G311:G352">E311+F311</f>
        <v>4000</v>
      </c>
      <c r="H311" s="37"/>
      <c r="I311" s="12"/>
      <c r="J311" s="12"/>
      <c r="K311" s="12"/>
    </row>
    <row r="312" spans="1:11" ht="15" customHeight="1">
      <c r="A312" s="42"/>
      <c r="B312" s="43"/>
      <c r="C312" s="115" t="s">
        <v>186</v>
      </c>
      <c r="D312" s="34" t="s">
        <v>59</v>
      </c>
      <c r="E312" s="50">
        <v>768.94</v>
      </c>
      <c r="F312" s="36"/>
      <c r="G312" s="36">
        <f t="shared" si="16"/>
        <v>768.94</v>
      </c>
      <c r="H312" s="497" t="s">
        <v>618</v>
      </c>
      <c r="I312" s="12"/>
      <c r="J312" s="12"/>
      <c r="K312" s="12"/>
    </row>
    <row r="313" spans="1:11" ht="15" customHeight="1">
      <c r="A313" s="42"/>
      <c r="B313" s="43"/>
      <c r="C313" s="115" t="s">
        <v>187</v>
      </c>
      <c r="D313" s="34" t="s">
        <v>59</v>
      </c>
      <c r="E313" s="50">
        <v>135.64</v>
      </c>
      <c r="F313" s="36"/>
      <c r="G313" s="36">
        <f t="shared" si="16"/>
        <v>135.64</v>
      </c>
      <c r="H313" s="497" t="s">
        <v>618</v>
      </c>
      <c r="I313" s="12"/>
      <c r="J313" s="12"/>
      <c r="K313" s="12"/>
    </row>
    <row r="314" spans="1:11" ht="15" customHeight="1">
      <c r="A314" s="42"/>
      <c r="B314" s="43"/>
      <c r="C314" s="115" t="s">
        <v>188</v>
      </c>
      <c r="D314" s="34" t="s">
        <v>61</v>
      </c>
      <c r="E314" s="50">
        <v>138.28</v>
      </c>
      <c r="F314" s="36"/>
      <c r="G314" s="36">
        <f t="shared" si="16"/>
        <v>138.28</v>
      </c>
      <c r="H314" s="497" t="s">
        <v>618</v>
      </c>
      <c r="I314" s="12"/>
      <c r="J314" s="12"/>
      <c r="K314" s="12"/>
    </row>
    <row r="315" spans="1:11" ht="15" customHeight="1">
      <c r="A315" s="42"/>
      <c r="B315" s="43"/>
      <c r="C315" s="115" t="s">
        <v>189</v>
      </c>
      <c r="D315" s="34" t="s">
        <v>61</v>
      </c>
      <c r="E315" s="50">
        <v>24.28</v>
      </c>
      <c r="F315" s="36"/>
      <c r="G315" s="36">
        <f t="shared" si="16"/>
        <v>24.28</v>
      </c>
      <c r="H315" s="497" t="s">
        <v>618</v>
      </c>
      <c r="I315" s="12"/>
      <c r="J315" s="12"/>
      <c r="K315" s="12"/>
    </row>
    <row r="316" spans="1:11" ht="15" customHeight="1">
      <c r="A316" s="42"/>
      <c r="B316" s="43"/>
      <c r="C316" s="115" t="s">
        <v>190</v>
      </c>
      <c r="D316" s="34" t="s">
        <v>73</v>
      </c>
      <c r="E316" s="50">
        <v>5212.88</v>
      </c>
      <c r="F316" s="36"/>
      <c r="G316" s="36">
        <f t="shared" si="16"/>
        <v>5212.88</v>
      </c>
      <c r="H316" s="497" t="s">
        <v>618</v>
      </c>
      <c r="I316" s="12"/>
      <c r="J316" s="12"/>
      <c r="K316" s="12"/>
    </row>
    <row r="317" spans="1:11" ht="15" customHeight="1">
      <c r="A317" s="61"/>
      <c r="B317" s="43"/>
      <c r="C317" s="115" t="s">
        <v>127</v>
      </c>
      <c r="D317" s="34" t="s">
        <v>73</v>
      </c>
      <c r="E317" s="50">
        <v>919.98</v>
      </c>
      <c r="F317" s="36"/>
      <c r="G317" s="36">
        <f t="shared" si="16"/>
        <v>919.98</v>
      </c>
      <c r="H317" s="497" t="s">
        <v>618</v>
      </c>
      <c r="I317" s="12"/>
      <c r="J317" s="12"/>
      <c r="K317" s="12"/>
    </row>
    <row r="318" spans="1:11" ht="15" customHeight="1">
      <c r="A318" s="42"/>
      <c r="B318" s="43"/>
      <c r="C318" s="115" t="s">
        <v>191</v>
      </c>
      <c r="D318" s="34" t="s">
        <v>36</v>
      </c>
      <c r="E318" s="50">
        <v>2253.15</v>
      </c>
      <c r="F318" s="36"/>
      <c r="G318" s="36">
        <f t="shared" si="16"/>
        <v>2253.15</v>
      </c>
      <c r="H318" s="497" t="s">
        <v>618</v>
      </c>
      <c r="I318" s="12"/>
      <c r="J318" s="12"/>
      <c r="K318" s="12"/>
    </row>
    <row r="319" spans="1:11" ht="15" customHeight="1">
      <c r="A319" s="42"/>
      <c r="B319" s="43"/>
      <c r="C319" s="115" t="s">
        <v>192</v>
      </c>
      <c r="D319" s="34" t="s">
        <v>36</v>
      </c>
      <c r="E319" s="50">
        <v>398.41</v>
      </c>
      <c r="F319" s="36"/>
      <c r="G319" s="36">
        <f t="shared" si="16"/>
        <v>398.41</v>
      </c>
      <c r="H319" s="497" t="s">
        <v>618</v>
      </c>
      <c r="I319" s="12"/>
      <c r="J319" s="12"/>
      <c r="K319" s="12"/>
    </row>
    <row r="320" spans="1:11" ht="15" customHeight="1">
      <c r="A320" s="42"/>
      <c r="B320" s="43"/>
      <c r="C320" s="115" t="s">
        <v>614</v>
      </c>
      <c r="D320" s="34" t="s">
        <v>115</v>
      </c>
      <c r="E320" s="50">
        <v>1305.8</v>
      </c>
      <c r="F320" s="36"/>
      <c r="G320" s="114">
        <f t="shared" si="16"/>
        <v>1305.8</v>
      </c>
      <c r="H320" s="497" t="s">
        <v>618</v>
      </c>
      <c r="I320" s="12"/>
      <c r="J320" s="12"/>
      <c r="K320" s="12"/>
    </row>
    <row r="321" spans="1:11" ht="15" customHeight="1">
      <c r="A321" s="61"/>
      <c r="B321" s="62"/>
      <c r="C321" s="116" t="s">
        <v>615</v>
      </c>
      <c r="D321" s="34" t="s">
        <v>115</v>
      </c>
      <c r="E321" s="64">
        <v>230.14</v>
      </c>
      <c r="F321" s="114"/>
      <c r="G321" s="114">
        <f t="shared" si="16"/>
        <v>230.14</v>
      </c>
      <c r="H321" s="497" t="s">
        <v>618</v>
      </c>
      <c r="I321" s="12"/>
      <c r="J321" s="12"/>
      <c r="K321" s="12"/>
    </row>
    <row r="322" spans="1:11" ht="15" customHeight="1">
      <c r="A322" s="42"/>
      <c r="B322" s="43"/>
      <c r="C322" s="115" t="s">
        <v>193</v>
      </c>
      <c r="D322" s="34" t="s">
        <v>15</v>
      </c>
      <c r="E322" s="50">
        <v>936.8</v>
      </c>
      <c r="F322" s="36"/>
      <c r="G322" s="36">
        <f t="shared" si="16"/>
        <v>936.8</v>
      </c>
      <c r="H322" s="497" t="s">
        <v>618</v>
      </c>
      <c r="I322" s="12"/>
      <c r="J322" s="12"/>
      <c r="K322" s="12"/>
    </row>
    <row r="323" spans="1:11" ht="15" customHeight="1">
      <c r="A323" s="42"/>
      <c r="B323" s="43"/>
      <c r="C323" s="115" t="s">
        <v>194</v>
      </c>
      <c r="D323" s="34" t="s">
        <v>15</v>
      </c>
      <c r="E323" s="50">
        <v>151.2</v>
      </c>
      <c r="F323" s="36"/>
      <c r="G323" s="36">
        <f t="shared" si="16"/>
        <v>151.2</v>
      </c>
      <c r="H323" s="497" t="s">
        <v>618</v>
      </c>
      <c r="I323" s="12"/>
      <c r="J323" s="12"/>
      <c r="K323" s="12"/>
    </row>
    <row r="324" spans="1:11" ht="15" customHeight="1">
      <c r="A324" s="42"/>
      <c r="B324" s="43"/>
      <c r="C324" s="115" t="s">
        <v>186</v>
      </c>
      <c r="D324" s="34" t="s">
        <v>59</v>
      </c>
      <c r="E324" s="50">
        <v>38002.55</v>
      </c>
      <c r="F324" s="493"/>
      <c r="G324" s="36">
        <f t="shared" si="16"/>
        <v>38002.55</v>
      </c>
      <c r="H324" s="497" t="s">
        <v>619</v>
      </c>
      <c r="I324" s="12"/>
      <c r="J324" s="12"/>
      <c r="K324" s="12"/>
    </row>
    <row r="325" spans="1:11" ht="15" customHeight="1">
      <c r="A325" s="42"/>
      <c r="B325" s="43"/>
      <c r="C325" s="115" t="s">
        <v>187</v>
      </c>
      <c r="D325" s="34" t="s">
        <v>59</v>
      </c>
      <c r="E325" s="50">
        <v>6706.33</v>
      </c>
      <c r="F325" s="493"/>
      <c r="G325" s="36">
        <f t="shared" si="16"/>
        <v>6706.33</v>
      </c>
      <c r="H325" s="497" t="s">
        <v>619</v>
      </c>
      <c r="I325" s="12"/>
      <c r="J325" s="12"/>
      <c r="K325" s="12"/>
    </row>
    <row r="326" spans="1:11" ht="15" customHeight="1">
      <c r="A326" s="61"/>
      <c r="B326" s="62"/>
      <c r="C326" s="115" t="s">
        <v>188</v>
      </c>
      <c r="D326" s="34" t="s">
        <v>61</v>
      </c>
      <c r="E326" s="64">
        <v>6069.61</v>
      </c>
      <c r="F326" s="492"/>
      <c r="G326" s="494">
        <f t="shared" si="16"/>
        <v>6069.61</v>
      </c>
      <c r="H326" s="497" t="s">
        <v>619</v>
      </c>
      <c r="I326" s="12"/>
      <c r="J326" s="12"/>
      <c r="K326" s="12"/>
    </row>
    <row r="327" spans="1:11" ht="15" customHeight="1">
      <c r="A327" s="42"/>
      <c r="B327" s="43"/>
      <c r="C327" s="115" t="s">
        <v>189</v>
      </c>
      <c r="D327" s="34" t="s">
        <v>61</v>
      </c>
      <c r="E327" s="50">
        <v>1071.11</v>
      </c>
      <c r="F327" s="493"/>
      <c r="G327" s="36">
        <f t="shared" si="16"/>
        <v>1071.11</v>
      </c>
      <c r="H327" s="497" t="s">
        <v>619</v>
      </c>
      <c r="I327" s="12"/>
      <c r="J327" s="12"/>
      <c r="K327" s="12"/>
    </row>
    <row r="328" spans="1:11" ht="15" customHeight="1">
      <c r="A328" s="61"/>
      <c r="B328" s="62"/>
      <c r="C328" s="115" t="s">
        <v>190</v>
      </c>
      <c r="D328" s="34" t="s">
        <v>73</v>
      </c>
      <c r="E328" s="64">
        <v>329757.53</v>
      </c>
      <c r="F328" s="492"/>
      <c r="G328" s="494">
        <f t="shared" si="16"/>
        <v>329757.53</v>
      </c>
      <c r="H328" s="497" t="s">
        <v>619</v>
      </c>
      <c r="I328" s="12"/>
      <c r="J328" s="12"/>
      <c r="K328" s="12"/>
    </row>
    <row r="329" spans="1:11" ht="15" customHeight="1">
      <c r="A329" s="42"/>
      <c r="B329" s="43"/>
      <c r="C329" s="116" t="s">
        <v>127</v>
      </c>
      <c r="D329" s="34" t="s">
        <v>73</v>
      </c>
      <c r="E329" s="50">
        <v>58192.51</v>
      </c>
      <c r="F329" s="493"/>
      <c r="G329" s="36">
        <f t="shared" si="16"/>
        <v>58192.51</v>
      </c>
      <c r="H329" s="497" t="s">
        <v>619</v>
      </c>
      <c r="I329" s="12"/>
      <c r="J329" s="12"/>
      <c r="K329" s="12"/>
    </row>
    <row r="330" spans="1:11" ht="15" customHeight="1">
      <c r="A330" s="71"/>
      <c r="B330" s="495"/>
      <c r="C330" s="115" t="s">
        <v>191</v>
      </c>
      <c r="D330" s="34" t="s">
        <v>36</v>
      </c>
      <c r="E330" s="98">
        <v>18654.27</v>
      </c>
      <c r="F330" s="496"/>
      <c r="G330" s="114">
        <f t="shared" si="16"/>
        <v>18654.27</v>
      </c>
      <c r="H330" s="497" t="s">
        <v>619</v>
      </c>
      <c r="I330" s="12"/>
      <c r="J330" s="12"/>
      <c r="K330" s="12"/>
    </row>
    <row r="331" spans="1:11" ht="15" customHeight="1">
      <c r="A331" s="61"/>
      <c r="B331" s="62"/>
      <c r="C331" s="116" t="s">
        <v>192</v>
      </c>
      <c r="D331" s="54" t="s">
        <v>36</v>
      </c>
      <c r="E331" s="64">
        <v>3291.93</v>
      </c>
      <c r="F331" s="492"/>
      <c r="G331" s="492">
        <f t="shared" si="16"/>
        <v>3291.93</v>
      </c>
      <c r="H331" s="497" t="s">
        <v>619</v>
      </c>
      <c r="I331" s="12"/>
      <c r="J331" s="12"/>
      <c r="K331" s="12"/>
    </row>
    <row r="332" spans="1:11" ht="15" customHeight="1">
      <c r="A332" s="42"/>
      <c r="B332" s="43"/>
      <c r="C332" s="115" t="s">
        <v>614</v>
      </c>
      <c r="D332" s="34" t="s">
        <v>115</v>
      </c>
      <c r="E332" s="50">
        <v>1912.5</v>
      </c>
      <c r="F332" s="493"/>
      <c r="G332" s="36">
        <f t="shared" si="16"/>
        <v>1912.5</v>
      </c>
      <c r="H332" s="497" t="s">
        <v>619</v>
      </c>
      <c r="I332" s="12"/>
      <c r="J332" s="12"/>
      <c r="K332" s="12"/>
    </row>
    <row r="333" spans="1:11" ht="15" customHeight="1">
      <c r="A333" s="61"/>
      <c r="B333" s="62"/>
      <c r="C333" s="116" t="s">
        <v>615</v>
      </c>
      <c r="D333" s="34" t="s">
        <v>115</v>
      </c>
      <c r="E333" s="64">
        <v>337.5</v>
      </c>
      <c r="F333" s="492"/>
      <c r="G333" s="492">
        <f t="shared" si="16"/>
        <v>337.5</v>
      </c>
      <c r="H333" s="497" t="s">
        <v>619</v>
      </c>
      <c r="I333" s="12"/>
      <c r="J333" s="12"/>
      <c r="K333" s="12"/>
    </row>
    <row r="334" spans="1:11" ht="15" customHeight="1">
      <c r="A334" s="42"/>
      <c r="B334" s="43"/>
      <c r="C334" s="115" t="s">
        <v>193</v>
      </c>
      <c r="D334" s="34" t="s">
        <v>15</v>
      </c>
      <c r="E334" s="50">
        <v>253520.98</v>
      </c>
      <c r="F334" s="493"/>
      <c r="G334" s="36">
        <f t="shared" si="16"/>
        <v>253520.98</v>
      </c>
      <c r="H334" s="497" t="s">
        <v>619</v>
      </c>
      <c r="I334" s="12"/>
      <c r="J334" s="12"/>
      <c r="K334" s="12"/>
    </row>
    <row r="335" spans="1:11" ht="15" customHeight="1">
      <c r="A335" s="42"/>
      <c r="B335" s="43"/>
      <c r="C335" s="115" t="s">
        <v>194</v>
      </c>
      <c r="D335" s="34" t="s">
        <v>15</v>
      </c>
      <c r="E335" s="50">
        <v>44739</v>
      </c>
      <c r="F335" s="493"/>
      <c r="G335" s="493">
        <f t="shared" si="16"/>
        <v>44739</v>
      </c>
      <c r="H335" s="497" t="s">
        <v>619</v>
      </c>
      <c r="I335" s="12"/>
      <c r="J335" s="12"/>
      <c r="K335" s="12"/>
    </row>
    <row r="336" spans="1:11" ht="15" customHeight="1">
      <c r="A336" s="42"/>
      <c r="B336" s="43"/>
      <c r="C336" s="115" t="s">
        <v>616</v>
      </c>
      <c r="D336" s="34" t="s">
        <v>86</v>
      </c>
      <c r="E336" s="50">
        <v>8925</v>
      </c>
      <c r="F336" s="493"/>
      <c r="G336" s="493">
        <f t="shared" si="16"/>
        <v>8925</v>
      </c>
      <c r="H336" s="497" t="s">
        <v>619</v>
      </c>
      <c r="I336" s="12"/>
      <c r="J336" s="12"/>
      <c r="K336" s="12"/>
    </row>
    <row r="337" spans="1:11" ht="15" customHeight="1">
      <c r="A337" s="42"/>
      <c r="B337" s="43"/>
      <c r="C337" s="115" t="s">
        <v>617</v>
      </c>
      <c r="D337" s="34" t="s">
        <v>86</v>
      </c>
      <c r="E337" s="50">
        <v>1575</v>
      </c>
      <c r="F337" s="493"/>
      <c r="G337" s="493">
        <f t="shared" si="16"/>
        <v>1575</v>
      </c>
      <c r="H337" s="497" t="s">
        <v>619</v>
      </c>
      <c r="I337" s="12"/>
      <c r="J337" s="12"/>
      <c r="K337" s="12"/>
    </row>
    <row r="338" spans="1:11" ht="15" customHeight="1">
      <c r="A338" s="61"/>
      <c r="B338" s="62"/>
      <c r="C338" s="116" t="s">
        <v>695</v>
      </c>
      <c r="D338" s="54" t="s">
        <v>180</v>
      </c>
      <c r="E338" s="64">
        <v>0</v>
      </c>
      <c r="F338" s="766">
        <v>7200</v>
      </c>
      <c r="G338" s="492">
        <f t="shared" si="16"/>
        <v>7200</v>
      </c>
      <c r="H338" s="497" t="s">
        <v>701</v>
      </c>
      <c r="I338" s="12"/>
      <c r="J338" s="12"/>
      <c r="K338" s="12"/>
    </row>
    <row r="339" spans="1:11" ht="15" customHeight="1">
      <c r="A339" s="42"/>
      <c r="B339" s="43"/>
      <c r="C339" s="115" t="s">
        <v>696</v>
      </c>
      <c r="D339" s="97" t="s">
        <v>568</v>
      </c>
      <c r="E339" s="50">
        <v>0</v>
      </c>
      <c r="F339" s="767">
        <v>25729.64</v>
      </c>
      <c r="G339" s="493">
        <f t="shared" si="16"/>
        <v>25729.64</v>
      </c>
      <c r="H339" s="497" t="s">
        <v>701</v>
      </c>
      <c r="I339" s="12"/>
      <c r="J339" s="12"/>
      <c r="K339" s="12"/>
    </row>
    <row r="340" spans="1:11" ht="15" customHeight="1">
      <c r="A340" s="61"/>
      <c r="B340" s="62"/>
      <c r="C340" s="116" t="s">
        <v>697</v>
      </c>
      <c r="D340" s="97" t="s">
        <v>568</v>
      </c>
      <c r="E340" s="64">
        <v>0</v>
      </c>
      <c r="F340" s="766">
        <v>1382.73</v>
      </c>
      <c r="G340" s="492">
        <f t="shared" si="16"/>
        <v>1382.73</v>
      </c>
      <c r="H340" s="497" t="s">
        <v>701</v>
      </c>
      <c r="I340" s="12"/>
      <c r="J340" s="12"/>
      <c r="K340" s="12"/>
    </row>
    <row r="341" spans="1:11" ht="15" customHeight="1">
      <c r="A341" s="42"/>
      <c r="B341" s="43"/>
      <c r="C341" s="115" t="s">
        <v>186</v>
      </c>
      <c r="D341" s="34" t="s">
        <v>59</v>
      </c>
      <c r="E341" s="50">
        <v>0</v>
      </c>
      <c r="F341" s="767">
        <v>4131.47</v>
      </c>
      <c r="G341" s="493">
        <f t="shared" si="16"/>
        <v>4131.47</v>
      </c>
      <c r="H341" s="497" t="s">
        <v>701</v>
      </c>
      <c r="I341" s="12"/>
      <c r="J341" s="12"/>
      <c r="K341" s="12"/>
    </row>
    <row r="342" spans="1:11" ht="15" customHeight="1">
      <c r="A342" s="61"/>
      <c r="B342" s="62"/>
      <c r="C342" s="115" t="s">
        <v>187</v>
      </c>
      <c r="D342" s="34" t="s">
        <v>59</v>
      </c>
      <c r="E342" s="64">
        <v>0</v>
      </c>
      <c r="F342" s="766">
        <v>222.04</v>
      </c>
      <c r="G342" s="492">
        <f t="shared" si="16"/>
        <v>222.04</v>
      </c>
      <c r="H342" s="497" t="s">
        <v>701</v>
      </c>
      <c r="I342" s="12"/>
      <c r="J342" s="12"/>
      <c r="K342" s="12"/>
    </row>
    <row r="343" spans="1:11" ht="15" customHeight="1">
      <c r="A343" s="42"/>
      <c r="B343" s="43"/>
      <c r="C343" s="115" t="s">
        <v>188</v>
      </c>
      <c r="D343" s="34" t="s">
        <v>61</v>
      </c>
      <c r="E343" s="50">
        <v>0</v>
      </c>
      <c r="F343" s="767">
        <v>630.26</v>
      </c>
      <c r="G343" s="493">
        <f t="shared" si="16"/>
        <v>630.26</v>
      </c>
      <c r="H343" s="497" t="s">
        <v>701</v>
      </c>
      <c r="I343" s="12"/>
      <c r="J343" s="12"/>
      <c r="K343" s="12"/>
    </row>
    <row r="344" spans="1:11" ht="15" customHeight="1">
      <c r="A344" s="61"/>
      <c r="B344" s="62"/>
      <c r="C344" s="115" t="s">
        <v>189</v>
      </c>
      <c r="D344" s="34" t="s">
        <v>61</v>
      </c>
      <c r="E344" s="64">
        <v>0</v>
      </c>
      <c r="F344" s="766">
        <v>33.87</v>
      </c>
      <c r="G344" s="492">
        <f t="shared" si="16"/>
        <v>33.87</v>
      </c>
      <c r="H344" s="497" t="s">
        <v>701</v>
      </c>
      <c r="I344" s="12"/>
      <c r="J344" s="12"/>
      <c r="K344" s="12"/>
    </row>
    <row r="345" spans="1:11" ht="15" customHeight="1">
      <c r="A345" s="42"/>
      <c r="B345" s="43"/>
      <c r="C345" s="115" t="s">
        <v>191</v>
      </c>
      <c r="D345" s="34" t="s">
        <v>36</v>
      </c>
      <c r="E345" s="50">
        <v>0</v>
      </c>
      <c r="F345" s="767">
        <v>1650.66</v>
      </c>
      <c r="G345" s="493">
        <f t="shared" si="16"/>
        <v>1650.66</v>
      </c>
      <c r="H345" s="497" t="s">
        <v>701</v>
      </c>
      <c r="I345" s="12"/>
      <c r="J345" s="12"/>
      <c r="K345" s="12"/>
    </row>
    <row r="346" spans="1:11" ht="15" customHeight="1">
      <c r="A346" s="61"/>
      <c r="B346" s="62"/>
      <c r="C346" s="116" t="s">
        <v>192</v>
      </c>
      <c r="D346" s="54" t="s">
        <v>36</v>
      </c>
      <c r="E346" s="64">
        <v>0</v>
      </c>
      <c r="F346" s="766">
        <v>300.2</v>
      </c>
      <c r="G346" s="492">
        <f t="shared" si="16"/>
        <v>300.2</v>
      </c>
      <c r="H346" s="497" t="s">
        <v>701</v>
      </c>
      <c r="I346" s="12"/>
      <c r="J346" s="12"/>
      <c r="K346" s="12"/>
    </row>
    <row r="347" spans="1:11" ht="15" customHeight="1">
      <c r="A347" s="42"/>
      <c r="B347" s="43"/>
      <c r="C347" s="115" t="s">
        <v>193</v>
      </c>
      <c r="D347" s="34" t="s">
        <v>15</v>
      </c>
      <c r="E347" s="50">
        <v>0</v>
      </c>
      <c r="F347" s="767">
        <v>22308.4</v>
      </c>
      <c r="G347" s="493">
        <f t="shared" si="16"/>
        <v>22308.4</v>
      </c>
      <c r="H347" s="497" t="s">
        <v>701</v>
      </c>
      <c r="I347" s="12"/>
      <c r="J347" s="12"/>
      <c r="K347" s="12"/>
    </row>
    <row r="348" spans="1:11" ht="15" customHeight="1">
      <c r="A348" s="61"/>
      <c r="B348" s="62"/>
      <c r="C348" s="115" t="s">
        <v>194</v>
      </c>
      <c r="D348" s="34" t="s">
        <v>15</v>
      </c>
      <c r="E348" s="64">
        <v>0</v>
      </c>
      <c r="F348" s="766">
        <v>1198.87</v>
      </c>
      <c r="G348" s="492">
        <f t="shared" si="16"/>
        <v>1198.87</v>
      </c>
      <c r="H348" s="497" t="s">
        <v>701</v>
      </c>
      <c r="I348" s="12"/>
      <c r="J348" s="12"/>
      <c r="K348" s="12"/>
    </row>
    <row r="349" spans="1:11" ht="15" customHeight="1">
      <c r="A349" s="42"/>
      <c r="B349" s="43"/>
      <c r="C349" s="115" t="s">
        <v>699</v>
      </c>
      <c r="D349" s="97" t="s">
        <v>698</v>
      </c>
      <c r="E349" s="50">
        <v>0</v>
      </c>
      <c r="F349" s="767">
        <v>756.82</v>
      </c>
      <c r="G349" s="493">
        <f t="shared" si="16"/>
        <v>756.82</v>
      </c>
      <c r="H349" s="497" t="s">
        <v>701</v>
      </c>
      <c r="I349" s="12"/>
      <c r="J349" s="12"/>
      <c r="K349" s="12"/>
    </row>
    <row r="350" spans="1:11" ht="15" customHeight="1">
      <c r="A350" s="42"/>
      <c r="B350" s="43"/>
      <c r="C350" s="115" t="s">
        <v>700</v>
      </c>
      <c r="D350" s="97" t="s">
        <v>698</v>
      </c>
      <c r="E350" s="50">
        <v>0</v>
      </c>
      <c r="F350" s="767">
        <v>40.67</v>
      </c>
      <c r="G350" s="493">
        <f t="shared" si="16"/>
        <v>40.67</v>
      </c>
      <c r="H350" s="497" t="s">
        <v>701</v>
      </c>
      <c r="I350" s="12"/>
      <c r="J350" s="12"/>
      <c r="K350" s="12"/>
    </row>
    <row r="351" spans="1:11" ht="15" customHeight="1">
      <c r="A351" s="42"/>
      <c r="B351" s="43"/>
      <c r="C351" s="115" t="s">
        <v>616</v>
      </c>
      <c r="D351" s="34" t="s">
        <v>86</v>
      </c>
      <c r="E351" s="50">
        <v>0</v>
      </c>
      <c r="F351" s="767">
        <v>4748.6</v>
      </c>
      <c r="G351" s="493">
        <f t="shared" si="16"/>
        <v>4748.6</v>
      </c>
      <c r="H351" s="497" t="s">
        <v>701</v>
      </c>
      <c r="I351" s="12"/>
      <c r="J351" s="12"/>
      <c r="K351" s="12"/>
    </row>
    <row r="352" spans="1:11" ht="15" customHeight="1" thickBot="1">
      <c r="A352" s="61"/>
      <c r="B352" s="62"/>
      <c r="C352" s="115" t="s">
        <v>617</v>
      </c>
      <c r="D352" s="34" t="s">
        <v>86</v>
      </c>
      <c r="E352" s="64">
        <v>0</v>
      </c>
      <c r="F352" s="766">
        <v>251.4</v>
      </c>
      <c r="G352" s="492">
        <f t="shared" si="16"/>
        <v>251.4</v>
      </c>
      <c r="H352" s="497" t="s">
        <v>701</v>
      </c>
      <c r="I352" s="12"/>
      <c r="J352" s="12"/>
      <c r="K352" s="12"/>
    </row>
    <row r="353" spans="1:11" ht="15.75" customHeight="1" thickBot="1">
      <c r="A353" s="117" t="s">
        <v>195</v>
      </c>
      <c r="B353" s="118"/>
      <c r="C353" s="118"/>
      <c r="D353" s="119" t="s">
        <v>196</v>
      </c>
      <c r="E353" s="120">
        <f>E354+E361</f>
        <v>123393</v>
      </c>
      <c r="F353" s="120">
        <f>F354+F361</f>
        <v>0</v>
      </c>
      <c r="G353" s="120">
        <f>G354+G361</f>
        <v>123393</v>
      </c>
      <c r="H353" s="24"/>
      <c r="I353" s="12"/>
      <c r="J353" s="12"/>
      <c r="K353" s="12"/>
    </row>
    <row r="354" spans="1:11" ht="16.5" customHeight="1">
      <c r="A354" s="38"/>
      <c r="B354" s="27" t="s">
        <v>197</v>
      </c>
      <c r="C354" s="39"/>
      <c r="D354" s="28" t="s">
        <v>198</v>
      </c>
      <c r="E354" s="57">
        <f>SUM(E355:E360)</f>
        <v>102800</v>
      </c>
      <c r="F354" s="57">
        <f>SUM(F355:F360)</f>
        <v>0</v>
      </c>
      <c r="G354" s="57">
        <f>SUM(G355:G360)</f>
        <v>102800</v>
      </c>
      <c r="H354" s="30"/>
      <c r="I354" s="12"/>
      <c r="J354" s="12"/>
      <c r="K354" s="12"/>
    </row>
    <row r="355" spans="1:11" ht="15" customHeight="1">
      <c r="A355" s="42"/>
      <c r="B355" s="43"/>
      <c r="C355" s="33" t="s">
        <v>98</v>
      </c>
      <c r="D355" s="34" t="s">
        <v>70</v>
      </c>
      <c r="E355" s="50">
        <v>7400</v>
      </c>
      <c r="F355" s="36"/>
      <c r="G355" s="36">
        <f aca="true" t="shared" si="17" ref="G355:G362">E355+F355</f>
        <v>7400</v>
      </c>
      <c r="H355" s="37"/>
      <c r="I355" s="12"/>
      <c r="J355" s="12"/>
      <c r="K355" s="12"/>
    </row>
    <row r="356" spans="1:11" ht="15" customHeight="1">
      <c r="A356" s="42"/>
      <c r="B356" s="43"/>
      <c r="C356" s="33" t="s">
        <v>56</v>
      </c>
      <c r="D356" s="34" t="s">
        <v>57</v>
      </c>
      <c r="E356" s="50">
        <v>72000</v>
      </c>
      <c r="F356" s="36"/>
      <c r="G356" s="36">
        <f t="shared" si="17"/>
        <v>72000</v>
      </c>
      <c r="H356" s="37"/>
      <c r="I356" s="12"/>
      <c r="J356" s="12"/>
      <c r="K356" s="12"/>
    </row>
    <row r="357" spans="1:11" ht="15" customHeight="1">
      <c r="A357" s="42"/>
      <c r="B357" s="43"/>
      <c r="C357" s="33" t="s">
        <v>71</v>
      </c>
      <c r="D357" s="34" t="s">
        <v>72</v>
      </c>
      <c r="E357" s="50">
        <v>2800</v>
      </c>
      <c r="F357" s="36"/>
      <c r="G357" s="36">
        <f t="shared" si="17"/>
        <v>2800</v>
      </c>
      <c r="H357" s="37"/>
      <c r="I357" s="12"/>
      <c r="J357" s="12"/>
      <c r="K357" s="12"/>
    </row>
    <row r="358" spans="1:11" ht="15" customHeight="1">
      <c r="A358" s="42"/>
      <c r="B358" s="43"/>
      <c r="C358" s="33" t="s">
        <v>58</v>
      </c>
      <c r="D358" s="34" t="s">
        <v>59</v>
      </c>
      <c r="E358" s="50">
        <v>14000</v>
      </c>
      <c r="F358" s="36"/>
      <c r="G358" s="36">
        <f t="shared" si="17"/>
        <v>14000</v>
      </c>
      <c r="H358" s="37"/>
      <c r="I358" s="12"/>
      <c r="J358" s="12"/>
      <c r="K358" s="12"/>
    </row>
    <row r="359" spans="1:11" ht="15" customHeight="1">
      <c r="A359" s="42"/>
      <c r="B359" s="43"/>
      <c r="C359" s="33" t="s">
        <v>60</v>
      </c>
      <c r="D359" s="34" t="s">
        <v>61</v>
      </c>
      <c r="E359" s="50">
        <v>2000</v>
      </c>
      <c r="F359" s="36"/>
      <c r="G359" s="36">
        <f t="shared" si="17"/>
        <v>2000</v>
      </c>
      <c r="H359" s="37"/>
      <c r="I359" s="12"/>
      <c r="J359" s="12"/>
      <c r="K359" s="12"/>
    </row>
    <row r="360" spans="1:11" ht="15" customHeight="1">
      <c r="A360" s="52"/>
      <c r="B360" s="53"/>
      <c r="C360" s="63" t="s">
        <v>81</v>
      </c>
      <c r="D360" s="54" t="s">
        <v>82</v>
      </c>
      <c r="E360" s="55">
        <v>4600</v>
      </c>
      <c r="F360" s="65"/>
      <c r="G360" s="65">
        <f t="shared" si="17"/>
        <v>4600</v>
      </c>
      <c r="H360" s="66"/>
      <c r="I360" s="12"/>
      <c r="J360" s="12"/>
      <c r="K360" s="12"/>
    </row>
    <row r="361" spans="1:11" ht="15" customHeight="1">
      <c r="A361" s="42"/>
      <c r="B361" s="565" t="s">
        <v>667</v>
      </c>
      <c r="C361" s="187"/>
      <c r="D361" s="48" t="s">
        <v>668</v>
      </c>
      <c r="E361" s="566">
        <f>E362</f>
        <v>20593</v>
      </c>
      <c r="F361" s="566">
        <f>F362</f>
        <v>0</v>
      </c>
      <c r="G361" s="566">
        <f>G362</f>
        <v>20593</v>
      </c>
      <c r="H361" s="37"/>
      <c r="I361" s="12"/>
      <c r="J361" s="12"/>
      <c r="K361" s="12"/>
    </row>
    <row r="362" spans="1:11" ht="15" customHeight="1" thickBot="1">
      <c r="A362" s="61"/>
      <c r="B362" s="62"/>
      <c r="C362" s="563" t="s">
        <v>670</v>
      </c>
      <c r="D362" s="564" t="s">
        <v>671</v>
      </c>
      <c r="E362" s="64">
        <v>20593</v>
      </c>
      <c r="F362" s="492"/>
      <c r="G362" s="65">
        <f t="shared" si="17"/>
        <v>20593</v>
      </c>
      <c r="H362" s="555"/>
      <c r="I362" s="12"/>
      <c r="J362" s="12"/>
      <c r="K362" s="12"/>
    </row>
    <row r="363" spans="1:11" ht="27" customHeight="1" thickBot="1">
      <c r="A363" s="117" t="s">
        <v>199</v>
      </c>
      <c r="B363" s="118"/>
      <c r="C363" s="118"/>
      <c r="D363" s="121" t="s">
        <v>200</v>
      </c>
      <c r="E363" s="120">
        <f>E364+E366+E368+E371+E374+E376+E380</f>
        <v>637500</v>
      </c>
      <c r="F363" s="120">
        <f>F364+F366+F368+F371+F374+F376+F380</f>
        <v>0</v>
      </c>
      <c r="G363" s="120">
        <f>G364+G366+G368+G371+G374+G376+G380</f>
        <v>637500</v>
      </c>
      <c r="H363" s="24"/>
      <c r="I363" s="12"/>
      <c r="J363" s="12"/>
      <c r="K363" s="12"/>
    </row>
    <row r="364" spans="1:11" ht="15" customHeight="1">
      <c r="A364" s="122"/>
      <c r="B364" s="27" t="s">
        <v>201</v>
      </c>
      <c r="C364" s="39"/>
      <c r="D364" s="123" t="s">
        <v>202</v>
      </c>
      <c r="E364" s="124">
        <f>E365</f>
        <v>336000</v>
      </c>
      <c r="F364" s="124">
        <f>F365</f>
        <v>0</v>
      </c>
      <c r="G364" s="124">
        <f>G365</f>
        <v>336000</v>
      </c>
      <c r="H364" s="30"/>
      <c r="I364" s="12"/>
      <c r="J364" s="12"/>
      <c r="K364" s="12"/>
    </row>
    <row r="365" spans="1:11" ht="15" customHeight="1">
      <c r="A365" s="125"/>
      <c r="B365" s="126"/>
      <c r="C365" s="101">
        <v>2650</v>
      </c>
      <c r="D365" s="34" t="s">
        <v>203</v>
      </c>
      <c r="E365" s="107">
        <v>336000</v>
      </c>
      <c r="F365" s="36"/>
      <c r="G365" s="36">
        <f>E365+F365</f>
        <v>336000</v>
      </c>
      <c r="H365" s="37"/>
      <c r="I365" s="12"/>
      <c r="J365" s="12"/>
      <c r="K365" s="12"/>
    </row>
    <row r="366" spans="1:11" ht="15" customHeight="1">
      <c r="A366" s="108"/>
      <c r="B366" s="27" t="s">
        <v>204</v>
      </c>
      <c r="C366" s="39"/>
      <c r="D366" s="28" t="s">
        <v>205</v>
      </c>
      <c r="E366" s="127">
        <f>E367</f>
        <v>2000</v>
      </c>
      <c r="F366" s="127">
        <f>F367</f>
        <v>0</v>
      </c>
      <c r="G366" s="127">
        <f>G367</f>
        <v>2000</v>
      </c>
      <c r="H366" s="37"/>
      <c r="I366" s="12"/>
      <c r="J366" s="12"/>
      <c r="K366" s="12"/>
    </row>
    <row r="367" spans="1:11" ht="15" customHeight="1">
      <c r="A367" s="31"/>
      <c r="B367" s="32"/>
      <c r="C367" s="33" t="s">
        <v>14</v>
      </c>
      <c r="D367" s="34" t="s">
        <v>15</v>
      </c>
      <c r="E367" s="107">
        <v>2000</v>
      </c>
      <c r="F367" s="36"/>
      <c r="G367" s="36">
        <f>E367+F367</f>
        <v>2000</v>
      </c>
      <c r="H367" s="37"/>
      <c r="I367" s="12"/>
      <c r="J367" s="12"/>
      <c r="K367" s="12"/>
    </row>
    <row r="368" spans="1:11" ht="15" customHeight="1">
      <c r="A368" s="45"/>
      <c r="B368" s="47" t="s">
        <v>206</v>
      </c>
      <c r="C368" s="46"/>
      <c r="D368" s="48" t="s">
        <v>207</v>
      </c>
      <c r="E368" s="51">
        <f>E369+E370</f>
        <v>54000</v>
      </c>
      <c r="F368" s="51">
        <f>F369+F370</f>
        <v>0</v>
      </c>
      <c r="G368" s="51">
        <f>G369+G370</f>
        <v>54000</v>
      </c>
      <c r="H368" s="37"/>
      <c r="I368" s="12"/>
      <c r="J368" s="12"/>
      <c r="K368" s="12"/>
    </row>
    <row r="369" spans="1:11" ht="15" customHeight="1">
      <c r="A369" s="45"/>
      <c r="B369" s="128"/>
      <c r="C369" s="101">
        <v>2650</v>
      </c>
      <c r="D369" s="34" t="s">
        <v>203</v>
      </c>
      <c r="E369" s="60">
        <v>46000</v>
      </c>
      <c r="F369" s="36"/>
      <c r="G369" s="36">
        <f>E369+F369</f>
        <v>46000</v>
      </c>
      <c r="H369" s="37"/>
      <c r="I369" s="12"/>
      <c r="J369" s="12"/>
      <c r="K369" s="12"/>
    </row>
    <row r="370" spans="1:11" ht="15" customHeight="1">
      <c r="A370" s="45"/>
      <c r="B370" s="102"/>
      <c r="C370" s="33" t="s">
        <v>35</v>
      </c>
      <c r="D370" s="34" t="s">
        <v>36</v>
      </c>
      <c r="E370" s="60">
        <v>8000</v>
      </c>
      <c r="F370" s="36"/>
      <c r="G370" s="36">
        <f>E370+F370</f>
        <v>8000</v>
      </c>
      <c r="H370" s="37"/>
      <c r="I370" s="12"/>
      <c r="J370" s="12"/>
      <c r="K370" s="12"/>
    </row>
    <row r="371" spans="1:11" ht="15" customHeight="1">
      <c r="A371" s="45"/>
      <c r="B371" s="47" t="s">
        <v>208</v>
      </c>
      <c r="C371" s="46"/>
      <c r="D371" s="48" t="s">
        <v>209</v>
      </c>
      <c r="E371" s="51">
        <f>E372+E373</f>
        <v>27500</v>
      </c>
      <c r="F371" s="51">
        <f>F372+F373</f>
        <v>0</v>
      </c>
      <c r="G371" s="51">
        <f>G372+G373</f>
        <v>27500</v>
      </c>
      <c r="H371" s="37"/>
      <c r="I371" s="12"/>
      <c r="J371" s="12"/>
      <c r="K371" s="12"/>
    </row>
    <row r="372" spans="1:11" ht="15" customHeight="1">
      <c r="A372" s="42"/>
      <c r="B372" s="43"/>
      <c r="C372" s="33" t="s">
        <v>35</v>
      </c>
      <c r="D372" s="34" t="s">
        <v>36</v>
      </c>
      <c r="E372" s="50">
        <v>9000</v>
      </c>
      <c r="F372" s="36"/>
      <c r="G372" s="36">
        <f>E372+F372</f>
        <v>9000</v>
      </c>
      <c r="H372" s="37"/>
      <c r="I372" s="12"/>
      <c r="J372" s="12"/>
      <c r="K372" s="12"/>
    </row>
    <row r="373" spans="1:11" ht="15" customHeight="1">
      <c r="A373" s="42"/>
      <c r="B373" s="43"/>
      <c r="C373" s="33" t="s">
        <v>14</v>
      </c>
      <c r="D373" s="34" t="s">
        <v>15</v>
      </c>
      <c r="E373" s="50">
        <v>18500</v>
      </c>
      <c r="F373" s="36"/>
      <c r="G373" s="36">
        <f>E373+F373</f>
        <v>18500</v>
      </c>
      <c r="H373" s="37"/>
      <c r="I373" s="12"/>
      <c r="J373" s="12"/>
      <c r="K373" s="12"/>
    </row>
    <row r="374" spans="1:11" ht="15" customHeight="1">
      <c r="A374" s="42"/>
      <c r="B374" s="47" t="s">
        <v>210</v>
      </c>
      <c r="C374" s="33"/>
      <c r="D374" s="48" t="s">
        <v>211</v>
      </c>
      <c r="E374" s="51">
        <f>E375</f>
        <v>5000</v>
      </c>
      <c r="F374" s="51">
        <f>F375</f>
        <v>0</v>
      </c>
      <c r="G374" s="51">
        <f>G375</f>
        <v>5000</v>
      </c>
      <c r="H374" s="37"/>
      <c r="I374" s="12"/>
      <c r="J374" s="12"/>
      <c r="K374" s="12"/>
    </row>
    <row r="375" spans="1:11" ht="15" customHeight="1">
      <c r="A375" s="42"/>
      <c r="B375" s="43"/>
      <c r="C375" s="33" t="s">
        <v>14</v>
      </c>
      <c r="D375" s="34" t="s">
        <v>15</v>
      </c>
      <c r="E375" s="50">
        <v>5000</v>
      </c>
      <c r="F375" s="36"/>
      <c r="G375" s="36">
        <f>E375+F375</f>
        <v>5000</v>
      </c>
      <c r="H375" s="37"/>
      <c r="I375" s="12"/>
      <c r="J375" s="12"/>
      <c r="K375" s="12"/>
    </row>
    <row r="376" spans="1:11" ht="14.25">
      <c r="A376" s="45"/>
      <c r="B376" s="47" t="s">
        <v>212</v>
      </c>
      <c r="C376" s="46"/>
      <c r="D376" s="48" t="s">
        <v>213</v>
      </c>
      <c r="E376" s="51">
        <f>E377+E378+E379</f>
        <v>208000</v>
      </c>
      <c r="F376" s="51">
        <f>F377+F378+F379</f>
        <v>0</v>
      </c>
      <c r="G376" s="51">
        <f>G377+G378+G379</f>
        <v>208000</v>
      </c>
      <c r="H376" s="37"/>
      <c r="I376" s="12"/>
      <c r="J376" s="12"/>
      <c r="K376" s="12"/>
    </row>
    <row r="377" spans="1:11" ht="15" customHeight="1">
      <c r="A377" s="42"/>
      <c r="B377" s="43"/>
      <c r="C377" s="33" t="s">
        <v>74</v>
      </c>
      <c r="D377" s="34" t="s">
        <v>75</v>
      </c>
      <c r="E377" s="50">
        <v>150000</v>
      </c>
      <c r="F377" s="36"/>
      <c r="G377" s="36">
        <f>E377+F377</f>
        <v>150000</v>
      </c>
      <c r="H377" s="37"/>
      <c r="I377" s="12"/>
      <c r="J377" s="12"/>
      <c r="K377" s="12"/>
    </row>
    <row r="378" spans="1:11" ht="15" customHeight="1">
      <c r="A378" s="42"/>
      <c r="B378" s="43"/>
      <c r="C378" s="33" t="s">
        <v>76</v>
      </c>
      <c r="D378" s="34" t="s">
        <v>77</v>
      </c>
      <c r="E378" s="50">
        <v>40000</v>
      </c>
      <c r="F378" s="36"/>
      <c r="G378" s="36">
        <f>E378+F378</f>
        <v>40000</v>
      </c>
      <c r="H378" s="37"/>
      <c r="I378" s="12"/>
      <c r="J378" s="12"/>
      <c r="K378" s="12"/>
    </row>
    <row r="379" spans="1:12" ht="22.5">
      <c r="A379" s="42"/>
      <c r="B379" s="43"/>
      <c r="C379" s="33" t="s">
        <v>20</v>
      </c>
      <c r="D379" s="34" t="s">
        <v>21</v>
      </c>
      <c r="E379" s="50">
        <v>18000</v>
      </c>
      <c r="F379" s="493"/>
      <c r="G379" s="36">
        <f>E379+F379</f>
        <v>18000</v>
      </c>
      <c r="H379" s="620" t="s">
        <v>680</v>
      </c>
      <c r="I379" s="12"/>
      <c r="J379" s="12"/>
      <c r="K379" s="12"/>
      <c r="L379" s="619"/>
    </row>
    <row r="380" spans="1:11" ht="15" customHeight="1">
      <c r="A380" s="42"/>
      <c r="B380" s="129" t="s">
        <v>214</v>
      </c>
      <c r="C380" s="130"/>
      <c r="D380" s="48" t="s">
        <v>41</v>
      </c>
      <c r="E380" s="78">
        <f>E381</f>
        <v>5000</v>
      </c>
      <c r="F380" s="78">
        <f>F381</f>
        <v>0</v>
      </c>
      <c r="G380" s="78">
        <f>G381</f>
        <v>5000</v>
      </c>
      <c r="H380" s="37"/>
      <c r="I380" s="12"/>
      <c r="J380" s="12"/>
      <c r="K380" s="12"/>
    </row>
    <row r="381" spans="1:11" ht="13.5" thickBot="1">
      <c r="A381" s="61"/>
      <c r="B381" s="62"/>
      <c r="C381" s="63" t="s">
        <v>35</v>
      </c>
      <c r="D381" s="54" t="s">
        <v>36</v>
      </c>
      <c r="E381" s="64">
        <v>5000</v>
      </c>
      <c r="F381" s="65"/>
      <c r="G381" s="36">
        <f>E381+F381</f>
        <v>5000</v>
      </c>
      <c r="H381" s="66"/>
      <c r="I381" s="12"/>
      <c r="J381" s="12"/>
      <c r="K381" s="12"/>
    </row>
    <row r="382" spans="1:11" ht="26.25" customHeight="1" thickBot="1">
      <c r="A382" s="117" t="s">
        <v>215</v>
      </c>
      <c r="B382" s="118"/>
      <c r="C382" s="131"/>
      <c r="D382" s="119" t="s">
        <v>216</v>
      </c>
      <c r="E382" s="120">
        <f>E383+E385+E387+E390+E392</f>
        <v>2255000</v>
      </c>
      <c r="F382" s="120">
        <f>F383+F385+F387+F390+F392</f>
        <v>80000</v>
      </c>
      <c r="G382" s="120">
        <f>G383+G385+G387+G390+G392</f>
        <v>2335000</v>
      </c>
      <c r="H382" s="24"/>
      <c r="I382" s="12"/>
      <c r="J382" s="12"/>
      <c r="K382" s="12"/>
    </row>
    <row r="383" spans="1:11" ht="15" customHeight="1">
      <c r="A383" s="38"/>
      <c r="B383" s="27" t="s">
        <v>217</v>
      </c>
      <c r="C383" s="39"/>
      <c r="D383" s="28" t="s">
        <v>218</v>
      </c>
      <c r="E383" s="57">
        <f>E384</f>
        <v>12000</v>
      </c>
      <c r="F383" s="57">
        <f>F384</f>
        <v>0</v>
      </c>
      <c r="G383" s="57">
        <f>G384</f>
        <v>12000</v>
      </c>
      <c r="H383" s="30"/>
      <c r="I383" s="12"/>
      <c r="J383" s="12"/>
      <c r="K383" s="12"/>
    </row>
    <row r="384" spans="1:11" ht="36">
      <c r="A384" s="45"/>
      <c r="B384" s="47"/>
      <c r="C384" s="43" t="s">
        <v>184</v>
      </c>
      <c r="D384" s="34" t="s">
        <v>185</v>
      </c>
      <c r="E384" s="50">
        <v>12000</v>
      </c>
      <c r="F384" s="36"/>
      <c r="G384" s="36">
        <f>E384+F384</f>
        <v>12000</v>
      </c>
      <c r="H384" s="37"/>
      <c r="I384" s="12"/>
      <c r="J384" s="12"/>
      <c r="K384" s="12"/>
    </row>
    <row r="385" spans="1:11" ht="15" customHeight="1">
      <c r="A385" s="45"/>
      <c r="B385" s="47" t="s">
        <v>219</v>
      </c>
      <c r="C385" s="132"/>
      <c r="D385" s="48" t="s">
        <v>220</v>
      </c>
      <c r="E385" s="51">
        <f>SUM(E386:E386)</f>
        <v>492000</v>
      </c>
      <c r="F385" s="51">
        <f>SUM(F386:F386)</f>
        <v>0</v>
      </c>
      <c r="G385" s="51">
        <f>SUM(G386:G386)</f>
        <v>492000</v>
      </c>
      <c r="H385" s="37"/>
      <c r="I385" s="12"/>
      <c r="J385" s="12"/>
      <c r="K385" s="12"/>
    </row>
    <row r="386" spans="1:11" ht="22.5" customHeight="1">
      <c r="A386" s="42"/>
      <c r="B386" s="43"/>
      <c r="C386" s="115">
        <v>2480</v>
      </c>
      <c r="D386" s="34" t="s">
        <v>221</v>
      </c>
      <c r="E386" s="50">
        <v>492000</v>
      </c>
      <c r="F386" s="36"/>
      <c r="G386" s="36">
        <f>E386+F386</f>
        <v>492000</v>
      </c>
      <c r="H386" s="37"/>
      <c r="I386" s="12"/>
      <c r="J386" s="12"/>
      <c r="K386" s="12"/>
    </row>
    <row r="387" spans="1:11" ht="15" customHeight="1">
      <c r="A387" s="45"/>
      <c r="B387" s="47" t="s">
        <v>222</v>
      </c>
      <c r="C387" s="132"/>
      <c r="D387" s="48" t="s">
        <v>223</v>
      </c>
      <c r="E387" s="51">
        <f>E388+E389</f>
        <v>745000</v>
      </c>
      <c r="F387" s="51">
        <f>F388+F389</f>
        <v>80000</v>
      </c>
      <c r="G387" s="51">
        <f>G388+G389</f>
        <v>825000</v>
      </c>
      <c r="H387" s="37"/>
      <c r="I387" s="12"/>
      <c r="J387" s="12"/>
      <c r="K387" s="12"/>
    </row>
    <row r="388" spans="1:11" ht="23.25" customHeight="1">
      <c r="A388" s="42"/>
      <c r="B388" s="43"/>
      <c r="C388" s="115">
        <v>2480</v>
      </c>
      <c r="D388" s="34" t="s">
        <v>221</v>
      </c>
      <c r="E388" s="50">
        <v>165000</v>
      </c>
      <c r="F388" s="36"/>
      <c r="G388" s="36">
        <f>E388+F388</f>
        <v>165000</v>
      </c>
      <c r="H388" s="37"/>
      <c r="I388" s="12"/>
      <c r="J388" s="12"/>
      <c r="K388" s="12"/>
    </row>
    <row r="389" spans="1:11" ht="15" customHeight="1">
      <c r="A389" s="42"/>
      <c r="B389" s="43"/>
      <c r="C389" s="33" t="s">
        <v>20</v>
      </c>
      <c r="D389" s="34" t="s">
        <v>21</v>
      </c>
      <c r="E389" s="50">
        <v>580000</v>
      </c>
      <c r="F389" s="651">
        <v>80000</v>
      </c>
      <c r="G389" s="36">
        <f>E389+F389</f>
        <v>660000</v>
      </c>
      <c r="H389" s="649" t="s">
        <v>771</v>
      </c>
      <c r="I389" s="12"/>
      <c r="J389" s="12"/>
      <c r="K389" s="12"/>
    </row>
    <row r="390" spans="1:11" ht="15" customHeight="1">
      <c r="A390" s="45"/>
      <c r="B390" s="47" t="s">
        <v>224</v>
      </c>
      <c r="C390" s="47"/>
      <c r="D390" s="48" t="s">
        <v>225</v>
      </c>
      <c r="E390" s="51">
        <f>E391</f>
        <v>2000</v>
      </c>
      <c r="F390" s="51">
        <f>F391</f>
        <v>0</v>
      </c>
      <c r="G390" s="51">
        <f>G391</f>
        <v>2000</v>
      </c>
      <c r="H390" s="37"/>
      <c r="I390" s="12"/>
      <c r="J390" s="12"/>
      <c r="K390" s="12"/>
    </row>
    <row r="391" spans="1:11" ht="15" customHeight="1">
      <c r="A391" s="45"/>
      <c r="B391" s="102"/>
      <c r="C391" s="33" t="s">
        <v>74</v>
      </c>
      <c r="D391" s="34" t="s">
        <v>75</v>
      </c>
      <c r="E391" s="60">
        <v>2000</v>
      </c>
      <c r="F391" s="36"/>
      <c r="G391" s="36">
        <f>E391+F391</f>
        <v>2000</v>
      </c>
      <c r="H391" s="37"/>
      <c r="I391" s="12"/>
      <c r="J391" s="12"/>
      <c r="K391" s="12"/>
    </row>
    <row r="392" spans="1:11" ht="15" customHeight="1">
      <c r="A392" s="45"/>
      <c r="B392" s="47" t="s">
        <v>226</v>
      </c>
      <c r="C392" s="46"/>
      <c r="D392" s="48" t="s">
        <v>41</v>
      </c>
      <c r="E392" s="51">
        <f>SUM(E393:E398)</f>
        <v>1004000</v>
      </c>
      <c r="F392" s="51">
        <f>SUM(F393:F398)</f>
        <v>0</v>
      </c>
      <c r="G392" s="51">
        <f>SUM(G393:G398)</f>
        <v>1004000</v>
      </c>
      <c r="H392" s="37"/>
      <c r="I392" s="12"/>
      <c r="J392" s="12"/>
      <c r="K392" s="12"/>
    </row>
    <row r="393" spans="1:11" ht="15" customHeight="1">
      <c r="A393" s="42"/>
      <c r="B393" s="43"/>
      <c r="C393" s="33" t="s">
        <v>35</v>
      </c>
      <c r="D393" s="34" t="s">
        <v>36</v>
      </c>
      <c r="E393" s="50">
        <v>20000</v>
      </c>
      <c r="F393" s="36"/>
      <c r="G393" s="36">
        <f aca="true" t="shared" si="18" ref="G393:G398">E393+F393</f>
        <v>20000</v>
      </c>
      <c r="H393" s="37"/>
      <c r="I393" s="12"/>
      <c r="J393" s="12"/>
      <c r="K393" s="12"/>
    </row>
    <row r="394" spans="1:11" ht="15" customHeight="1">
      <c r="A394" s="42"/>
      <c r="B394" s="43"/>
      <c r="C394" s="33" t="s">
        <v>74</v>
      </c>
      <c r="D394" s="34" t="s">
        <v>75</v>
      </c>
      <c r="E394" s="50">
        <v>23000</v>
      </c>
      <c r="F394" s="36"/>
      <c r="G394" s="36">
        <f t="shared" si="18"/>
        <v>23000</v>
      </c>
      <c r="H394" s="37"/>
      <c r="I394" s="12"/>
      <c r="J394" s="12"/>
      <c r="K394" s="12"/>
    </row>
    <row r="395" spans="1:11" ht="15" customHeight="1">
      <c r="A395" s="42"/>
      <c r="B395" s="43"/>
      <c r="C395" s="33" t="s">
        <v>76</v>
      </c>
      <c r="D395" s="34" t="s">
        <v>77</v>
      </c>
      <c r="E395" s="50">
        <v>35000</v>
      </c>
      <c r="F395" s="36"/>
      <c r="G395" s="36">
        <f t="shared" si="18"/>
        <v>35000</v>
      </c>
      <c r="H395" s="37"/>
      <c r="I395" s="12"/>
      <c r="J395" s="12"/>
      <c r="K395" s="12"/>
    </row>
    <row r="396" spans="1:11" ht="15" customHeight="1">
      <c r="A396" s="42"/>
      <c r="B396" s="43"/>
      <c r="C396" s="33" t="s">
        <v>14</v>
      </c>
      <c r="D396" s="34" t="s">
        <v>15</v>
      </c>
      <c r="E396" s="50">
        <v>24000</v>
      </c>
      <c r="F396" s="36"/>
      <c r="G396" s="36">
        <f t="shared" si="18"/>
        <v>24000</v>
      </c>
      <c r="H396" s="37"/>
      <c r="I396" s="12"/>
      <c r="J396" s="12"/>
      <c r="K396" s="12"/>
    </row>
    <row r="397" spans="1:11" ht="15" customHeight="1">
      <c r="A397" s="42"/>
      <c r="B397" s="43"/>
      <c r="C397" s="84">
        <v>4370</v>
      </c>
      <c r="D397" s="34" t="s">
        <v>80</v>
      </c>
      <c r="E397" s="50">
        <v>2000</v>
      </c>
      <c r="F397" s="36"/>
      <c r="G397" s="36">
        <f t="shared" si="18"/>
        <v>2000</v>
      </c>
      <c r="H397" s="37"/>
      <c r="I397" s="12"/>
      <c r="J397" s="12"/>
      <c r="K397" s="12"/>
    </row>
    <row r="398" spans="1:11" ht="15" customHeight="1" thickBot="1">
      <c r="A398" s="61"/>
      <c r="B398" s="62"/>
      <c r="C398" s="133" t="s">
        <v>20</v>
      </c>
      <c r="D398" s="99" t="s">
        <v>21</v>
      </c>
      <c r="E398" s="64">
        <v>900000</v>
      </c>
      <c r="F398" s="65"/>
      <c r="G398" s="36">
        <f t="shared" si="18"/>
        <v>900000</v>
      </c>
      <c r="H398" s="66"/>
      <c r="I398" s="12"/>
      <c r="J398" s="12"/>
      <c r="K398" s="12"/>
    </row>
    <row r="399" spans="1:11" ht="15.75" customHeight="1" thickBot="1">
      <c r="A399" s="20" t="s">
        <v>227</v>
      </c>
      <c r="B399" s="21"/>
      <c r="C399" s="21"/>
      <c r="D399" s="22" t="s">
        <v>228</v>
      </c>
      <c r="E399" s="56">
        <f>E400+E403</f>
        <v>433600</v>
      </c>
      <c r="F399" s="56">
        <f>F400+F403</f>
        <v>0</v>
      </c>
      <c r="G399" s="56">
        <f>G400+G403</f>
        <v>433600</v>
      </c>
      <c r="H399" s="24"/>
      <c r="I399" s="12"/>
      <c r="J399" s="12"/>
      <c r="K399" s="12"/>
    </row>
    <row r="400" spans="1:11" ht="15" customHeight="1">
      <c r="A400" s="38"/>
      <c r="B400" s="27" t="s">
        <v>229</v>
      </c>
      <c r="C400" s="39"/>
      <c r="D400" s="28" t="s">
        <v>230</v>
      </c>
      <c r="E400" s="57">
        <f>E401+E402</f>
        <v>323600</v>
      </c>
      <c r="F400" s="57">
        <f>F401+F402</f>
        <v>0</v>
      </c>
      <c r="G400" s="57">
        <f>G401+G402</f>
        <v>323600</v>
      </c>
      <c r="H400" s="30"/>
      <c r="I400" s="12"/>
      <c r="J400" s="12"/>
      <c r="K400" s="12"/>
    </row>
    <row r="401" spans="1:11" ht="22.5" customHeight="1">
      <c r="A401" s="42"/>
      <c r="B401" s="43"/>
      <c r="C401" s="115">
        <v>2480</v>
      </c>
      <c r="D401" s="34" t="s">
        <v>221</v>
      </c>
      <c r="E401" s="50">
        <v>110000</v>
      </c>
      <c r="F401" s="36"/>
      <c r="G401" s="36">
        <f>E401+F401</f>
        <v>110000</v>
      </c>
      <c r="H401" s="37"/>
      <c r="I401" s="12"/>
      <c r="J401" s="12"/>
      <c r="K401" s="12"/>
    </row>
    <row r="402" spans="1:11" ht="33.75">
      <c r="A402" s="42"/>
      <c r="B402" s="43"/>
      <c r="C402" s="133" t="s">
        <v>20</v>
      </c>
      <c r="D402" s="99" t="s">
        <v>21</v>
      </c>
      <c r="E402" s="50">
        <v>213600</v>
      </c>
      <c r="F402" s="493"/>
      <c r="G402" s="36">
        <f>E402+F402</f>
        <v>213600</v>
      </c>
      <c r="H402" s="618" t="s">
        <v>707</v>
      </c>
      <c r="I402" s="12"/>
      <c r="J402" s="12"/>
      <c r="K402" s="12"/>
    </row>
    <row r="403" spans="1:11" ht="15" customHeight="1">
      <c r="A403" s="42"/>
      <c r="B403" s="47" t="s">
        <v>231</v>
      </c>
      <c r="C403" s="132"/>
      <c r="D403" s="48" t="s">
        <v>232</v>
      </c>
      <c r="E403" s="51">
        <f>E404+E405</f>
        <v>110000</v>
      </c>
      <c r="F403" s="51">
        <f>F404+F405</f>
        <v>0</v>
      </c>
      <c r="G403" s="51">
        <f>G404+G405</f>
        <v>110000</v>
      </c>
      <c r="H403" s="37"/>
      <c r="I403" s="12"/>
      <c r="J403" s="12"/>
      <c r="K403" s="12"/>
    </row>
    <row r="404" spans="1:11" ht="36">
      <c r="A404" s="42"/>
      <c r="B404" s="47"/>
      <c r="C404" s="62" t="s">
        <v>184</v>
      </c>
      <c r="D404" s="34" t="s">
        <v>185</v>
      </c>
      <c r="E404" s="50">
        <v>102000</v>
      </c>
      <c r="F404" s="36"/>
      <c r="G404" s="36">
        <f>E404+F404</f>
        <v>102000</v>
      </c>
      <c r="H404" s="37"/>
      <c r="I404" s="12"/>
      <c r="J404" s="12"/>
      <c r="K404" s="12"/>
    </row>
    <row r="405" spans="1:11" ht="43.5" customHeight="1">
      <c r="A405" s="42"/>
      <c r="B405" s="43"/>
      <c r="C405" s="88" t="s">
        <v>145</v>
      </c>
      <c r="D405" s="89" t="s">
        <v>146</v>
      </c>
      <c r="E405" s="50">
        <v>8000</v>
      </c>
      <c r="F405" s="36"/>
      <c r="G405" s="36">
        <f>E405+F405</f>
        <v>8000</v>
      </c>
      <c r="H405" s="37"/>
      <c r="I405" s="12"/>
      <c r="J405" s="12"/>
      <c r="K405" s="12"/>
    </row>
    <row r="406" spans="1:11" s="141" customFormat="1" ht="4.5" customHeight="1" thickBot="1">
      <c r="A406" s="134"/>
      <c r="B406" s="135"/>
      <c r="C406" s="135"/>
      <c r="D406" s="136"/>
      <c r="E406" s="137"/>
      <c r="F406" s="138"/>
      <c r="G406" s="138"/>
      <c r="H406" s="139"/>
      <c r="I406" s="140"/>
      <c r="J406" s="140"/>
      <c r="K406" s="140"/>
    </row>
    <row r="407" spans="1:11" ht="17.25" customHeight="1" thickBot="1">
      <c r="A407" s="142"/>
      <c r="B407" s="143"/>
      <c r="C407" s="144"/>
      <c r="D407" s="145" t="s">
        <v>233</v>
      </c>
      <c r="E407" s="146">
        <f>E10+E22+E34+E37+E43+E46+E85+E100+E109+E113+E116+E234+E252+E309+E353+E363+E382+E399</f>
        <v>22206821.32</v>
      </c>
      <c r="F407" s="768">
        <f>F10+F22+F34+F37+F43+F46+F85+F100+F109+F113+F116+F234+F252+F309+F353+F363+F382+F399</f>
        <v>576573.14</v>
      </c>
      <c r="G407" s="146">
        <f>G10+G22+G34+G37+G43+G46+G85+G100+G109+G113+G116+G234+G252+G309+G353+G363+G382+G399</f>
        <v>22783394.459999997</v>
      </c>
      <c r="H407" s="24"/>
      <c r="I407" s="12"/>
      <c r="J407" s="12"/>
      <c r="K407" s="12"/>
    </row>
    <row r="408" spans="1:11" ht="26.25" customHeight="1">
      <c r="A408" s="147"/>
      <c r="B408" s="147"/>
      <c r="C408" s="148"/>
      <c r="D408" s="149"/>
      <c r="E408" s="150"/>
      <c r="F408" s="12"/>
      <c r="G408" s="12"/>
      <c r="H408" s="12"/>
      <c r="I408" s="12"/>
      <c r="J408" s="12"/>
      <c r="K408" s="12"/>
    </row>
    <row r="409" spans="1:11" ht="26.25" customHeight="1">
      <c r="A409" s="147"/>
      <c r="B409" s="147"/>
      <c r="C409" s="148"/>
      <c r="D409" s="149"/>
      <c r="E409" s="150"/>
      <c r="F409" s="12"/>
      <c r="G409" s="12"/>
      <c r="H409" s="12"/>
      <c r="I409" s="12"/>
      <c r="J409" s="12"/>
      <c r="K409" s="12"/>
    </row>
    <row r="410" spans="1:11" ht="26.25" customHeight="1">
      <c r="A410" s="147"/>
      <c r="B410" s="147"/>
      <c r="C410" s="148"/>
      <c r="D410" s="149"/>
      <c r="E410" s="150"/>
      <c r="F410" s="486"/>
      <c r="G410" s="12"/>
      <c r="H410" s="12"/>
      <c r="I410" s="12"/>
      <c r="J410" s="12"/>
      <c r="K410" s="12"/>
    </row>
    <row r="411" spans="1:11" ht="26.25" customHeight="1">
      <c r="A411" s="147"/>
      <c r="B411" s="147"/>
      <c r="C411" s="148"/>
      <c r="D411" s="149"/>
      <c r="E411" s="150"/>
      <c r="F411" s="12"/>
      <c r="G411" s="12"/>
      <c r="H411" s="12"/>
      <c r="I411" s="12"/>
      <c r="J411" s="12"/>
      <c r="K411" s="12"/>
    </row>
    <row r="412" spans="1:11" ht="26.25" customHeight="1">
      <c r="A412" s="147"/>
      <c r="B412" s="147"/>
      <c r="C412" s="148"/>
      <c r="D412" s="149"/>
      <c r="E412" s="150"/>
      <c r="F412" s="12"/>
      <c r="G412" s="12"/>
      <c r="H412" s="12"/>
      <c r="I412" s="12"/>
      <c r="J412" s="12"/>
      <c r="K412" s="12"/>
    </row>
    <row r="413" spans="1:11" ht="14.25">
      <c r="A413" s="147"/>
      <c r="B413" s="147"/>
      <c r="C413" s="148"/>
      <c r="D413" s="149"/>
      <c r="E413" s="150"/>
      <c r="F413" s="12"/>
      <c r="G413" s="12"/>
      <c r="H413" s="12"/>
      <c r="I413" s="12"/>
      <c r="J413" s="12"/>
      <c r="K413" s="12"/>
    </row>
    <row r="414" spans="1:11" ht="27" customHeight="1">
      <c r="A414" s="147"/>
      <c r="B414" s="147"/>
      <c r="C414" s="148"/>
      <c r="D414" s="149"/>
      <c r="E414" s="150"/>
      <c r="F414" s="12"/>
      <c r="G414" s="12"/>
      <c r="H414" s="12"/>
      <c r="I414" s="12"/>
      <c r="J414" s="12"/>
      <c r="K414" s="12"/>
    </row>
    <row r="415" spans="1:11" ht="25.5" customHeight="1">
      <c r="A415" s="147"/>
      <c r="B415" s="147"/>
      <c r="C415" s="148"/>
      <c r="D415" s="149"/>
      <c r="E415" s="150"/>
      <c r="F415" s="12"/>
      <c r="G415" s="12"/>
      <c r="H415" s="12"/>
      <c r="I415" s="12"/>
      <c r="J415" s="12"/>
      <c r="K415" s="12"/>
    </row>
    <row r="416" spans="1:11" ht="14.25">
      <c r="A416" s="147"/>
      <c r="B416" s="147"/>
      <c r="C416" s="148"/>
      <c r="D416" s="149"/>
      <c r="E416" s="150"/>
      <c r="F416" s="12"/>
      <c r="G416" s="12"/>
      <c r="H416" s="12"/>
      <c r="I416" s="12"/>
      <c r="J416" s="12"/>
      <c r="K416" s="12"/>
    </row>
    <row r="417" spans="1:11" ht="12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</row>
    <row r="418" spans="1:11" ht="12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</row>
    <row r="419" spans="1:11" ht="12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</row>
    <row r="420" spans="1:11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</row>
    <row r="421" spans="1:11" ht="12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</row>
    <row r="422" spans="1:11" ht="12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</row>
    <row r="423" spans="1:11" ht="12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</row>
    <row r="424" spans="1:11" ht="12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</row>
    <row r="425" spans="1:11" ht="12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</row>
    <row r="426" spans="1:11" ht="12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</row>
    <row r="427" spans="1:11" ht="12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</row>
    <row r="428" spans="1:11" ht="12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</row>
    <row r="429" spans="1:11" ht="12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</row>
    <row r="430" spans="1:11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</row>
    <row r="431" spans="1:11" ht="12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</row>
    <row r="432" spans="1:11" ht="12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</row>
    <row r="433" spans="1:11" ht="12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</row>
    <row r="434" spans="1:11" ht="12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</row>
    <row r="435" spans="1:9" ht="12.75">
      <c r="A435" s="12"/>
      <c r="B435" s="12"/>
      <c r="C435" s="12"/>
      <c r="D435" s="12"/>
      <c r="E435" s="12"/>
      <c r="F435" s="12"/>
      <c r="G435" s="12"/>
      <c r="H435" s="12"/>
      <c r="I435" s="12"/>
    </row>
    <row r="436" spans="1:9" ht="12.75">
      <c r="A436" s="12"/>
      <c r="B436" s="12"/>
      <c r="C436" s="12"/>
      <c r="D436" s="12"/>
      <c r="E436" s="12"/>
      <c r="F436" s="12"/>
      <c r="G436" s="12"/>
      <c r="H436" s="12"/>
      <c r="I436" s="12"/>
    </row>
    <row r="437" spans="1:9" ht="12.75">
      <c r="A437" s="12"/>
      <c r="B437" s="12"/>
      <c r="C437" s="12"/>
      <c r="D437" s="12"/>
      <c r="E437" s="12"/>
      <c r="F437" s="12"/>
      <c r="G437" s="12"/>
      <c r="H437" s="12"/>
      <c r="I437" s="12"/>
    </row>
    <row r="438" spans="1:9" ht="12.75">
      <c r="A438" s="12"/>
      <c r="B438" s="12"/>
      <c r="C438" s="12"/>
      <c r="D438" s="12"/>
      <c r="E438" s="12"/>
      <c r="F438" s="12"/>
      <c r="G438" s="12"/>
      <c r="H438" s="12"/>
      <c r="I438" s="12"/>
    </row>
    <row r="439" spans="1:9" ht="12.75">
      <c r="A439" s="12"/>
      <c r="B439" s="12"/>
      <c r="C439" s="12"/>
      <c r="D439" s="12"/>
      <c r="E439" s="12"/>
      <c r="F439" s="12"/>
      <c r="G439" s="12"/>
      <c r="H439" s="12"/>
      <c r="I439" s="12"/>
    </row>
    <row r="440" spans="1:9" ht="12.75">
      <c r="A440" s="12"/>
      <c r="B440" s="12"/>
      <c r="C440" s="12"/>
      <c r="D440" s="12"/>
      <c r="E440" s="12"/>
      <c r="F440" s="12"/>
      <c r="G440" s="12"/>
      <c r="H440" s="12"/>
      <c r="I440" s="12"/>
    </row>
    <row r="441" spans="1:9" ht="12.75">
      <c r="A441" s="12"/>
      <c r="B441" s="12"/>
      <c r="C441" s="12"/>
      <c r="D441" s="12"/>
      <c r="E441" s="12"/>
      <c r="F441" s="12"/>
      <c r="G441" s="12"/>
      <c r="H441" s="12"/>
      <c r="I441" s="12"/>
    </row>
    <row r="442" spans="1:9" ht="12.75">
      <c r="A442" s="12"/>
      <c r="B442" s="12"/>
      <c r="C442" s="12"/>
      <c r="D442" s="12"/>
      <c r="E442" s="12"/>
      <c r="F442" s="12"/>
      <c r="G442" s="12"/>
      <c r="H442" s="12"/>
      <c r="I442" s="12"/>
    </row>
    <row r="443" spans="1:9" ht="12.75">
      <c r="A443" s="12"/>
      <c r="B443" s="12"/>
      <c r="C443" s="12"/>
      <c r="D443" s="12"/>
      <c r="E443" s="12"/>
      <c r="F443" s="12"/>
      <c r="G443" s="12"/>
      <c r="H443" s="12"/>
      <c r="I443" s="12"/>
    </row>
    <row r="444" spans="1:9" ht="12.75">
      <c r="A444" s="12"/>
      <c r="B444" s="12"/>
      <c r="C444" s="12"/>
      <c r="D444" s="12"/>
      <c r="E444" s="12"/>
      <c r="F444" s="12"/>
      <c r="G444" s="12"/>
      <c r="H444" s="12"/>
      <c r="I444" s="12"/>
    </row>
    <row r="445" spans="1:9" ht="12.75">
      <c r="A445" s="12"/>
      <c r="B445" s="12"/>
      <c r="C445" s="12"/>
      <c r="D445" s="12"/>
      <c r="E445" s="12"/>
      <c r="F445" s="12"/>
      <c r="G445" s="12"/>
      <c r="H445" s="12"/>
      <c r="I445" s="12"/>
    </row>
    <row r="446" spans="1:9" ht="12.75">
      <c r="A446" s="12"/>
      <c r="B446" s="12"/>
      <c r="C446" s="12"/>
      <c r="D446" s="12"/>
      <c r="E446" s="12"/>
      <c r="F446" s="12"/>
      <c r="G446" s="12"/>
      <c r="H446" s="12"/>
      <c r="I446" s="12"/>
    </row>
    <row r="447" spans="1:9" ht="12.75">
      <c r="A447" s="12"/>
      <c r="B447" s="12"/>
      <c r="C447" s="12"/>
      <c r="D447" s="12"/>
      <c r="E447" s="12"/>
      <c r="F447" s="12"/>
      <c r="G447" s="12"/>
      <c r="H447" s="12"/>
      <c r="I447" s="12"/>
    </row>
    <row r="448" spans="1:9" ht="12.75">
      <c r="A448" s="12"/>
      <c r="B448" s="12"/>
      <c r="C448" s="12"/>
      <c r="D448" s="12"/>
      <c r="E448" s="12"/>
      <c r="F448" s="12"/>
      <c r="G448" s="12"/>
      <c r="H448" s="12"/>
      <c r="I448" s="12"/>
    </row>
    <row r="449" spans="1:9" ht="12.75">
      <c r="A449" s="12"/>
      <c r="B449" s="12"/>
      <c r="C449" s="12"/>
      <c r="D449" s="12"/>
      <c r="E449" s="12"/>
      <c r="F449" s="12"/>
      <c r="G449" s="12"/>
      <c r="H449" s="12"/>
      <c r="I449" s="12"/>
    </row>
    <row r="450" spans="1:9" ht="12.75">
      <c r="A450" s="12"/>
      <c r="B450" s="12"/>
      <c r="C450" s="12"/>
      <c r="D450" s="12"/>
      <c r="E450" s="12"/>
      <c r="F450" s="12"/>
      <c r="G450" s="12"/>
      <c r="H450" s="12"/>
      <c r="I450" s="12"/>
    </row>
    <row r="451" spans="1:9" ht="12.75">
      <c r="A451" s="12"/>
      <c r="B451" s="12"/>
      <c r="C451" s="12"/>
      <c r="D451" s="12"/>
      <c r="E451" s="12"/>
      <c r="F451" s="12"/>
      <c r="G451" s="12"/>
      <c r="H451" s="12"/>
      <c r="I451" s="12"/>
    </row>
    <row r="452" spans="1:9" ht="12.75">
      <c r="A452" s="12"/>
      <c r="B452" s="12"/>
      <c r="C452" s="12"/>
      <c r="D452" s="12"/>
      <c r="E452" s="12"/>
      <c r="F452" s="12"/>
      <c r="G452" s="12"/>
      <c r="H452" s="12"/>
      <c r="I452" s="12"/>
    </row>
    <row r="453" spans="1:9" ht="12.75">
      <c r="A453" s="12"/>
      <c r="B453" s="12"/>
      <c r="C453" s="12"/>
      <c r="D453" s="12"/>
      <c r="E453" s="12"/>
      <c r="F453" s="12"/>
      <c r="G453" s="12"/>
      <c r="H453" s="12"/>
      <c r="I453" s="12"/>
    </row>
    <row r="454" spans="1:9" ht="12.75">
      <c r="A454" s="12"/>
      <c r="B454" s="12"/>
      <c r="C454" s="12"/>
      <c r="D454" s="12"/>
      <c r="E454" s="12"/>
      <c r="F454" s="12"/>
      <c r="G454" s="12"/>
      <c r="H454" s="12"/>
      <c r="I454" s="12"/>
    </row>
    <row r="455" spans="1:9" ht="12.75">
      <c r="A455" s="12"/>
      <c r="B455" s="12"/>
      <c r="C455" s="12"/>
      <c r="D455" s="12"/>
      <c r="E455" s="12"/>
      <c r="F455" s="12"/>
      <c r="G455" s="12"/>
      <c r="H455" s="12"/>
      <c r="I455" s="12"/>
    </row>
    <row r="456" spans="1:9" ht="12.75">
      <c r="A456" s="12"/>
      <c r="B456" s="12"/>
      <c r="C456" s="12"/>
      <c r="D456" s="12"/>
      <c r="E456" s="12"/>
      <c r="F456" s="12"/>
      <c r="G456" s="12"/>
      <c r="H456" s="12"/>
      <c r="I456" s="12"/>
    </row>
    <row r="457" spans="1:9" ht="12.75">
      <c r="A457" s="12"/>
      <c r="B457" s="12"/>
      <c r="C457" s="12"/>
      <c r="D457" s="12"/>
      <c r="E457" s="12"/>
      <c r="F457" s="12"/>
      <c r="G457" s="12"/>
      <c r="H457" s="12"/>
      <c r="I457" s="12"/>
    </row>
    <row r="458" spans="1:9" ht="12.75">
      <c r="A458" s="12"/>
      <c r="B458" s="12"/>
      <c r="C458" s="12"/>
      <c r="D458" s="12"/>
      <c r="E458" s="12"/>
      <c r="F458" s="12"/>
      <c r="G458" s="12"/>
      <c r="H458" s="12"/>
      <c r="I458" s="12"/>
    </row>
    <row r="459" spans="1:9" ht="12.75">
      <c r="A459" s="12"/>
      <c r="B459" s="12"/>
      <c r="C459" s="12"/>
      <c r="D459" s="12"/>
      <c r="E459" s="12"/>
      <c r="F459" s="12"/>
      <c r="G459" s="12"/>
      <c r="H459" s="12"/>
      <c r="I459" s="12"/>
    </row>
    <row r="460" spans="1:9" ht="12.75">
      <c r="A460" s="12"/>
      <c r="B460" s="12"/>
      <c r="C460" s="12"/>
      <c r="D460" s="12"/>
      <c r="E460" s="12"/>
      <c r="F460" s="12"/>
      <c r="G460" s="12"/>
      <c r="H460" s="12"/>
      <c r="I460" s="12"/>
    </row>
    <row r="461" spans="1:9" ht="12.75">
      <c r="A461" s="12"/>
      <c r="B461" s="12"/>
      <c r="C461" s="12"/>
      <c r="D461" s="12"/>
      <c r="E461" s="12"/>
      <c r="F461" s="12"/>
      <c r="G461" s="12"/>
      <c r="H461" s="12"/>
      <c r="I461" s="12"/>
    </row>
    <row r="462" spans="1:9" ht="12.75">
      <c r="A462" s="12"/>
      <c r="B462" s="12"/>
      <c r="C462" s="12"/>
      <c r="D462" s="12"/>
      <c r="E462" s="12"/>
      <c r="F462" s="12"/>
      <c r="G462" s="12"/>
      <c r="H462" s="12"/>
      <c r="I462" s="12"/>
    </row>
    <row r="463" spans="1:9" ht="12.75">
      <c r="A463" s="12"/>
      <c r="B463" s="12"/>
      <c r="C463" s="12"/>
      <c r="D463" s="12"/>
      <c r="E463" s="12"/>
      <c r="F463" s="12"/>
      <c r="G463" s="12"/>
      <c r="H463" s="12"/>
      <c r="I463" s="12"/>
    </row>
    <row r="464" spans="1:9" ht="12.75">
      <c r="A464" s="12"/>
      <c r="B464" s="12"/>
      <c r="C464" s="12"/>
      <c r="D464" s="12"/>
      <c r="E464" s="12"/>
      <c r="F464" s="12"/>
      <c r="G464" s="12"/>
      <c r="H464" s="12"/>
      <c r="I464" s="12"/>
    </row>
    <row r="465" spans="1:9" ht="12.75">
      <c r="A465" s="12"/>
      <c r="B465" s="12"/>
      <c r="C465" s="12"/>
      <c r="D465" s="12"/>
      <c r="E465" s="12"/>
      <c r="F465" s="12"/>
      <c r="G465" s="12"/>
      <c r="H465" s="12"/>
      <c r="I465" s="12"/>
    </row>
    <row r="466" spans="1:9" ht="12.75">
      <c r="A466" s="12"/>
      <c r="B466" s="12"/>
      <c r="C466" s="12"/>
      <c r="D466" s="12"/>
      <c r="E466" s="12"/>
      <c r="F466" s="12"/>
      <c r="G466" s="12"/>
      <c r="H466" s="12"/>
      <c r="I466" s="12"/>
    </row>
    <row r="467" spans="1:9" ht="12.75">
      <c r="A467" s="12"/>
      <c r="B467" s="12"/>
      <c r="C467" s="12"/>
      <c r="D467" s="12"/>
      <c r="E467" s="12"/>
      <c r="F467" s="12"/>
      <c r="G467" s="12"/>
      <c r="H467" s="12"/>
      <c r="I467" s="12"/>
    </row>
    <row r="468" spans="1:9" ht="12.75">
      <c r="A468" s="12"/>
      <c r="B468" s="12"/>
      <c r="C468" s="12"/>
      <c r="D468" s="12"/>
      <c r="E468" s="12"/>
      <c r="F468" s="12"/>
      <c r="G468" s="12"/>
      <c r="H468" s="12"/>
      <c r="I468" s="12"/>
    </row>
    <row r="469" spans="1:9" ht="12.75">
      <c r="A469" s="12"/>
      <c r="B469" s="12"/>
      <c r="C469" s="12"/>
      <c r="D469" s="12"/>
      <c r="E469" s="12"/>
      <c r="F469" s="12"/>
      <c r="G469" s="12"/>
      <c r="H469" s="12"/>
      <c r="I469" s="12"/>
    </row>
    <row r="470" spans="1:9" ht="12.75">
      <c r="A470" s="12"/>
      <c r="B470" s="12"/>
      <c r="C470" s="12"/>
      <c r="D470" s="12"/>
      <c r="E470" s="12"/>
      <c r="F470" s="12"/>
      <c r="G470" s="12"/>
      <c r="H470" s="12"/>
      <c r="I470" s="12"/>
    </row>
  </sheetData>
  <sheetProtection/>
  <mergeCells count="1">
    <mergeCell ref="D6:E6"/>
  </mergeCells>
  <printOptions/>
  <pageMargins left="0.1968503937007874" right="0" top="0.5905511811023623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92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6.57421875" style="1" customWidth="1"/>
    <col min="2" max="2" width="5.28125" style="1" bestFit="1" customWidth="1"/>
    <col min="3" max="3" width="7.00390625" style="1" bestFit="1" customWidth="1"/>
    <col min="4" max="4" width="5.57421875" style="1" customWidth="1"/>
    <col min="5" max="5" width="47.8515625" style="1" customWidth="1"/>
    <col min="6" max="8" width="18.57421875" style="1" customWidth="1"/>
    <col min="9" max="9" width="8.8515625" style="1" customWidth="1"/>
    <col min="10" max="16384" width="9.140625" style="1" customWidth="1"/>
  </cols>
  <sheetData>
    <row r="1" spans="7:9" ht="12.75">
      <c r="G1" s="286" t="s">
        <v>234</v>
      </c>
      <c r="H1" s="155"/>
      <c r="I1" s="155"/>
    </row>
    <row r="2" spans="2:9" ht="12.75">
      <c r="B2" s="2"/>
      <c r="C2" s="2"/>
      <c r="G2" t="s">
        <v>792</v>
      </c>
      <c r="H2" s="155"/>
      <c r="I2" s="155"/>
    </row>
    <row r="3" spans="2:9" ht="12.75">
      <c r="B3" s="2"/>
      <c r="G3" t="s">
        <v>708</v>
      </c>
      <c r="H3" s="155"/>
      <c r="I3" s="155"/>
    </row>
    <row r="4" ht="11.25" customHeight="1">
      <c r="E4" s="3"/>
    </row>
    <row r="5" spans="3:12" ht="33" customHeight="1">
      <c r="C5" s="801" t="s">
        <v>713</v>
      </c>
      <c r="D5" s="801"/>
      <c r="E5" s="801"/>
      <c r="F5" s="801"/>
      <c r="G5" s="801"/>
      <c r="H5" s="287"/>
      <c r="I5" s="287"/>
      <c r="J5" s="287"/>
      <c r="K5" s="287"/>
      <c r="L5" s="287"/>
    </row>
    <row r="6" spans="3:12" ht="17.25" customHeight="1" thickBot="1">
      <c r="C6" s="800" t="s">
        <v>560</v>
      </c>
      <c r="D6" s="800"/>
      <c r="E6" s="800"/>
      <c r="F6" s="287"/>
      <c r="G6" s="287"/>
      <c r="H6" s="287"/>
      <c r="I6" s="287"/>
      <c r="J6" s="287"/>
      <c r="K6" s="287"/>
      <c r="L6" s="287"/>
    </row>
    <row r="7" spans="2:8" ht="26.25" customHeight="1" thickBot="1">
      <c r="B7" s="288" t="s">
        <v>2</v>
      </c>
      <c r="C7" s="323" t="s">
        <v>3</v>
      </c>
      <c r="D7" s="324" t="s">
        <v>4</v>
      </c>
      <c r="E7" s="325" t="s">
        <v>243</v>
      </c>
      <c r="F7" s="326" t="s">
        <v>6</v>
      </c>
      <c r="G7" s="325" t="s">
        <v>7</v>
      </c>
      <c r="H7" s="474" t="s">
        <v>605</v>
      </c>
    </row>
    <row r="8" spans="2:8" ht="20.25" customHeight="1" thickBot="1">
      <c r="B8" s="295" t="s">
        <v>10</v>
      </c>
      <c r="C8" s="21"/>
      <c r="D8" s="21"/>
      <c r="E8" s="688" t="s">
        <v>11</v>
      </c>
      <c r="F8" s="693">
        <f aca="true" t="shared" si="0" ref="F8:H9">F9</f>
        <v>0</v>
      </c>
      <c r="G8" s="693">
        <f t="shared" si="0"/>
        <v>304558</v>
      </c>
      <c r="H8" s="701">
        <f t="shared" si="0"/>
        <v>304558</v>
      </c>
    </row>
    <row r="9" spans="2:8" ht="15.75" customHeight="1">
      <c r="B9" s="694"/>
      <c r="C9" s="689" t="s">
        <v>776</v>
      </c>
      <c r="D9" s="690"/>
      <c r="E9" s="761" t="s">
        <v>41</v>
      </c>
      <c r="F9" s="692">
        <f t="shared" si="0"/>
        <v>0</v>
      </c>
      <c r="G9" s="692">
        <f t="shared" si="0"/>
        <v>304558</v>
      </c>
      <c r="H9" s="702">
        <f t="shared" si="0"/>
        <v>304558</v>
      </c>
    </row>
    <row r="10" spans="2:8" ht="33" customHeight="1" thickBot="1">
      <c r="B10" s="687"/>
      <c r="C10" s="687"/>
      <c r="D10" s="756" t="s">
        <v>562</v>
      </c>
      <c r="E10" s="757" t="s">
        <v>563</v>
      </c>
      <c r="F10" s="64">
        <v>0</v>
      </c>
      <c r="G10" s="703">
        <v>304558</v>
      </c>
      <c r="H10" s="704">
        <f>F10+G10</f>
        <v>304558</v>
      </c>
    </row>
    <row r="11" spans="2:8" ht="18" customHeight="1" thickBot="1">
      <c r="B11" s="513" t="s">
        <v>52</v>
      </c>
      <c r="C11" s="295"/>
      <c r="D11" s="296"/>
      <c r="E11" s="289" t="s">
        <v>53</v>
      </c>
      <c r="F11" s="146">
        <f aca="true" t="shared" si="1" ref="F11:H12">F12</f>
        <v>66200</v>
      </c>
      <c r="G11" s="146">
        <f t="shared" si="1"/>
        <v>0</v>
      </c>
      <c r="H11" s="514">
        <f t="shared" si="1"/>
        <v>66200</v>
      </c>
    </row>
    <row r="12" spans="2:8" ht="15.75" customHeight="1">
      <c r="B12" s="290"/>
      <c r="C12" s="291" t="s">
        <v>54</v>
      </c>
      <c r="D12" s="291"/>
      <c r="E12" s="762" t="s">
        <v>561</v>
      </c>
      <c r="F12" s="475">
        <f t="shared" si="1"/>
        <v>66200</v>
      </c>
      <c r="G12" s="475">
        <f t="shared" si="1"/>
        <v>0</v>
      </c>
      <c r="H12" s="511">
        <f t="shared" si="1"/>
        <v>66200</v>
      </c>
    </row>
    <row r="13" spans="2:8" ht="33" customHeight="1" thickBot="1">
      <c r="B13" s="479"/>
      <c r="C13" s="479"/>
      <c r="D13" s="756" t="s">
        <v>562</v>
      </c>
      <c r="E13" s="757" t="s">
        <v>563</v>
      </c>
      <c r="F13" s="480">
        <v>66200</v>
      </c>
      <c r="G13" s="481"/>
      <c r="H13" s="584">
        <f>F13+G13</f>
        <v>66200</v>
      </c>
    </row>
    <row r="14" spans="2:8" ht="37.5" customHeight="1" thickBot="1">
      <c r="B14" s="295" t="s">
        <v>89</v>
      </c>
      <c r="C14" s="296"/>
      <c r="D14" s="296"/>
      <c r="E14" s="297" t="s">
        <v>90</v>
      </c>
      <c r="F14" s="146">
        <f>F15+F17+F19</f>
        <v>10118</v>
      </c>
      <c r="G14" s="146">
        <f>G15+G17+G19</f>
        <v>0</v>
      </c>
      <c r="H14" s="695">
        <f>H15+H17+H19</f>
        <v>10118</v>
      </c>
    </row>
    <row r="15" spans="2:8" ht="25.5">
      <c r="B15" s="290"/>
      <c r="C15" s="291" t="s">
        <v>91</v>
      </c>
      <c r="D15" s="291"/>
      <c r="E15" s="762" t="s">
        <v>564</v>
      </c>
      <c r="F15" s="475">
        <f>F16</f>
        <v>1330</v>
      </c>
      <c r="G15" s="475">
        <f>G16</f>
        <v>0</v>
      </c>
      <c r="H15" s="511">
        <f>H16</f>
        <v>1330</v>
      </c>
    </row>
    <row r="16" spans="2:8" ht="31.5" customHeight="1">
      <c r="B16" s="479"/>
      <c r="C16" s="479"/>
      <c r="D16" s="756" t="s">
        <v>562</v>
      </c>
      <c r="E16" s="757" t="s">
        <v>563</v>
      </c>
      <c r="F16" s="480">
        <v>1330</v>
      </c>
      <c r="G16" s="481"/>
      <c r="H16" s="584">
        <f>F16+G16</f>
        <v>1330</v>
      </c>
    </row>
    <row r="17" spans="2:8" ht="38.25">
      <c r="B17" s="310"/>
      <c r="C17" s="601">
        <v>75109</v>
      </c>
      <c r="D17" s="602"/>
      <c r="E17" s="763" t="s">
        <v>666</v>
      </c>
      <c r="F17" s="571">
        <f>F18</f>
        <v>3636</v>
      </c>
      <c r="G17" s="571">
        <f>G18</f>
        <v>0</v>
      </c>
      <c r="H17" s="572">
        <f>H18</f>
        <v>3636</v>
      </c>
    </row>
    <row r="18" spans="2:8" ht="30" customHeight="1">
      <c r="B18" s="484"/>
      <c r="C18" s="237"/>
      <c r="D18" s="758">
        <v>2010</v>
      </c>
      <c r="E18" s="757" t="s">
        <v>789</v>
      </c>
      <c r="F18" s="567">
        <v>3636</v>
      </c>
      <c r="G18" s="568"/>
      <c r="H18" s="584">
        <f>F18+G18</f>
        <v>3636</v>
      </c>
    </row>
    <row r="19" spans="2:8" ht="15.75" customHeight="1">
      <c r="B19" s="310"/>
      <c r="C19" s="601">
        <v>75113</v>
      </c>
      <c r="D19" s="602"/>
      <c r="E19" s="764" t="s">
        <v>676</v>
      </c>
      <c r="F19" s="571">
        <f>F20</f>
        <v>5152</v>
      </c>
      <c r="G19" s="571">
        <f>G20</f>
        <v>0</v>
      </c>
      <c r="H19" s="572">
        <f>H20</f>
        <v>5152</v>
      </c>
    </row>
    <row r="20" spans="2:8" ht="30" customHeight="1" thickBot="1">
      <c r="B20" s="600"/>
      <c r="C20" s="599"/>
      <c r="D20" s="758">
        <v>2010</v>
      </c>
      <c r="E20" s="757" t="s">
        <v>790</v>
      </c>
      <c r="F20" s="567">
        <v>5152</v>
      </c>
      <c r="G20" s="568"/>
      <c r="H20" s="584">
        <f>F20+G20</f>
        <v>5152</v>
      </c>
    </row>
    <row r="21" spans="2:8" ht="16.5" thickBot="1">
      <c r="B21" s="295" t="s">
        <v>148</v>
      </c>
      <c r="C21" s="296"/>
      <c r="D21" s="296"/>
      <c r="E21" s="289" t="s">
        <v>149</v>
      </c>
      <c r="F21" s="146">
        <f>F22+F24+F26</f>
        <v>2138700</v>
      </c>
      <c r="G21" s="146">
        <f>G22+G24+G26</f>
        <v>0</v>
      </c>
      <c r="H21" s="514">
        <f>H22+H24+H26</f>
        <v>2138700</v>
      </c>
    </row>
    <row r="22" spans="2:8" ht="25.5" customHeight="1">
      <c r="B22" s="290"/>
      <c r="C22" s="291" t="s">
        <v>150</v>
      </c>
      <c r="D22" s="291"/>
      <c r="E22" s="762" t="s">
        <v>151</v>
      </c>
      <c r="F22" s="475">
        <f>F23</f>
        <v>2092800</v>
      </c>
      <c r="G22" s="475">
        <f>G23</f>
        <v>0</v>
      </c>
      <c r="H22" s="511">
        <f>H23</f>
        <v>2092800</v>
      </c>
    </row>
    <row r="23" spans="2:8" ht="31.5" customHeight="1">
      <c r="B23" s="293"/>
      <c r="C23" s="293"/>
      <c r="D23" s="759" t="s">
        <v>562</v>
      </c>
      <c r="E23" s="760" t="s">
        <v>563</v>
      </c>
      <c r="F23" s="476">
        <v>2092800</v>
      </c>
      <c r="G23" s="478"/>
      <c r="H23" s="584">
        <f>F23+G23</f>
        <v>2092800</v>
      </c>
    </row>
    <row r="24" spans="2:8" ht="39.75" customHeight="1">
      <c r="B24" s="298"/>
      <c r="C24" s="299" t="s">
        <v>164</v>
      </c>
      <c r="D24" s="299"/>
      <c r="E24" s="765" t="s">
        <v>165</v>
      </c>
      <c r="F24" s="477">
        <f>F25</f>
        <v>9000</v>
      </c>
      <c r="G24" s="477">
        <f>G25</f>
        <v>0</v>
      </c>
      <c r="H24" s="512">
        <f>H25</f>
        <v>9000</v>
      </c>
    </row>
    <row r="25" spans="2:8" ht="30" customHeight="1">
      <c r="B25" s="293"/>
      <c r="C25" s="293"/>
      <c r="D25" s="759" t="s">
        <v>562</v>
      </c>
      <c r="E25" s="760" t="s">
        <v>563</v>
      </c>
      <c r="F25" s="476">
        <v>9000</v>
      </c>
      <c r="G25" s="478"/>
      <c r="H25" s="582">
        <f>F25+G25</f>
        <v>9000</v>
      </c>
    </row>
    <row r="26" spans="2:8" ht="25.5">
      <c r="B26" s="298"/>
      <c r="C26" s="299" t="s">
        <v>167</v>
      </c>
      <c r="D26" s="299"/>
      <c r="E26" s="765" t="s">
        <v>565</v>
      </c>
      <c r="F26" s="477">
        <f>F27</f>
        <v>36900</v>
      </c>
      <c r="G26" s="477">
        <f>G27</f>
        <v>0</v>
      </c>
      <c r="H26" s="512">
        <f>H27</f>
        <v>36900</v>
      </c>
    </row>
    <row r="27" spans="2:8" ht="31.5" customHeight="1">
      <c r="B27" s="293"/>
      <c r="C27" s="293"/>
      <c r="D27" s="759" t="s">
        <v>562</v>
      </c>
      <c r="E27" s="760" t="s">
        <v>563</v>
      </c>
      <c r="F27" s="476">
        <v>36900</v>
      </c>
      <c r="G27" s="478"/>
      <c r="H27" s="582">
        <f>F27+G27</f>
        <v>36900</v>
      </c>
    </row>
    <row r="28" spans="2:8" ht="7.5" customHeight="1" thickBot="1">
      <c r="B28" s="301"/>
      <c r="C28" s="301"/>
      <c r="D28" s="301"/>
      <c r="E28" s="238"/>
      <c r="F28" s="302"/>
      <c r="G28" s="294"/>
      <c r="H28" s="294"/>
    </row>
    <row r="29" spans="2:8" ht="16.5" thickBot="1">
      <c r="B29" s="303"/>
      <c r="C29" s="303"/>
      <c r="D29" s="303"/>
      <c r="E29" s="304" t="s">
        <v>566</v>
      </c>
      <c r="F29" s="305">
        <f>F8+F11+F14+F21</f>
        <v>2215018</v>
      </c>
      <c r="G29" s="305">
        <f>G8+G11+G14+G21</f>
        <v>304558</v>
      </c>
      <c r="H29" s="305">
        <f>H8+H11+H14+H21</f>
        <v>2519576</v>
      </c>
    </row>
    <row r="30" spans="2:8" ht="15.75">
      <c r="B30" s="303"/>
      <c r="C30" s="303"/>
      <c r="D30" s="303"/>
      <c r="E30" s="307"/>
      <c r="F30" s="308"/>
      <c r="G30" s="306"/>
      <c r="H30" s="306"/>
    </row>
    <row r="31" spans="2:8" ht="11.25" customHeight="1">
      <c r="B31" s="303"/>
      <c r="C31" s="303"/>
      <c r="D31" s="303"/>
      <c r="E31" s="307"/>
      <c r="F31" s="308"/>
      <c r="G31" s="306"/>
      <c r="H31" s="306"/>
    </row>
    <row r="32" spans="2:8" ht="18.75" customHeight="1" thickBot="1">
      <c r="B32" s="301"/>
      <c r="C32" s="800" t="s">
        <v>567</v>
      </c>
      <c r="D32" s="800"/>
      <c r="E32" s="800"/>
      <c r="F32" s="302"/>
      <c r="G32" s="12"/>
      <c r="H32" s="309"/>
    </row>
    <row r="33" spans="2:8" ht="24" customHeight="1" thickBot="1">
      <c r="B33" s="322" t="s">
        <v>2</v>
      </c>
      <c r="C33" s="323" t="s">
        <v>3</v>
      </c>
      <c r="D33" s="324" t="s">
        <v>4</v>
      </c>
      <c r="E33" s="325" t="s">
        <v>243</v>
      </c>
      <c r="F33" s="326" t="s">
        <v>6</v>
      </c>
      <c r="G33" s="325" t="s">
        <v>7</v>
      </c>
      <c r="H33" s="474" t="s">
        <v>605</v>
      </c>
    </row>
    <row r="34" spans="2:8" ht="19.5" customHeight="1" thickBot="1">
      <c r="B34" s="295" t="s">
        <v>10</v>
      </c>
      <c r="C34" s="21"/>
      <c r="D34" s="21"/>
      <c r="E34" s="688" t="s">
        <v>11</v>
      </c>
      <c r="F34" s="693">
        <f>F35</f>
        <v>0</v>
      </c>
      <c r="G34" s="693">
        <f>G35</f>
        <v>304558</v>
      </c>
      <c r="H34" s="701">
        <f>H35</f>
        <v>304558</v>
      </c>
    </row>
    <row r="35" spans="2:8" ht="14.25" customHeight="1">
      <c r="B35" s="705"/>
      <c r="C35" s="689" t="s">
        <v>776</v>
      </c>
      <c r="D35" s="690"/>
      <c r="E35" s="691" t="s">
        <v>41</v>
      </c>
      <c r="F35" s="692">
        <f>F36+F37</f>
        <v>0</v>
      </c>
      <c r="G35" s="692">
        <f>G36+G37</f>
        <v>304558</v>
      </c>
      <c r="H35" s="702">
        <f>H36+H37</f>
        <v>304558</v>
      </c>
    </row>
    <row r="36" spans="2:8" ht="14.25" customHeight="1">
      <c r="B36" s="686"/>
      <c r="C36" s="686"/>
      <c r="D36" s="33" t="s">
        <v>14</v>
      </c>
      <c r="E36" s="34" t="s">
        <v>15</v>
      </c>
      <c r="F36" s="50">
        <v>0</v>
      </c>
      <c r="G36" s="706">
        <v>5972</v>
      </c>
      <c r="H36" s="584">
        <f>F36+G36</f>
        <v>5972</v>
      </c>
    </row>
    <row r="37" spans="2:8" ht="14.25" customHeight="1" thickBot="1">
      <c r="B37" s="687"/>
      <c r="C37" s="696"/>
      <c r="D37" s="33" t="s">
        <v>37</v>
      </c>
      <c r="E37" s="34" t="s">
        <v>38</v>
      </c>
      <c r="F37" s="64">
        <v>0</v>
      </c>
      <c r="G37" s="703">
        <v>298586</v>
      </c>
      <c r="H37" s="704">
        <f>F37+G37</f>
        <v>298586</v>
      </c>
    </row>
    <row r="38" spans="2:9" ht="16.5" thickBot="1">
      <c r="B38" s="295" t="s">
        <v>52</v>
      </c>
      <c r="C38" s="296"/>
      <c r="D38" s="296"/>
      <c r="E38" s="289" t="s">
        <v>53</v>
      </c>
      <c r="F38" s="146">
        <f>F39</f>
        <v>66200</v>
      </c>
      <c r="G38" s="146">
        <f>G39</f>
        <v>0</v>
      </c>
      <c r="H38" s="514">
        <f>H39</f>
        <v>66200</v>
      </c>
      <c r="I38" s="12"/>
    </row>
    <row r="39" spans="2:9" ht="14.25">
      <c r="B39" s="290"/>
      <c r="C39" s="291" t="s">
        <v>54</v>
      </c>
      <c r="D39" s="291"/>
      <c r="E39" s="292" t="s">
        <v>561</v>
      </c>
      <c r="F39" s="475">
        <f>SUM(F40:F42)</f>
        <v>66200</v>
      </c>
      <c r="G39" s="475">
        <f>SUM(G40:G42)</f>
        <v>0</v>
      </c>
      <c r="H39" s="475">
        <f>SUM(H40:H42)</f>
        <v>66200</v>
      </c>
      <c r="I39" s="515"/>
    </row>
    <row r="40" spans="2:9" ht="14.25" customHeight="1">
      <c r="B40" s="310"/>
      <c r="C40" s="310"/>
      <c r="D40" s="310">
        <v>4010</v>
      </c>
      <c r="E40" s="34" t="s">
        <v>568</v>
      </c>
      <c r="F40" s="476">
        <v>55200</v>
      </c>
      <c r="G40" s="483"/>
      <c r="H40" s="581">
        <f>F40+G40</f>
        <v>55200</v>
      </c>
      <c r="I40" s="515"/>
    </row>
    <row r="41" spans="2:9" ht="14.25" customHeight="1">
      <c r="B41" s="310"/>
      <c r="C41" s="310"/>
      <c r="D41" s="310">
        <v>4110</v>
      </c>
      <c r="E41" s="34" t="s">
        <v>569</v>
      </c>
      <c r="F41" s="476">
        <v>9600</v>
      </c>
      <c r="G41" s="483"/>
      <c r="H41" s="581">
        <f>F41+G41</f>
        <v>9600</v>
      </c>
      <c r="I41" s="515"/>
    </row>
    <row r="42" spans="2:9" ht="14.25" customHeight="1" thickBot="1">
      <c r="B42" s="484"/>
      <c r="C42" s="484"/>
      <c r="D42" s="484">
        <v>4120</v>
      </c>
      <c r="E42" s="54" t="s">
        <v>570</v>
      </c>
      <c r="F42" s="480">
        <v>1400</v>
      </c>
      <c r="G42" s="276"/>
      <c r="H42" s="581">
        <f>F42+G42</f>
        <v>1400</v>
      </c>
      <c r="I42" s="515"/>
    </row>
    <row r="43" spans="2:9" ht="36" customHeight="1" thickBot="1">
      <c r="B43" s="295" t="s">
        <v>89</v>
      </c>
      <c r="C43" s="296"/>
      <c r="D43" s="296"/>
      <c r="E43" s="297" t="s">
        <v>90</v>
      </c>
      <c r="F43" s="146">
        <f>F44+F46+F52</f>
        <v>10118</v>
      </c>
      <c r="G43" s="146">
        <f>G44+G46+G52</f>
        <v>0</v>
      </c>
      <c r="H43" s="514">
        <f>H44+H46+H52</f>
        <v>10118</v>
      </c>
      <c r="I43" s="12"/>
    </row>
    <row r="44" spans="2:9" ht="26.25" customHeight="1">
      <c r="B44" s="290"/>
      <c r="C44" s="291" t="s">
        <v>91</v>
      </c>
      <c r="D44" s="291"/>
      <c r="E44" s="292" t="s">
        <v>564</v>
      </c>
      <c r="F44" s="475">
        <f>SUM(F45:F45)</f>
        <v>1330</v>
      </c>
      <c r="G44" s="475">
        <f>SUM(G45:G45)</f>
        <v>0</v>
      </c>
      <c r="H44" s="475">
        <f>SUM(H45:H45)</f>
        <v>1330</v>
      </c>
      <c r="I44" s="515"/>
    </row>
    <row r="45" spans="2:9" ht="15.75" customHeight="1">
      <c r="B45" s="484"/>
      <c r="C45" s="484"/>
      <c r="D45" s="484">
        <v>4300</v>
      </c>
      <c r="E45" s="54" t="s">
        <v>15</v>
      </c>
      <c r="F45" s="480">
        <v>1330</v>
      </c>
      <c r="G45" s="276"/>
      <c r="H45" s="581">
        <f>F45+G45</f>
        <v>1330</v>
      </c>
      <c r="I45" s="515"/>
    </row>
    <row r="46" spans="2:9" ht="51">
      <c r="B46" s="310"/>
      <c r="C46" s="240">
        <v>75109</v>
      </c>
      <c r="D46" s="187"/>
      <c r="E46" s="544" t="s">
        <v>666</v>
      </c>
      <c r="F46" s="572">
        <f>F47+F48+F49+F50+F51</f>
        <v>3636</v>
      </c>
      <c r="G46" s="572">
        <f>G47+G48+G49+G50+G51</f>
        <v>0</v>
      </c>
      <c r="H46" s="572">
        <f>H47+H48+H49+H50+H51</f>
        <v>3636</v>
      </c>
      <c r="I46" s="12"/>
    </row>
    <row r="47" spans="2:9" ht="14.25" customHeight="1">
      <c r="B47" s="310"/>
      <c r="C47" s="234"/>
      <c r="D47" s="560" t="s">
        <v>46</v>
      </c>
      <c r="E47" s="561" t="s">
        <v>47</v>
      </c>
      <c r="F47" s="570">
        <v>2190</v>
      </c>
      <c r="G47" s="578"/>
      <c r="H47" s="583">
        <f>F47+G47</f>
        <v>2190</v>
      </c>
      <c r="I47" s="12"/>
    </row>
    <row r="48" spans="2:9" ht="15.75" customHeight="1">
      <c r="B48" s="310"/>
      <c r="C48" s="310"/>
      <c r="D48" s="562">
        <v>4170</v>
      </c>
      <c r="E48" s="561" t="s">
        <v>73</v>
      </c>
      <c r="F48" s="570">
        <v>410</v>
      </c>
      <c r="G48" s="578">
        <v>215</v>
      </c>
      <c r="H48" s="667">
        <f>F48+G48</f>
        <v>625</v>
      </c>
      <c r="I48" s="12"/>
    </row>
    <row r="49" spans="2:9" ht="15.75" customHeight="1">
      <c r="B49" s="484"/>
      <c r="C49" s="569"/>
      <c r="D49" s="573" t="s">
        <v>35</v>
      </c>
      <c r="E49" s="574" t="s">
        <v>36</v>
      </c>
      <c r="F49" s="567">
        <v>432</v>
      </c>
      <c r="G49" s="579">
        <v>-259</v>
      </c>
      <c r="H49" s="667">
        <f>F49+G49</f>
        <v>173</v>
      </c>
      <c r="I49" s="12"/>
    </row>
    <row r="50" spans="2:9" ht="15.75" customHeight="1">
      <c r="B50" s="484"/>
      <c r="C50" s="310"/>
      <c r="D50" s="310">
        <v>4300</v>
      </c>
      <c r="E50" s="34" t="s">
        <v>15</v>
      </c>
      <c r="F50" s="476">
        <v>100</v>
      </c>
      <c r="G50" s="580">
        <v>44</v>
      </c>
      <c r="H50" s="667">
        <f>F50+G50</f>
        <v>144</v>
      </c>
      <c r="I50" s="12"/>
    </row>
    <row r="51" spans="2:9" ht="15.75" customHeight="1">
      <c r="B51" s="484"/>
      <c r="C51" s="569"/>
      <c r="D51" s="569">
        <v>4410</v>
      </c>
      <c r="E51" s="99" t="s">
        <v>65</v>
      </c>
      <c r="F51" s="567">
        <v>504</v>
      </c>
      <c r="G51" s="579"/>
      <c r="H51" s="668">
        <f>F51+G51</f>
        <v>504</v>
      </c>
      <c r="I51" s="12"/>
    </row>
    <row r="52" spans="2:9" ht="15.75" customHeight="1">
      <c r="B52" s="310"/>
      <c r="C52" s="601">
        <v>75113</v>
      </c>
      <c r="D52" s="602"/>
      <c r="E52" s="603" t="s">
        <v>676</v>
      </c>
      <c r="F52" s="571">
        <f>F53+F54+F55+F56+F57</f>
        <v>5152</v>
      </c>
      <c r="G52" s="571">
        <f>G53+G54+G55+G56+G57</f>
        <v>0</v>
      </c>
      <c r="H52" s="572">
        <f>H53+H54+H55+H56+H57</f>
        <v>5152</v>
      </c>
      <c r="I52" s="12"/>
    </row>
    <row r="53" spans="2:9" ht="15.75" customHeight="1">
      <c r="B53" s="569"/>
      <c r="C53" s="569"/>
      <c r="D53" s="560" t="s">
        <v>46</v>
      </c>
      <c r="E53" s="561" t="s">
        <v>47</v>
      </c>
      <c r="F53" s="567">
        <v>0</v>
      </c>
      <c r="G53" s="579"/>
      <c r="H53" s="605">
        <v>0</v>
      </c>
      <c r="I53" s="12"/>
    </row>
    <row r="54" spans="2:9" ht="15.75" customHeight="1">
      <c r="B54" s="310"/>
      <c r="C54" s="310"/>
      <c r="D54" s="562">
        <v>4170</v>
      </c>
      <c r="E54" s="561" t="s">
        <v>73</v>
      </c>
      <c r="F54" s="476">
        <v>1080</v>
      </c>
      <c r="G54" s="580"/>
      <c r="H54" s="604">
        <f>F54+G54</f>
        <v>1080</v>
      </c>
      <c r="I54" s="12"/>
    </row>
    <row r="55" spans="2:9" ht="15.75" customHeight="1">
      <c r="B55" s="569"/>
      <c r="C55" s="569"/>
      <c r="D55" s="573" t="s">
        <v>35</v>
      </c>
      <c r="E55" s="574" t="s">
        <v>36</v>
      </c>
      <c r="F55" s="567">
        <v>2942</v>
      </c>
      <c r="G55" s="579"/>
      <c r="H55" s="604">
        <f>F55+G55</f>
        <v>2942</v>
      </c>
      <c r="I55" s="12"/>
    </row>
    <row r="56" spans="2:9" ht="15.75" customHeight="1">
      <c r="B56" s="310"/>
      <c r="C56" s="310"/>
      <c r="D56" s="33" t="s">
        <v>14</v>
      </c>
      <c r="E56" s="34" t="s">
        <v>15</v>
      </c>
      <c r="F56" s="476">
        <v>500</v>
      </c>
      <c r="G56" s="580"/>
      <c r="H56" s="583">
        <f>F56+G56</f>
        <v>500</v>
      </c>
      <c r="I56" s="12"/>
    </row>
    <row r="57" spans="2:9" ht="15.75" customHeight="1" thickBot="1">
      <c r="B57" s="780"/>
      <c r="C57" s="780"/>
      <c r="D57" s="781" t="s">
        <v>64</v>
      </c>
      <c r="E57" s="782" t="s">
        <v>65</v>
      </c>
      <c r="F57" s="783">
        <v>630</v>
      </c>
      <c r="G57" s="784"/>
      <c r="H57" s="785">
        <f>F57+G57</f>
        <v>630</v>
      </c>
      <c r="I57" s="12"/>
    </row>
    <row r="58" spans="2:9" ht="16.5" thickBot="1">
      <c r="B58" s="295" t="s">
        <v>148</v>
      </c>
      <c r="C58" s="296"/>
      <c r="D58" s="296"/>
      <c r="E58" s="289" t="s">
        <v>149</v>
      </c>
      <c r="F58" s="146">
        <f>F59+F80+F82</f>
        <v>2138700</v>
      </c>
      <c r="G58" s="146">
        <f>G59+G80+G82</f>
        <v>0</v>
      </c>
      <c r="H58" s="514">
        <f>H59+H80+H82</f>
        <v>2138700</v>
      </c>
      <c r="I58" s="12"/>
    </row>
    <row r="59" spans="2:9" ht="35.25" customHeight="1">
      <c r="B59" s="290"/>
      <c r="C59" s="291" t="s">
        <v>150</v>
      </c>
      <c r="D59" s="291"/>
      <c r="E59" s="292" t="s">
        <v>151</v>
      </c>
      <c r="F59" s="475">
        <f>SUM(F60:F79)</f>
        <v>2092800</v>
      </c>
      <c r="G59" s="475">
        <f>SUM(G60:G79)</f>
        <v>0</v>
      </c>
      <c r="H59" s="475">
        <f>SUM(H60:H79)</f>
        <v>2092800</v>
      </c>
      <c r="I59" s="515"/>
    </row>
    <row r="60" spans="2:9" ht="14.25" customHeight="1">
      <c r="B60" s="298"/>
      <c r="C60" s="311"/>
      <c r="D60" s="312" t="s">
        <v>98</v>
      </c>
      <c r="E60" s="34" t="s">
        <v>70</v>
      </c>
      <c r="F60" s="482">
        <v>1021</v>
      </c>
      <c r="G60" s="36"/>
      <c r="H60" s="581">
        <f aca="true" t="shared" si="2" ref="H60:H79">F60+G60</f>
        <v>1021</v>
      </c>
      <c r="I60" s="515"/>
    </row>
    <row r="61" spans="2:8" ht="14.25" customHeight="1">
      <c r="B61" s="310"/>
      <c r="C61" s="310"/>
      <c r="D61" s="310">
        <v>3110</v>
      </c>
      <c r="E61" s="34" t="s">
        <v>180</v>
      </c>
      <c r="F61" s="44">
        <v>1997624</v>
      </c>
      <c r="G61" s="36"/>
      <c r="H61" s="584">
        <f t="shared" si="2"/>
        <v>1997624</v>
      </c>
    </row>
    <row r="62" spans="2:8" ht="14.25" customHeight="1">
      <c r="B62" s="310"/>
      <c r="C62" s="310"/>
      <c r="D62" s="310">
        <v>4010</v>
      </c>
      <c r="E62" s="34" t="s">
        <v>568</v>
      </c>
      <c r="F62" s="44">
        <v>42000</v>
      </c>
      <c r="G62" s="36"/>
      <c r="H62" s="584">
        <f t="shared" si="2"/>
        <v>42000</v>
      </c>
    </row>
    <row r="63" spans="2:8" ht="14.25" customHeight="1">
      <c r="B63" s="310"/>
      <c r="C63" s="310"/>
      <c r="D63" s="310">
        <v>4040</v>
      </c>
      <c r="E63" s="34" t="s">
        <v>72</v>
      </c>
      <c r="F63" s="44">
        <v>3040</v>
      </c>
      <c r="G63" s="36"/>
      <c r="H63" s="584">
        <f t="shared" si="2"/>
        <v>3040</v>
      </c>
    </row>
    <row r="64" spans="2:8" ht="14.25" customHeight="1">
      <c r="B64" s="310"/>
      <c r="C64" s="310"/>
      <c r="D64" s="310">
        <v>4110</v>
      </c>
      <c r="E64" s="34" t="s">
        <v>569</v>
      </c>
      <c r="F64" s="44">
        <v>28000</v>
      </c>
      <c r="G64" s="36"/>
      <c r="H64" s="582">
        <f t="shared" si="2"/>
        <v>28000</v>
      </c>
    </row>
    <row r="65" spans="2:8" ht="14.25" customHeight="1">
      <c r="B65" s="310"/>
      <c r="C65" s="310"/>
      <c r="D65" s="310">
        <v>4120</v>
      </c>
      <c r="E65" s="34" t="s">
        <v>570</v>
      </c>
      <c r="F65" s="44">
        <v>1200</v>
      </c>
      <c r="G65" s="36"/>
      <c r="H65" s="584">
        <f t="shared" si="2"/>
        <v>1200</v>
      </c>
    </row>
    <row r="66" spans="2:8" ht="14.25" customHeight="1">
      <c r="B66" s="310"/>
      <c r="C66" s="310"/>
      <c r="D66" s="310">
        <v>4170</v>
      </c>
      <c r="E66" s="34" t="s">
        <v>73</v>
      </c>
      <c r="F66" s="44">
        <v>1000</v>
      </c>
      <c r="G66" s="36"/>
      <c r="H66" s="584">
        <f t="shared" si="2"/>
        <v>1000</v>
      </c>
    </row>
    <row r="67" spans="2:8" ht="14.25" customHeight="1">
      <c r="B67" s="310"/>
      <c r="C67" s="310"/>
      <c r="D67" s="310">
        <v>4210</v>
      </c>
      <c r="E67" s="34" t="s">
        <v>36</v>
      </c>
      <c r="F67" s="44">
        <v>3000</v>
      </c>
      <c r="G67" s="36"/>
      <c r="H67" s="584">
        <f t="shared" si="2"/>
        <v>3000</v>
      </c>
    </row>
    <row r="68" spans="2:8" ht="14.25" customHeight="1">
      <c r="B68" s="310"/>
      <c r="C68" s="310"/>
      <c r="D68" s="310">
        <v>4260</v>
      </c>
      <c r="E68" s="34" t="s">
        <v>75</v>
      </c>
      <c r="F68" s="44">
        <v>550</v>
      </c>
      <c r="G68" s="36"/>
      <c r="H68" s="584">
        <f t="shared" si="2"/>
        <v>550</v>
      </c>
    </row>
    <row r="69" spans="2:8" ht="14.25" customHeight="1">
      <c r="B69" s="310"/>
      <c r="C69" s="310"/>
      <c r="D69" s="310">
        <v>4270</v>
      </c>
      <c r="E69" s="34" t="s">
        <v>77</v>
      </c>
      <c r="F69" s="44">
        <v>300</v>
      </c>
      <c r="G69" s="36"/>
      <c r="H69" s="584">
        <f t="shared" si="2"/>
        <v>300</v>
      </c>
    </row>
    <row r="70" spans="2:8" ht="14.25" customHeight="1">
      <c r="B70" s="310"/>
      <c r="C70" s="310"/>
      <c r="D70" s="310">
        <v>4280</v>
      </c>
      <c r="E70" s="34" t="s">
        <v>159</v>
      </c>
      <c r="F70" s="44">
        <v>100</v>
      </c>
      <c r="G70" s="36"/>
      <c r="H70" s="584">
        <f t="shared" si="2"/>
        <v>100</v>
      </c>
    </row>
    <row r="71" spans="2:8" ht="14.25" customHeight="1">
      <c r="B71" s="310"/>
      <c r="C71" s="310"/>
      <c r="D71" s="310">
        <v>4300</v>
      </c>
      <c r="E71" s="34" t="s">
        <v>15</v>
      </c>
      <c r="F71" s="44">
        <v>8815</v>
      </c>
      <c r="G71" s="36"/>
      <c r="H71" s="584">
        <f t="shared" si="2"/>
        <v>8815</v>
      </c>
    </row>
    <row r="72" spans="2:8" ht="14.25" customHeight="1">
      <c r="B72" s="310"/>
      <c r="C72" s="310"/>
      <c r="D72" s="310">
        <v>4370</v>
      </c>
      <c r="E72" s="34" t="s">
        <v>80</v>
      </c>
      <c r="F72" s="44">
        <v>0</v>
      </c>
      <c r="G72" s="36"/>
      <c r="H72" s="584">
        <f t="shared" si="2"/>
        <v>0</v>
      </c>
    </row>
    <row r="73" spans="2:8" ht="14.25" customHeight="1">
      <c r="B73" s="310"/>
      <c r="C73" s="310"/>
      <c r="D73" s="310">
        <v>4400</v>
      </c>
      <c r="E73" s="97" t="s">
        <v>160</v>
      </c>
      <c r="F73" s="44">
        <v>750</v>
      </c>
      <c r="G73" s="36"/>
      <c r="H73" s="584">
        <f t="shared" si="2"/>
        <v>750</v>
      </c>
    </row>
    <row r="74" spans="2:8" ht="14.25" customHeight="1">
      <c r="B74" s="310"/>
      <c r="C74" s="310"/>
      <c r="D74" s="310">
        <v>4410</v>
      </c>
      <c r="E74" s="34" t="s">
        <v>65</v>
      </c>
      <c r="F74" s="44">
        <v>500</v>
      </c>
      <c r="G74" s="36"/>
      <c r="H74" s="584">
        <f t="shared" si="2"/>
        <v>500</v>
      </c>
    </row>
    <row r="75" spans="2:9" ht="14.25" customHeight="1">
      <c r="B75" s="310"/>
      <c r="C75" s="310"/>
      <c r="D75" s="310">
        <v>4430</v>
      </c>
      <c r="E75" s="34" t="s">
        <v>38</v>
      </c>
      <c r="F75" s="44">
        <v>400</v>
      </c>
      <c r="G75" s="36"/>
      <c r="H75" s="582">
        <f t="shared" si="2"/>
        <v>400</v>
      </c>
      <c r="I75" s="12"/>
    </row>
    <row r="76" spans="2:9" ht="14.25" customHeight="1">
      <c r="B76" s="310"/>
      <c r="C76" s="310"/>
      <c r="D76" s="310">
        <v>4440</v>
      </c>
      <c r="E76" s="34" t="s">
        <v>571</v>
      </c>
      <c r="F76" s="44">
        <v>1200</v>
      </c>
      <c r="G76" s="36"/>
      <c r="H76" s="482">
        <f t="shared" si="2"/>
        <v>1200</v>
      </c>
      <c r="I76" s="515"/>
    </row>
    <row r="77" spans="2:8" ht="14.25" customHeight="1">
      <c r="B77" s="506"/>
      <c r="C77" s="506"/>
      <c r="D77" s="506">
        <v>4700</v>
      </c>
      <c r="E77" s="507" t="s">
        <v>84</v>
      </c>
      <c r="F77" s="508">
        <v>2000</v>
      </c>
      <c r="G77" s="114"/>
      <c r="H77" s="585">
        <f t="shared" si="2"/>
        <v>2000</v>
      </c>
    </row>
    <row r="78" spans="2:8" ht="14.25" customHeight="1">
      <c r="B78" s="310"/>
      <c r="C78" s="310"/>
      <c r="D78" s="43" t="s">
        <v>116</v>
      </c>
      <c r="E78" s="34" t="s">
        <v>117</v>
      </c>
      <c r="F78" s="44">
        <v>800</v>
      </c>
      <c r="G78" s="36"/>
      <c r="H78" s="584">
        <f t="shared" si="2"/>
        <v>800</v>
      </c>
    </row>
    <row r="79" spans="2:8" ht="14.25" customHeight="1">
      <c r="B79" s="310"/>
      <c r="C79" s="310"/>
      <c r="D79" s="43" t="s">
        <v>163</v>
      </c>
      <c r="E79" s="34" t="s">
        <v>85</v>
      </c>
      <c r="F79" s="44">
        <v>500</v>
      </c>
      <c r="G79" s="36"/>
      <c r="H79" s="582">
        <f t="shared" si="2"/>
        <v>500</v>
      </c>
    </row>
    <row r="80" spans="2:9" ht="42" customHeight="1">
      <c r="B80" s="298"/>
      <c r="C80" s="299" t="s">
        <v>164</v>
      </c>
      <c r="D80" s="299"/>
      <c r="E80" s="300" t="s">
        <v>165</v>
      </c>
      <c r="F80" s="477">
        <f>F81</f>
        <v>9000</v>
      </c>
      <c r="G80" s="477">
        <f>G81</f>
        <v>0</v>
      </c>
      <c r="H80" s="477">
        <f>H81</f>
        <v>9000</v>
      </c>
      <c r="I80" s="515"/>
    </row>
    <row r="81" spans="2:9" ht="14.25" customHeight="1">
      <c r="B81" s="310"/>
      <c r="C81" s="310"/>
      <c r="D81" s="310">
        <v>4130</v>
      </c>
      <c r="E81" s="34" t="s">
        <v>572</v>
      </c>
      <c r="F81" s="476">
        <v>9000</v>
      </c>
      <c r="G81" s="36"/>
      <c r="H81" s="581">
        <f>F81+G81</f>
        <v>9000</v>
      </c>
      <c r="I81" s="515"/>
    </row>
    <row r="82" spans="2:9" ht="27" customHeight="1">
      <c r="B82" s="298"/>
      <c r="C82" s="299" t="s">
        <v>167</v>
      </c>
      <c r="D82" s="299"/>
      <c r="E82" s="300" t="s">
        <v>573</v>
      </c>
      <c r="F82" s="477">
        <f>F83</f>
        <v>36900</v>
      </c>
      <c r="G82" s="477">
        <f>G83</f>
        <v>0</v>
      </c>
      <c r="H82" s="477">
        <f>H83</f>
        <v>36900</v>
      </c>
      <c r="I82" s="515"/>
    </row>
    <row r="83" spans="2:9" ht="14.25" customHeight="1">
      <c r="B83" s="310"/>
      <c r="C83" s="310"/>
      <c r="D83" s="310">
        <v>3110</v>
      </c>
      <c r="E83" s="34" t="s">
        <v>180</v>
      </c>
      <c r="F83" s="570">
        <v>36900</v>
      </c>
      <c r="G83" s="36"/>
      <c r="H83" s="482">
        <f>F83+G83</f>
        <v>36900</v>
      </c>
      <c r="I83" s="515"/>
    </row>
    <row r="84" spans="2:6" ht="7.5" customHeight="1" thickBot="1">
      <c r="B84" s="313"/>
      <c r="C84" s="313"/>
      <c r="D84" s="313"/>
      <c r="E84" s="238"/>
      <c r="F84" s="302"/>
    </row>
    <row r="85" spans="2:8" ht="16.5" thickBot="1">
      <c r="B85" s="314"/>
      <c r="C85" s="314"/>
      <c r="D85" s="315"/>
      <c r="E85" s="316" t="s">
        <v>566</v>
      </c>
      <c r="F85" s="317">
        <f>F34+F38+F43+F58</f>
        <v>2215018</v>
      </c>
      <c r="G85" s="317">
        <f>G34+G38+G43+G58</f>
        <v>304558</v>
      </c>
      <c r="H85" s="770">
        <f>H34+H38+H43+H58</f>
        <v>2519576</v>
      </c>
    </row>
    <row r="86" spans="2:6" ht="15.75">
      <c r="B86" s="314"/>
      <c r="C86" s="314"/>
      <c r="D86" s="315"/>
      <c r="E86" s="307"/>
      <c r="F86" s="318"/>
    </row>
    <row r="87" spans="2:7" ht="29.25" customHeight="1">
      <c r="B87" s="319"/>
      <c r="C87" s="801" t="s">
        <v>574</v>
      </c>
      <c r="D87" s="801"/>
      <c r="E87" s="801"/>
      <c r="F87" s="801"/>
      <c r="G87" s="12"/>
    </row>
    <row r="88" spans="2:7" ht="9" customHeight="1" thickBot="1">
      <c r="B88" s="320"/>
      <c r="C88" s="320"/>
      <c r="D88" s="320"/>
      <c r="E88" s="321"/>
      <c r="F88" s="150"/>
      <c r="G88" s="12"/>
    </row>
    <row r="89" spans="2:7" ht="24" customHeight="1">
      <c r="B89" s="322" t="s">
        <v>2</v>
      </c>
      <c r="C89" s="323" t="s">
        <v>3</v>
      </c>
      <c r="D89" s="324" t="s">
        <v>4</v>
      </c>
      <c r="E89" s="325" t="s">
        <v>243</v>
      </c>
      <c r="F89" s="326" t="s">
        <v>6</v>
      </c>
      <c r="G89" s="12"/>
    </row>
    <row r="90" spans="2:7" ht="24">
      <c r="B90" s="327" t="s">
        <v>52</v>
      </c>
      <c r="C90" s="327" t="s">
        <v>54</v>
      </c>
      <c r="D90" s="327" t="s">
        <v>575</v>
      </c>
      <c r="E90" s="97" t="s">
        <v>576</v>
      </c>
      <c r="F90" s="328">
        <v>18000</v>
      </c>
      <c r="G90" s="12"/>
    </row>
    <row r="91" spans="2:7" ht="15">
      <c r="B91" s="329"/>
      <c r="C91" s="329"/>
      <c r="D91" s="329"/>
      <c r="E91" s="330"/>
      <c r="F91" s="331"/>
      <c r="G91" s="12"/>
    </row>
    <row r="92" spans="2:7" ht="12.75">
      <c r="B92" s="12"/>
      <c r="C92" s="12"/>
      <c r="D92" s="12"/>
      <c r="E92" s="12"/>
      <c r="F92" s="12"/>
      <c r="G92" s="12"/>
    </row>
  </sheetData>
  <sheetProtection/>
  <mergeCells count="4">
    <mergeCell ref="C6:E6"/>
    <mergeCell ref="C32:E32"/>
    <mergeCell ref="C87:F87"/>
    <mergeCell ref="C5:G5"/>
  </mergeCells>
  <printOptions/>
  <pageMargins left="0.5905511811023623" right="0.1968503937007874" top="0.3937007874015748" bottom="0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H2" sqref="H2"/>
    </sheetView>
  </sheetViews>
  <sheetFormatPr defaultColWidth="10.28125" defaultRowHeight="12.75"/>
  <cols>
    <col min="1" max="1" width="3.57421875" style="655" bestFit="1" customWidth="1"/>
    <col min="2" max="2" width="16.7109375" style="655" customWidth="1"/>
    <col min="3" max="3" width="9.28125" style="655" customWidth="1"/>
    <col min="4" max="4" width="7.421875" style="655" customWidth="1"/>
    <col min="5" max="5" width="10.28125" style="655" customWidth="1"/>
    <col min="6" max="6" width="8.421875" style="655" customWidth="1"/>
    <col min="7" max="7" width="9.7109375" style="655" customWidth="1"/>
    <col min="8" max="8" width="8.421875" style="655" customWidth="1"/>
    <col min="9" max="9" width="8.7109375" style="655" customWidth="1"/>
    <col min="10" max="10" width="6.8515625" style="655" customWidth="1"/>
    <col min="11" max="11" width="6.57421875" style="655" customWidth="1"/>
    <col min="12" max="12" width="8.8515625" style="655" bestFit="1" customWidth="1"/>
    <col min="13" max="13" width="8.421875" style="655" customWidth="1"/>
    <col min="14" max="14" width="12.421875" style="655" customWidth="1"/>
    <col min="15" max="15" width="7.140625" style="655" customWidth="1"/>
    <col min="16" max="16" width="5.140625" style="655" customWidth="1"/>
    <col min="17" max="17" width="8.57421875" style="655" customWidth="1"/>
    <col min="18" max="18" width="0.42578125" style="655" customWidth="1"/>
    <col min="19" max="16384" width="10.28125" style="655" customWidth="1"/>
  </cols>
  <sheetData>
    <row r="1" ht="12.75">
      <c r="M1" t="s">
        <v>719</v>
      </c>
    </row>
    <row r="2" ht="12.75">
      <c r="M2" t="s">
        <v>792</v>
      </c>
    </row>
    <row r="3" spans="4:15" ht="15.75" customHeight="1">
      <c r="D3" s="656"/>
      <c r="E3" s="656"/>
      <c r="M3" t="s">
        <v>708</v>
      </c>
      <c r="O3" s="657"/>
    </row>
    <row r="4" spans="4:15" ht="15.75" customHeight="1">
      <c r="D4" s="656"/>
      <c r="E4" s="656"/>
      <c r="H4" s="3"/>
      <c r="M4"/>
      <c r="O4" s="657"/>
    </row>
    <row r="5" spans="4:15" ht="15.75" customHeight="1">
      <c r="D5" s="656"/>
      <c r="E5" s="656"/>
      <c r="H5" s="3"/>
      <c r="M5"/>
      <c r="O5" s="657"/>
    </row>
    <row r="6" ht="15.75" customHeight="1"/>
    <row r="7" spans="1:17" ht="15.75">
      <c r="A7" s="814" t="s">
        <v>720</v>
      </c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</row>
    <row r="8" spans="1:17" ht="14.25" customHeight="1">
      <c r="A8" s="658"/>
      <c r="B8" s="658"/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</row>
    <row r="9" spans="1:17" ht="14.25" customHeight="1">
      <c r="A9" s="658"/>
      <c r="B9" s="658"/>
      <c r="C9" s="658"/>
      <c r="D9" s="658"/>
      <c r="E9" s="658"/>
      <c r="F9" s="658"/>
      <c r="G9" s="658"/>
      <c r="H9" s="658"/>
      <c r="I9" s="658"/>
      <c r="J9" s="658"/>
      <c r="K9" s="658"/>
      <c r="L9" s="658"/>
      <c r="M9" s="658"/>
      <c r="N9" s="658"/>
      <c r="O9" s="658"/>
      <c r="P9" s="658"/>
      <c r="Q9" s="658"/>
    </row>
    <row r="10" spans="1:17" ht="14.25" customHeight="1">
      <c r="A10" s="658"/>
      <c r="B10" s="658"/>
      <c r="C10" s="658"/>
      <c r="D10" s="658"/>
      <c r="E10" s="658"/>
      <c r="F10" s="658"/>
      <c r="G10" s="658"/>
      <c r="H10" s="658"/>
      <c r="I10" s="658"/>
      <c r="J10" s="658"/>
      <c r="K10" s="658"/>
      <c r="L10" s="658"/>
      <c r="M10" s="658"/>
      <c r="N10" s="658"/>
      <c r="O10" s="658"/>
      <c r="P10" s="658"/>
      <c r="Q10" s="658"/>
    </row>
    <row r="11" spans="1:17" ht="15.75">
      <c r="A11" s="658"/>
      <c r="B11" s="658"/>
      <c r="C11" s="658"/>
      <c r="D11" s="658"/>
      <c r="E11" s="658"/>
      <c r="F11" s="658"/>
      <c r="G11" s="658"/>
      <c r="H11" s="658"/>
      <c r="I11" s="658"/>
      <c r="J11" s="658"/>
      <c r="K11" s="658"/>
      <c r="L11" s="658"/>
      <c r="M11" s="658"/>
      <c r="N11" s="658"/>
      <c r="O11" s="658"/>
      <c r="P11" s="658"/>
      <c r="Q11" s="658"/>
    </row>
    <row r="13" spans="1:17" ht="11.25">
      <c r="A13" s="815" t="s">
        <v>721</v>
      </c>
      <c r="B13" s="815" t="s">
        <v>722</v>
      </c>
      <c r="C13" s="816" t="s">
        <v>723</v>
      </c>
      <c r="D13" s="816" t="s">
        <v>724</v>
      </c>
      <c r="E13" s="816" t="s">
        <v>725</v>
      </c>
      <c r="F13" s="815" t="s">
        <v>726</v>
      </c>
      <c r="G13" s="815"/>
      <c r="H13" s="815" t="s">
        <v>727</v>
      </c>
      <c r="I13" s="815"/>
      <c r="J13" s="815"/>
      <c r="K13" s="815"/>
      <c r="L13" s="815"/>
      <c r="M13" s="815"/>
      <c r="N13" s="815"/>
      <c r="O13" s="815"/>
      <c r="P13" s="815"/>
      <c r="Q13" s="815"/>
    </row>
    <row r="14" spans="1:17" ht="11.25">
      <c r="A14" s="815"/>
      <c r="B14" s="815"/>
      <c r="C14" s="816"/>
      <c r="D14" s="816"/>
      <c r="E14" s="816"/>
      <c r="F14" s="816" t="s">
        <v>728</v>
      </c>
      <c r="G14" s="816" t="s">
        <v>729</v>
      </c>
      <c r="H14" s="815" t="s">
        <v>730</v>
      </c>
      <c r="I14" s="815"/>
      <c r="J14" s="815"/>
      <c r="K14" s="815"/>
      <c r="L14" s="815"/>
      <c r="M14" s="815"/>
      <c r="N14" s="815"/>
      <c r="O14" s="815"/>
      <c r="P14" s="815"/>
      <c r="Q14" s="815"/>
    </row>
    <row r="15" spans="1:17" ht="11.25">
      <c r="A15" s="815"/>
      <c r="B15" s="815"/>
      <c r="C15" s="816"/>
      <c r="D15" s="816"/>
      <c r="E15" s="816"/>
      <c r="F15" s="816"/>
      <c r="G15" s="816"/>
      <c r="H15" s="816" t="s">
        <v>731</v>
      </c>
      <c r="I15" s="815" t="s">
        <v>732</v>
      </c>
      <c r="J15" s="815"/>
      <c r="K15" s="815"/>
      <c r="L15" s="815"/>
      <c r="M15" s="815"/>
      <c r="N15" s="815"/>
      <c r="O15" s="815"/>
      <c r="P15" s="815"/>
      <c r="Q15" s="815"/>
    </row>
    <row r="16" spans="1:17" ht="23.25" customHeight="1">
      <c r="A16" s="815"/>
      <c r="B16" s="815"/>
      <c r="C16" s="816"/>
      <c r="D16" s="816"/>
      <c r="E16" s="816"/>
      <c r="F16" s="816"/>
      <c r="G16" s="816"/>
      <c r="H16" s="816"/>
      <c r="I16" s="815" t="s">
        <v>733</v>
      </c>
      <c r="J16" s="815"/>
      <c r="K16" s="815"/>
      <c r="L16" s="815"/>
      <c r="M16" s="817" t="s">
        <v>729</v>
      </c>
      <c r="N16" s="818"/>
      <c r="O16" s="818"/>
      <c r="P16" s="818"/>
      <c r="Q16" s="819"/>
    </row>
    <row r="17" spans="1:17" ht="11.25">
      <c r="A17" s="815"/>
      <c r="B17" s="815"/>
      <c r="C17" s="816"/>
      <c r="D17" s="816"/>
      <c r="E17" s="816"/>
      <c r="F17" s="816"/>
      <c r="G17" s="816"/>
      <c r="H17" s="816"/>
      <c r="I17" s="816" t="s">
        <v>734</v>
      </c>
      <c r="J17" s="815" t="s">
        <v>735</v>
      </c>
      <c r="K17" s="815"/>
      <c r="L17" s="815"/>
      <c r="M17" s="816" t="s">
        <v>736</v>
      </c>
      <c r="N17" s="816" t="s">
        <v>735</v>
      </c>
      <c r="O17" s="816"/>
      <c r="P17" s="816"/>
      <c r="Q17" s="816"/>
    </row>
    <row r="18" spans="1:17" ht="48" customHeight="1">
      <c r="A18" s="815"/>
      <c r="B18" s="815"/>
      <c r="C18" s="816"/>
      <c r="D18" s="816"/>
      <c r="E18" s="816"/>
      <c r="F18" s="816"/>
      <c r="G18" s="816"/>
      <c r="H18" s="816"/>
      <c r="I18" s="816"/>
      <c r="J18" s="659" t="s">
        <v>737</v>
      </c>
      <c r="K18" s="659" t="s">
        <v>738</v>
      </c>
      <c r="L18" s="659" t="s">
        <v>739</v>
      </c>
      <c r="M18" s="816"/>
      <c r="N18" s="659" t="s">
        <v>740</v>
      </c>
      <c r="O18" s="659" t="s">
        <v>737</v>
      </c>
      <c r="P18" s="659" t="s">
        <v>738</v>
      </c>
      <c r="Q18" s="659" t="s">
        <v>741</v>
      </c>
    </row>
    <row r="19" spans="1:17" ht="11.25">
      <c r="A19" s="660">
        <v>1</v>
      </c>
      <c r="B19" s="660">
        <v>2</v>
      </c>
      <c r="C19" s="660">
        <v>3</v>
      </c>
      <c r="D19" s="660">
        <v>4</v>
      </c>
      <c r="E19" s="660">
        <v>5</v>
      </c>
      <c r="F19" s="660">
        <v>6</v>
      </c>
      <c r="G19" s="660">
        <v>7</v>
      </c>
      <c r="H19" s="660">
        <v>8</v>
      </c>
      <c r="I19" s="660">
        <v>9</v>
      </c>
      <c r="J19" s="660">
        <v>10</v>
      </c>
      <c r="K19" s="660">
        <v>11</v>
      </c>
      <c r="L19" s="660">
        <v>12</v>
      </c>
      <c r="M19" s="660">
        <v>13</v>
      </c>
      <c r="N19" s="660">
        <v>14</v>
      </c>
      <c r="O19" s="660">
        <v>15</v>
      </c>
      <c r="P19" s="660">
        <v>16</v>
      </c>
      <c r="Q19" s="660">
        <v>17</v>
      </c>
    </row>
    <row r="20" spans="1:17" ht="11.25">
      <c r="A20" s="707">
        <v>1</v>
      </c>
      <c r="B20" s="708" t="s">
        <v>742</v>
      </c>
      <c r="C20" s="820" t="s">
        <v>743</v>
      </c>
      <c r="D20" s="821"/>
      <c r="E20" s="709">
        <v>4100</v>
      </c>
      <c r="F20" s="709">
        <v>615</v>
      </c>
      <c r="G20" s="709">
        <v>3485</v>
      </c>
      <c r="H20" s="708"/>
      <c r="I20" s="708"/>
      <c r="J20" s="708"/>
      <c r="K20" s="708"/>
      <c r="L20" s="708"/>
      <c r="M20" s="708"/>
      <c r="N20" s="708"/>
      <c r="O20" s="708"/>
      <c r="P20" s="708"/>
      <c r="Q20" s="708"/>
    </row>
    <row r="21" spans="1:17" ht="11.25">
      <c r="A21" s="822" t="s">
        <v>744</v>
      </c>
      <c r="B21" s="708" t="s">
        <v>745</v>
      </c>
      <c r="C21" s="710" t="s">
        <v>746</v>
      </c>
      <c r="D21" s="711"/>
      <c r="E21" s="711"/>
      <c r="F21" s="711"/>
      <c r="G21" s="711"/>
      <c r="H21" s="711"/>
      <c r="I21" s="711"/>
      <c r="J21" s="711"/>
      <c r="K21" s="711"/>
      <c r="L21" s="711"/>
      <c r="M21" s="711"/>
      <c r="N21" s="711"/>
      <c r="O21" s="711"/>
      <c r="P21" s="711"/>
      <c r="Q21" s="712"/>
    </row>
    <row r="22" spans="1:17" ht="11.25">
      <c r="A22" s="822"/>
      <c r="B22" s="708" t="s">
        <v>747</v>
      </c>
      <c r="C22" s="713" t="s">
        <v>748</v>
      </c>
      <c r="D22" s="714"/>
      <c r="E22" s="714"/>
      <c r="F22" s="715"/>
      <c r="G22" s="715"/>
      <c r="H22" s="715"/>
      <c r="I22" s="715"/>
      <c r="J22" s="715"/>
      <c r="K22" s="715"/>
      <c r="L22" s="715"/>
      <c r="M22" s="715"/>
      <c r="N22" s="715"/>
      <c r="O22" s="715"/>
      <c r="P22" s="715"/>
      <c r="Q22" s="716"/>
    </row>
    <row r="23" spans="1:17" ht="11.25">
      <c r="A23" s="822"/>
      <c r="B23" s="708" t="s">
        <v>749</v>
      </c>
      <c r="C23" s="823" t="s">
        <v>750</v>
      </c>
      <c r="D23" s="824"/>
      <c r="E23" s="824"/>
      <c r="F23" s="824"/>
      <c r="G23" s="824"/>
      <c r="H23" s="715"/>
      <c r="I23" s="715"/>
      <c r="J23" s="715"/>
      <c r="K23" s="715"/>
      <c r="L23" s="715"/>
      <c r="M23" s="715"/>
      <c r="N23" s="715"/>
      <c r="O23" s="715"/>
      <c r="P23" s="715"/>
      <c r="Q23" s="716"/>
    </row>
    <row r="24" spans="1:17" ht="11.25">
      <c r="A24" s="822"/>
      <c r="B24" s="708" t="s">
        <v>751</v>
      </c>
      <c r="C24" s="825" t="s">
        <v>752</v>
      </c>
      <c r="D24" s="826"/>
      <c r="E24" s="826"/>
      <c r="F24" s="717"/>
      <c r="G24" s="717"/>
      <c r="H24" s="717"/>
      <c r="I24" s="717"/>
      <c r="J24" s="717"/>
      <c r="K24" s="717"/>
      <c r="L24" s="717"/>
      <c r="M24" s="717"/>
      <c r="N24" s="717"/>
      <c r="O24" s="717"/>
      <c r="P24" s="717"/>
      <c r="Q24" s="718"/>
    </row>
    <row r="25" spans="1:17" ht="11.25">
      <c r="A25" s="822"/>
      <c r="B25" s="708" t="s">
        <v>753</v>
      </c>
      <c r="C25" s="708"/>
      <c r="D25" s="708"/>
      <c r="E25" s="719">
        <v>4100</v>
      </c>
      <c r="F25" s="719">
        <v>615</v>
      </c>
      <c r="G25" s="719">
        <v>3485</v>
      </c>
      <c r="H25" s="719"/>
      <c r="I25" s="719"/>
      <c r="J25" s="719"/>
      <c r="K25" s="719"/>
      <c r="L25" s="719"/>
      <c r="M25" s="719"/>
      <c r="N25" s="719"/>
      <c r="O25" s="719"/>
      <c r="P25" s="719"/>
      <c r="Q25" s="719"/>
    </row>
    <row r="26" spans="1:17" ht="11.25">
      <c r="A26" s="822"/>
      <c r="B26" s="708" t="s">
        <v>754</v>
      </c>
      <c r="C26" s="827"/>
      <c r="D26" s="830" t="s">
        <v>755</v>
      </c>
      <c r="E26" s="719">
        <v>4100</v>
      </c>
      <c r="F26" s="719">
        <v>615</v>
      </c>
      <c r="G26" s="719">
        <v>3485</v>
      </c>
      <c r="H26" s="833"/>
      <c r="I26" s="833"/>
      <c r="J26" s="833"/>
      <c r="K26" s="833"/>
      <c r="L26" s="833"/>
      <c r="M26" s="833"/>
      <c r="N26" s="833"/>
      <c r="O26" s="833"/>
      <c r="P26" s="833"/>
      <c r="Q26" s="833"/>
    </row>
    <row r="27" spans="1:17" ht="11.25">
      <c r="A27" s="822"/>
      <c r="B27" s="708" t="s">
        <v>730</v>
      </c>
      <c r="C27" s="828"/>
      <c r="D27" s="831"/>
      <c r="E27" s="719"/>
      <c r="F27" s="719"/>
      <c r="G27" s="719"/>
      <c r="H27" s="834"/>
      <c r="I27" s="834"/>
      <c r="J27" s="834"/>
      <c r="K27" s="834"/>
      <c r="L27" s="834"/>
      <c r="M27" s="834"/>
      <c r="N27" s="834"/>
      <c r="O27" s="834"/>
      <c r="P27" s="834"/>
      <c r="Q27" s="834"/>
    </row>
    <row r="28" spans="1:17" ht="11.25">
      <c r="A28" s="822"/>
      <c r="B28" s="708" t="s">
        <v>756</v>
      </c>
      <c r="C28" s="829"/>
      <c r="D28" s="832"/>
      <c r="E28" s="719"/>
      <c r="F28" s="719"/>
      <c r="G28" s="719"/>
      <c r="H28" s="835"/>
      <c r="I28" s="835"/>
      <c r="J28" s="835"/>
      <c r="K28" s="835"/>
      <c r="L28" s="835"/>
      <c r="M28" s="835"/>
      <c r="N28" s="835"/>
      <c r="O28" s="835"/>
      <c r="P28" s="835"/>
      <c r="Q28" s="835"/>
    </row>
    <row r="29" spans="1:17" ht="11.25">
      <c r="A29" s="707">
        <v>2</v>
      </c>
      <c r="B29" s="708" t="s">
        <v>757</v>
      </c>
      <c r="C29" s="820" t="s">
        <v>743</v>
      </c>
      <c r="D29" s="821"/>
      <c r="E29" s="709">
        <v>45594.5</v>
      </c>
      <c r="F29" s="709">
        <v>6840.07</v>
      </c>
      <c r="G29" s="709">
        <v>38754.43</v>
      </c>
      <c r="H29" s="709">
        <f>H34</f>
        <v>12475.5</v>
      </c>
      <c r="I29" s="709">
        <f>I34</f>
        <v>1859.65</v>
      </c>
      <c r="J29" s="708"/>
      <c r="K29" s="708"/>
      <c r="L29" s="709">
        <f>L34</f>
        <v>1859.65</v>
      </c>
      <c r="M29" s="709">
        <f>M34</f>
        <v>10615.85</v>
      </c>
      <c r="N29" s="708"/>
      <c r="O29" s="708"/>
      <c r="P29" s="708"/>
      <c r="Q29" s="709">
        <f>Q34</f>
        <v>10615.85</v>
      </c>
    </row>
    <row r="30" spans="1:17" ht="11.25">
      <c r="A30" s="822" t="s">
        <v>758</v>
      </c>
      <c r="B30" s="708" t="s">
        <v>745</v>
      </c>
      <c r="C30" s="710" t="s">
        <v>746</v>
      </c>
      <c r="D30" s="711"/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2"/>
    </row>
    <row r="31" spans="1:17" ht="11.25">
      <c r="A31" s="822"/>
      <c r="B31" s="708" t="s">
        <v>747</v>
      </c>
      <c r="C31" s="713" t="s">
        <v>748</v>
      </c>
      <c r="D31" s="714"/>
      <c r="E31" s="714"/>
      <c r="F31" s="715"/>
      <c r="G31" s="715"/>
      <c r="H31" s="715"/>
      <c r="I31" s="715"/>
      <c r="J31" s="715"/>
      <c r="K31" s="715"/>
      <c r="L31" s="715"/>
      <c r="M31" s="715"/>
      <c r="N31" s="715"/>
      <c r="O31" s="715"/>
      <c r="P31" s="715"/>
      <c r="Q31" s="716"/>
    </row>
    <row r="32" spans="1:17" ht="11.25">
      <c r="A32" s="822"/>
      <c r="B32" s="708" t="s">
        <v>749</v>
      </c>
      <c r="C32" s="823" t="s">
        <v>750</v>
      </c>
      <c r="D32" s="824"/>
      <c r="E32" s="824"/>
      <c r="F32" s="824"/>
      <c r="G32" s="824"/>
      <c r="H32" s="715"/>
      <c r="I32" s="715"/>
      <c r="J32" s="715"/>
      <c r="K32" s="715"/>
      <c r="L32" s="715"/>
      <c r="M32" s="715"/>
      <c r="N32" s="715"/>
      <c r="O32" s="715"/>
      <c r="P32" s="715"/>
      <c r="Q32" s="716"/>
    </row>
    <row r="33" spans="1:17" ht="11.25">
      <c r="A33" s="822"/>
      <c r="B33" s="708" t="s">
        <v>751</v>
      </c>
      <c r="C33" s="825" t="s">
        <v>752</v>
      </c>
      <c r="D33" s="826"/>
      <c r="E33" s="826"/>
      <c r="F33" s="717"/>
      <c r="G33" s="717"/>
      <c r="H33" s="717"/>
      <c r="I33" s="717"/>
      <c r="J33" s="717"/>
      <c r="K33" s="717"/>
      <c r="L33" s="717"/>
      <c r="M33" s="717"/>
      <c r="N33" s="717"/>
      <c r="O33" s="717"/>
      <c r="P33" s="717"/>
      <c r="Q33" s="718"/>
    </row>
    <row r="34" spans="1:17" ht="11.25">
      <c r="A34" s="822"/>
      <c r="B34" s="708" t="s">
        <v>753</v>
      </c>
      <c r="C34" s="708"/>
      <c r="D34" s="708"/>
      <c r="E34" s="709">
        <v>45594.5</v>
      </c>
      <c r="F34" s="709">
        <v>6840.07</v>
      </c>
      <c r="G34" s="709">
        <v>38754.43</v>
      </c>
      <c r="H34" s="709">
        <f>H35</f>
        <v>12475.5</v>
      </c>
      <c r="I34" s="709">
        <f>I35</f>
        <v>1859.65</v>
      </c>
      <c r="J34" s="708"/>
      <c r="K34" s="708"/>
      <c r="L34" s="709">
        <f>L35</f>
        <v>1859.65</v>
      </c>
      <c r="M34" s="709">
        <f>M35</f>
        <v>10615.85</v>
      </c>
      <c r="N34" s="708"/>
      <c r="O34" s="708"/>
      <c r="P34" s="708"/>
      <c r="Q34" s="709">
        <f>Q35</f>
        <v>10615.85</v>
      </c>
    </row>
    <row r="35" spans="1:17" ht="11.25">
      <c r="A35" s="822"/>
      <c r="B35" s="708" t="s">
        <v>754</v>
      </c>
      <c r="C35" s="827"/>
      <c r="D35" s="830" t="s">
        <v>755</v>
      </c>
      <c r="E35" s="709">
        <v>33119</v>
      </c>
      <c r="F35" s="709">
        <v>4980.42</v>
      </c>
      <c r="G35" s="709">
        <v>28138.58</v>
      </c>
      <c r="H35" s="833">
        <v>12475.5</v>
      </c>
      <c r="I35" s="833">
        <v>1859.65</v>
      </c>
      <c r="J35" s="833"/>
      <c r="K35" s="833"/>
      <c r="L35" s="833">
        <v>1859.65</v>
      </c>
      <c r="M35" s="833">
        <v>10615.85</v>
      </c>
      <c r="N35" s="833"/>
      <c r="O35" s="833"/>
      <c r="P35" s="833"/>
      <c r="Q35" s="833">
        <v>10615.85</v>
      </c>
    </row>
    <row r="36" spans="1:17" ht="11.25">
      <c r="A36" s="822"/>
      <c r="B36" s="708" t="s">
        <v>730</v>
      </c>
      <c r="C36" s="828"/>
      <c r="D36" s="831"/>
      <c r="E36" s="709">
        <v>12475.5</v>
      </c>
      <c r="F36" s="709">
        <v>1859.65</v>
      </c>
      <c r="G36" s="709">
        <v>10615.85</v>
      </c>
      <c r="H36" s="834"/>
      <c r="I36" s="834"/>
      <c r="J36" s="834"/>
      <c r="K36" s="834"/>
      <c r="L36" s="834"/>
      <c r="M36" s="834"/>
      <c r="N36" s="834"/>
      <c r="O36" s="834"/>
      <c r="P36" s="834"/>
      <c r="Q36" s="834"/>
    </row>
    <row r="37" spans="1:17" ht="11.25">
      <c r="A37" s="822"/>
      <c r="B37" s="708" t="s">
        <v>756</v>
      </c>
      <c r="C37" s="829"/>
      <c r="D37" s="832"/>
      <c r="E37" s="708"/>
      <c r="F37" s="708"/>
      <c r="G37" s="708"/>
      <c r="H37" s="835"/>
      <c r="I37" s="835"/>
      <c r="J37" s="835"/>
      <c r="K37" s="835"/>
      <c r="L37" s="835"/>
      <c r="M37" s="835"/>
      <c r="N37" s="835"/>
      <c r="O37" s="835"/>
      <c r="P37" s="835"/>
      <c r="Q37" s="835"/>
    </row>
    <row r="38" spans="1:17" ht="12">
      <c r="A38" s="720">
        <v>3</v>
      </c>
      <c r="B38" s="721" t="s">
        <v>759</v>
      </c>
      <c r="C38" s="820" t="s">
        <v>743</v>
      </c>
      <c r="D38" s="821"/>
      <c r="E38" s="709">
        <f>E20+E29</f>
        <v>49694.5</v>
      </c>
      <c r="F38" s="709">
        <f>F20+F29</f>
        <v>7455.07</v>
      </c>
      <c r="G38" s="709">
        <f>G20+G29</f>
        <v>42239.43</v>
      </c>
      <c r="H38" s="709">
        <f>H29</f>
        <v>12475.5</v>
      </c>
      <c r="I38" s="709">
        <f>I29</f>
        <v>1859.65</v>
      </c>
      <c r="J38" s="708"/>
      <c r="K38" s="708"/>
      <c r="L38" s="709">
        <f>L29</f>
        <v>1859.65</v>
      </c>
      <c r="M38" s="709">
        <f>M29</f>
        <v>10615.85</v>
      </c>
      <c r="N38" s="708"/>
      <c r="O38" s="708"/>
      <c r="P38" s="708"/>
      <c r="Q38" s="709">
        <f>Q29</f>
        <v>10615.85</v>
      </c>
    </row>
    <row r="39" spans="1:17" ht="11.25">
      <c r="A39" s="722">
        <v>4</v>
      </c>
      <c r="B39" s="723" t="s">
        <v>742</v>
      </c>
      <c r="C39" s="836" t="s">
        <v>743</v>
      </c>
      <c r="D39" s="837"/>
      <c r="E39" s="724">
        <v>10500</v>
      </c>
      <c r="F39" s="724">
        <v>1575</v>
      </c>
      <c r="G39" s="724">
        <v>8925</v>
      </c>
      <c r="H39" s="724">
        <v>10500</v>
      </c>
      <c r="I39" s="725">
        <v>1575</v>
      </c>
      <c r="J39" s="723"/>
      <c r="K39" s="723"/>
      <c r="L39" s="725">
        <v>1575</v>
      </c>
      <c r="M39" s="725">
        <v>8925</v>
      </c>
      <c r="N39" s="723"/>
      <c r="O39" s="723"/>
      <c r="P39" s="723"/>
      <c r="Q39" s="725">
        <v>8925</v>
      </c>
    </row>
    <row r="40" spans="1:17" ht="11.25">
      <c r="A40" s="841" t="s">
        <v>760</v>
      </c>
      <c r="B40" s="723" t="s">
        <v>745</v>
      </c>
      <c r="C40" s="726" t="s">
        <v>746</v>
      </c>
      <c r="D40" s="727"/>
      <c r="E40" s="727"/>
      <c r="F40" s="727"/>
      <c r="G40" s="727"/>
      <c r="H40" s="727"/>
      <c r="I40" s="727"/>
      <c r="J40" s="727"/>
      <c r="K40" s="727"/>
      <c r="L40" s="727"/>
      <c r="M40" s="727"/>
      <c r="N40" s="727"/>
      <c r="O40" s="727"/>
      <c r="P40" s="727"/>
      <c r="Q40" s="728"/>
    </row>
    <row r="41" spans="1:17" ht="11.25">
      <c r="A41" s="841"/>
      <c r="B41" s="723" t="s">
        <v>747</v>
      </c>
      <c r="C41" s="729" t="s">
        <v>748</v>
      </c>
      <c r="D41" s="730"/>
      <c r="E41" s="730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1"/>
      <c r="Q41" s="732"/>
    </row>
    <row r="42" spans="1:17" ht="11.25">
      <c r="A42" s="841"/>
      <c r="B42" s="723" t="s">
        <v>749</v>
      </c>
      <c r="C42" s="729" t="s">
        <v>761</v>
      </c>
      <c r="D42" s="730"/>
      <c r="E42" s="730"/>
      <c r="F42" s="730"/>
      <c r="G42" s="730"/>
      <c r="H42" s="731"/>
      <c r="I42" s="731"/>
      <c r="J42" s="731"/>
      <c r="K42" s="731"/>
      <c r="L42" s="731"/>
      <c r="M42" s="731"/>
      <c r="N42" s="731"/>
      <c r="O42" s="731"/>
      <c r="P42" s="731"/>
      <c r="Q42" s="732"/>
    </row>
    <row r="43" spans="1:17" ht="11.25">
      <c r="A43" s="841"/>
      <c r="B43" s="723" t="s">
        <v>751</v>
      </c>
      <c r="C43" s="842" t="s">
        <v>762</v>
      </c>
      <c r="D43" s="843"/>
      <c r="E43" s="843"/>
      <c r="F43" s="733"/>
      <c r="G43" s="733"/>
      <c r="H43" s="733"/>
      <c r="I43" s="733"/>
      <c r="J43" s="733"/>
      <c r="K43" s="733"/>
      <c r="L43" s="733"/>
      <c r="M43" s="733"/>
      <c r="N43" s="733"/>
      <c r="O43" s="733"/>
      <c r="P43" s="733"/>
      <c r="Q43" s="734"/>
    </row>
    <row r="44" spans="1:17" ht="11.25">
      <c r="A44" s="841"/>
      <c r="B44" s="723" t="s">
        <v>753</v>
      </c>
      <c r="C44" s="723"/>
      <c r="D44" s="723"/>
      <c r="E44" s="735">
        <v>10500</v>
      </c>
      <c r="F44" s="735">
        <v>1575</v>
      </c>
      <c r="G44" s="735">
        <v>8925</v>
      </c>
      <c r="H44" s="735">
        <v>10500</v>
      </c>
      <c r="I44" s="735">
        <v>1575</v>
      </c>
      <c r="J44" s="735"/>
      <c r="K44" s="735"/>
      <c r="L44" s="735">
        <v>1575</v>
      </c>
      <c r="M44" s="735">
        <v>8925</v>
      </c>
      <c r="N44" s="735"/>
      <c r="O44" s="735"/>
      <c r="P44" s="735"/>
      <c r="Q44" s="735">
        <v>8925</v>
      </c>
    </row>
    <row r="45" spans="1:17" ht="11.25">
      <c r="A45" s="841"/>
      <c r="B45" s="723" t="s">
        <v>754</v>
      </c>
      <c r="C45" s="844"/>
      <c r="D45" s="847" t="s">
        <v>755</v>
      </c>
      <c r="E45" s="735"/>
      <c r="F45" s="735"/>
      <c r="G45" s="735"/>
      <c r="H45" s="838">
        <v>10500</v>
      </c>
      <c r="I45" s="838">
        <v>1575</v>
      </c>
      <c r="J45" s="838"/>
      <c r="K45" s="838"/>
      <c r="L45" s="838">
        <v>1575</v>
      </c>
      <c r="M45" s="838">
        <v>8925</v>
      </c>
      <c r="N45" s="838"/>
      <c r="O45" s="838"/>
      <c r="P45" s="838"/>
      <c r="Q45" s="838">
        <v>8925</v>
      </c>
    </row>
    <row r="46" spans="1:17" ht="11.25">
      <c r="A46" s="841"/>
      <c r="B46" s="723" t="s">
        <v>730</v>
      </c>
      <c r="C46" s="845"/>
      <c r="D46" s="848"/>
      <c r="E46" s="735">
        <v>10500</v>
      </c>
      <c r="F46" s="735">
        <v>1575</v>
      </c>
      <c r="G46" s="735">
        <v>8925</v>
      </c>
      <c r="H46" s="839"/>
      <c r="I46" s="839"/>
      <c r="J46" s="839"/>
      <c r="K46" s="839"/>
      <c r="L46" s="839"/>
      <c r="M46" s="839"/>
      <c r="N46" s="839"/>
      <c r="O46" s="839"/>
      <c r="P46" s="839"/>
      <c r="Q46" s="839"/>
    </row>
    <row r="47" spans="1:17" ht="11.25">
      <c r="A47" s="841"/>
      <c r="B47" s="723" t="s">
        <v>756</v>
      </c>
      <c r="C47" s="846"/>
      <c r="D47" s="849"/>
      <c r="E47" s="735"/>
      <c r="F47" s="735"/>
      <c r="G47" s="735"/>
      <c r="H47" s="840"/>
      <c r="I47" s="840"/>
      <c r="J47" s="840"/>
      <c r="K47" s="840"/>
      <c r="L47" s="840"/>
      <c r="M47" s="840"/>
      <c r="N47" s="840"/>
      <c r="O47" s="840"/>
      <c r="P47" s="840"/>
      <c r="Q47" s="840"/>
    </row>
    <row r="48" spans="1:17" ht="11.25">
      <c r="A48" s="722">
        <v>5</v>
      </c>
      <c r="B48" s="723" t="s">
        <v>757</v>
      </c>
      <c r="C48" s="836" t="s">
        <v>743</v>
      </c>
      <c r="D48" s="837"/>
      <c r="E48" s="724">
        <f>E55+E56</f>
        <v>1454068.95</v>
      </c>
      <c r="F48" s="724">
        <f>F55+F56</f>
        <v>218110.34000000003</v>
      </c>
      <c r="G48" s="724">
        <f>G55+G56</f>
        <v>1235958.6099999999</v>
      </c>
      <c r="H48" s="724">
        <f>H53</f>
        <v>762255.82</v>
      </c>
      <c r="I48" s="724">
        <f>I53</f>
        <v>114338.38</v>
      </c>
      <c r="J48" s="723"/>
      <c r="K48" s="723"/>
      <c r="L48" s="724">
        <f>L53</f>
        <v>114338.38</v>
      </c>
      <c r="M48" s="724">
        <f>M53</f>
        <v>647917.44</v>
      </c>
      <c r="N48" s="723"/>
      <c r="O48" s="723"/>
      <c r="P48" s="723"/>
      <c r="Q48" s="724">
        <f>Q53</f>
        <v>647917.44</v>
      </c>
    </row>
    <row r="49" spans="1:17" ht="11.25">
      <c r="A49" s="841" t="s">
        <v>763</v>
      </c>
      <c r="B49" s="723" t="s">
        <v>745</v>
      </c>
      <c r="C49" s="726" t="s">
        <v>746</v>
      </c>
      <c r="D49" s="727"/>
      <c r="E49" s="727"/>
      <c r="F49" s="727"/>
      <c r="G49" s="727"/>
      <c r="H49" s="727"/>
      <c r="I49" s="727"/>
      <c r="J49" s="727"/>
      <c r="K49" s="727"/>
      <c r="L49" s="727"/>
      <c r="M49" s="727"/>
      <c r="N49" s="727"/>
      <c r="O49" s="727"/>
      <c r="P49" s="727"/>
      <c r="Q49" s="728"/>
    </row>
    <row r="50" spans="1:17" ht="11.25">
      <c r="A50" s="841"/>
      <c r="B50" s="723" t="s">
        <v>747</v>
      </c>
      <c r="C50" s="729" t="s">
        <v>748</v>
      </c>
      <c r="D50" s="730"/>
      <c r="E50" s="730"/>
      <c r="F50" s="731"/>
      <c r="G50" s="731"/>
      <c r="H50" s="731"/>
      <c r="I50" s="731"/>
      <c r="J50" s="731"/>
      <c r="K50" s="731"/>
      <c r="L50" s="731"/>
      <c r="M50" s="731"/>
      <c r="N50" s="731"/>
      <c r="O50" s="731"/>
      <c r="P50" s="731"/>
      <c r="Q50" s="732"/>
    </row>
    <row r="51" spans="1:17" ht="11.25">
      <c r="A51" s="841"/>
      <c r="B51" s="723" t="s">
        <v>749</v>
      </c>
      <c r="C51" s="729" t="s">
        <v>761</v>
      </c>
      <c r="D51" s="730"/>
      <c r="E51" s="730"/>
      <c r="F51" s="730"/>
      <c r="G51" s="730"/>
      <c r="H51" s="731"/>
      <c r="I51" s="731"/>
      <c r="J51" s="731"/>
      <c r="K51" s="731"/>
      <c r="L51" s="731"/>
      <c r="M51" s="731"/>
      <c r="N51" s="731"/>
      <c r="O51" s="731"/>
      <c r="P51" s="731"/>
      <c r="Q51" s="732"/>
    </row>
    <row r="52" spans="1:17" ht="11.25">
      <c r="A52" s="841"/>
      <c r="B52" s="723" t="s">
        <v>751</v>
      </c>
      <c r="C52" s="842" t="s">
        <v>762</v>
      </c>
      <c r="D52" s="843"/>
      <c r="E52" s="843"/>
      <c r="F52" s="733"/>
      <c r="G52" s="733"/>
      <c r="H52" s="733"/>
      <c r="I52" s="733"/>
      <c r="J52" s="733"/>
      <c r="K52" s="733"/>
      <c r="L52" s="733"/>
      <c r="M52" s="733"/>
      <c r="N52" s="733"/>
      <c r="O52" s="733"/>
      <c r="P52" s="733"/>
      <c r="Q52" s="734"/>
    </row>
    <row r="53" spans="1:17" ht="11.25">
      <c r="A53" s="841"/>
      <c r="B53" s="723" t="s">
        <v>753</v>
      </c>
      <c r="C53" s="723"/>
      <c r="D53" s="723"/>
      <c r="E53" s="724">
        <f>E55+E56</f>
        <v>1454068.95</v>
      </c>
      <c r="F53" s="724">
        <f>F55+F56</f>
        <v>218110.34000000003</v>
      </c>
      <c r="G53" s="724">
        <f>G55+G56</f>
        <v>1235958.6099999999</v>
      </c>
      <c r="H53" s="724">
        <f>H54</f>
        <v>762255.82</v>
      </c>
      <c r="I53" s="724">
        <f>I54</f>
        <v>114338.38</v>
      </c>
      <c r="J53" s="723"/>
      <c r="K53" s="723"/>
      <c r="L53" s="724">
        <f>L54</f>
        <v>114338.38</v>
      </c>
      <c r="M53" s="724">
        <f>M54</f>
        <v>647917.44</v>
      </c>
      <c r="N53" s="723"/>
      <c r="O53" s="723"/>
      <c r="P53" s="723"/>
      <c r="Q53" s="724">
        <f>Q54</f>
        <v>647917.44</v>
      </c>
    </row>
    <row r="54" spans="1:17" ht="11.25">
      <c r="A54" s="841"/>
      <c r="B54" s="723" t="s">
        <v>754</v>
      </c>
      <c r="C54" s="844"/>
      <c r="D54" s="847" t="s">
        <v>755</v>
      </c>
      <c r="E54" s="724"/>
      <c r="F54" s="724"/>
      <c r="G54" s="724"/>
      <c r="H54" s="838">
        <v>762255.82</v>
      </c>
      <c r="I54" s="838">
        <v>114338.38</v>
      </c>
      <c r="J54" s="838"/>
      <c r="K54" s="838"/>
      <c r="L54" s="838">
        <v>114338.38</v>
      </c>
      <c r="M54" s="838">
        <v>647917.44</v>
      </c>
      <c r="N54" s="838"/>
      <c r="O54" s="838"/>
      <c r="P54" s="838"/>
      <c r="Q54" s="838">
        <v>647917.44</v>
      </c>
    </row>
    <row r="55" spans="1:17" ht="11.25">
      <c r="A55" s="841"/>
      <c r="B55" s="723" t="s">
        <v>730</v>
      </c>
      <c r="C55" s="845"/>
      <c r="D55" s="848"/>
      <c r="E55" s="724">
        <v>762255.82</v>
      </c>
      <c r="F55" s="724">
        <v>114338.38</v>
      </c>
      <c r="G55" s="724">
        <v>647917.44</v>
      </c>
      <c r="H55" s="839"/>
      <c r="I55" s="839"/>
      <c r="J55" s="839"/>
      <c r="K55" s="839"/>
      <c r="L55" s="839"/>
      <c r="M55" s="839"/>
      <c r="N55" s="839"/>
      <c r="O55" s="839"/>
      <c r="P55" s="839"/>
      <c r="Q55" s="839"/>
    </row>
    <row r="56" spans="1:17" ht="11.25">
      <c r="A56" s="841"/>
      <c r="B56" s="723" t="s">
        <v>756</v>
      </c>
      <c r="C56" s="846"/>
      <c r="D56" s="849"/>
      <c r="E56" s="724">
        <v>691813.13</v>
      </c>
      <c r="F56" s="724">
        <v>103771.96</v>
      </c>
      <c r="G56" s="724">
        <v>588041.17</v>
      </c>
      <c r="H56" s="840"/>
      <c r="I56" s="840"/>
      <c r="J56" s="840"/>
      <c r="K56" s="840"/>
      <c r="L56" s="840"/>
      <c r="M56" s="840"/>
      <c r="N56" s="840"/>
      <c r="O56" s="840"/>
      <c r="P56" s="840"/>
      <c r="Q56" s="840"/>
    </row>
    <row r="57" spans="1:17" ht="11.25">
      <c r="A57" s="736">
        <v>6</v>
      </c>
      <c r="B57" s="737" t="s">
        <v>764</v>
      </c>
      <c r="C57" s="836" t="s">
        <v>743</v>
      </c>
      <c r="D57" s="837"/>
      <c r="E57" s="724">
        <f>E39+E48</f>
        <v>1464568.95</v>
      </c>
      <c r="F57" s="724">
        <f>F39+F48</f>
        <v>219685.34000000003</v>
      </c>
      <c r="G57" s="724">
        <f>G39+G48</f>
        <v>1244883.6099999999</v>
      </c>
      <c r="H57" s="724">
        <f>H39+H48</f>
        <v>772755.82</v>
      </c>
      <c r="I57" s="724">
        <f>I39+I48</f>
        <v>115913.38</v>
      </c>
      <c r="J57" s="723"/>
      <c r="K57" s="723"/>
      <c r="L57" s="724">
        <f>L39+L48</f>
        <v>115913.38</v>
      </c>
      <c r="M57" s="724">
        <f>M39+M48</f>
        <v>656842.44</v>
      </c>
      <c r="N57" s="723"/>
      <c r="O57" s="723"/>
      <c r="P57" s="723"/>
      <c r="Q57" s="724">
        <f>Q39+Q48</f>
        <v>656842.44</v>
      </c>
    </row>
    <row r="58" spans="1:17" ht="11.25">
      <c r="A58" s="738">
        <v>7</v>
      </c>
      <c r="B58" s="739" t="s">
        <v>742</v>
      </c>
      <c r="C58" s="805" t="s">
        <v>743</v>
      </c>
      <c r="D58" s="806"/>
      <c r="E58" s="740">
        <v>5000</v>
      </c>
      <c r="F58" s="740">
        <v>251.4</v>
      </c>
      <c r="G58" s="740">
        <v>4748.6</v>
      </c>
      <c r="H58" s="740">
        <v>5000</v>
      </c>
      <c r="I58" s="741">
        <v>251.4</v>
      </c>
      <c r="J58" s="739"/>
      <c r="K58" s="739"/>
      <c r="L58" s="741">
        <v>251.4</v>
      </c>
      <c r="M58" s="741">
        <v>4748.6</v>
      </c>
      <c r="N58" s="739"/>
      <c r="O58" s="739"/>
      <c r="P58" s="739"/>
      <c r="Q58" s="741">
        <v>4748.6</v>
      </c>
    </row>
    <row r="59" spans="1:17" ht="11.25">
      <c r="A59" s="807" t="s">
        <v>767</v>
      </c>
      <c r="B59" s="739" t="s">
        <v>745</v>
      </c>
      <c r="C59" s="742" t="s">
        <v>746</v>
      </c>
      <c r="D59" s="743"/>
      <c r="E59" s="743"/>
      <c r="F59" s="743"/>
      <c r="G59" s="743"/>
      <c r="H59" s="743"/>
      <c r="I59" s="743"/>
      <c r="J59" s="743"/>
      <c r="K59" s="743"/>
      <c r="L59" s="743"/>
      <c r="M59" s="743"/>
      <c r="N59" s="743"/>
      <c r="O59" s="743"/>
      <c r="P59" s="743"/>
      <c r="Q59" s="744"/>
    </row>
    <row r="60" spans="1:17" ht="11.25">
      <c r="A60" s="807"/>
      <c r="B60" s="739" t="s">
        <v>747</v>
      </c>
      <c r="C60" s="745" t="s">
        <v>782</v>
      </c>
      <c r="D60" s="746"/>
      <c r="E60" s="746"/>
      <c r="F60" s="747"/>
      <c r="G60" s="747"/>
      <c r="H60" s="747"/>
      <c r="I60" s="747"/>
      <c r="J60" s="747"/>
      <c r="K60" s="747"/>
      <c r="L60" s="747"/>
      <c r="M60" s="747"/>
      <c r="N60" s="747"/>
      <c r="O60" s="747"/>
      <c r="P60" s="747"/>
      <c r="Q60" s="748"/>
    </row>
    <row r="61" spans="1:17" ht="11.25">
      <c r="A61" s="807"/>
      <c r="B61" s="739" t="s">
        <v>749</v>
      </c>
      <c r="C61" s="745" t="s">
        <v>783</v>
      </c>
      <c r="D61" s="746"/>
      <c r="E61" s="746"/>
      <c r="F61" s="746"/>
      <c r="G61" s="746"/>
      <c r="H61" s="747"/>
      <c r="I61" s="747"/>
      <c r="J61" s="747"/>
      <c r="K61" s="747"/>
      <c r="L61" s="747"/>
      <c r="M61" s="747"/>
      <c r="N61" s="747"/>
      <c r="O61" s="747"/>
      <c r="P61" s="747"/>
      <c r="Q61" s="748"/>
    </row>
    <row r="62" spans="1:17" ht="11.25">
      <c r="A62" s="807"/>
      <c r="B62" s="739" t="s">
        <v>751</v>
      </c>
      <c r="C62" s="749" t="s">
        <v>784</v>
      </c>
      <c r="D62" s="750"/>
      <c r="E62" s="750"/>
      <c r="F62" s="751"/>
      <c r="G62" s="751"/>
      <c r="H62" s="751"/>
      <c r="I62" s="751"/>
      <c r="J62" s="751"/>
      <c r="K62" s="751"/>
      <c r="L62" s="751"/>
      <c r="M62" s="751"/>
      <c r="N62" s="751"/>
      <c r="O62" s="751"/>
      <c r="P62" s="751"/>
      <c r="Q62" s="752"/>
    </row>
    <row r="63" spans="1:17" ht="11.25">
      <c r="A63" s="807"/>
      <c r="B63" s="739" t="s">
        <v>753</v>
      </c>
      <c r="C63" s="739"/>
      <c r="D63" s="739"/>
      <c r="E63" s="753">
        <v>5000</v>
      </c>
      <c r="F63" s="753">
        <v>251.4</v>
      </c>
      <c r="G63" s="753">
        <v>4748.6</v>
      </c>
      <c r="H63" s="753">
        <v>5000</v>
      </c>
      <c r="I63" s="753">
        <v>251.4</v>
      </c>
      <c r="J63" s="753"/>
      <c r="K63" s="753"/>
      <c r="L63" s="753">
        <v>251.4</v>
      </c>
      <c r="M63" s="753">
        <v>4748.6</v>
      </c>
      <c r="N63" s="753"/>
      <c r="O63" s="753"/>
      <c r="P63" s="753"/>
      <c r="Q63" s="753">
        <v>4748.6</v>
      </c>
    </row>
    <row r="64" spans="1:17" ht="11.25">
      <c r="A64" s="807"/>
      <c r="B64" s="739" t="s">
        <v>754</v>
      </c>
      <c r="C64" s="808"/>
      <c r="D64" s="811" t="s">
        <v>755</v>
      </c>
      <c r="E64" s="753"/>
      <c r="F64" s="753"/>
      <c r="G64" s="753"/>
      <c r="H64" s="802">
        <v>5000</v>
      </c>
      <c r="I64" s="802">
        <v>251.4</v>
      </c>
      <c r="J64" s="802"/>
      <c r="K64" s="802"/>
      <c r="L64" s="802">
        <v>251.4</v>
      </c>
      <c r="M64" s="802">
        <v>4748.6</v>
      </c>
      <c r="N64" s="802"/>
      <c r="O64" s="802"/>
      <c r="P64" s="802"/>
      <c r="Q64" s="802">
        <v>4748.6</v>
      </c>
    </row>
    <row r="65" spans="1:17" ht="11.25">
      <c r="A65" s="807"/>
      <c r="B65" s="739" t="s">
        <v>730</v>
      </c>
      <c r="C65" s="809"/>
      <c r="D65" s="812"/>
      <c r="E65" s="753">
        <v>5000</v>
      </c>
      <c r="F65" s="753">
        <v>251.4</v>
      </c>
      <c r="G65" s="753">
        <v>4748.6</v>
      </c>
      <c r="H65" s="803"/>
      <c r="I65" s="803"/>
      <c r="J65" s="803"/>
      <c r="K65" s="803"/>
      <c r="L65" s="803"/>
      <c r="M65" s="803"/>
      <c r="N65" s="803"/>
      <c r="O65" s="803"/>
      <c r="P65" s="803"/>
      <c r="Q65" s="803"/>
    </row>
    <row r="66" spans="1:17" ht="11.25">
      <c r="A66" s="807"/>
      <c r="B66" s="739" t="s">
        <v>756</v>
      </c>
      <c r="C66" s="810"/>
      <c r="D66" s="813"/>
      <c r="E66" s="753"/>
      <c r="F66" s="753"/>
      <c r="G66" s="753"/>
      <c r="H66" s="804"/>
      <c r="I66" s="804"/>
      <c r="J66" s="804"/>
      <c r="K66" s="804"/>
      <c r="L66" s="804"/>
      <c r="M66" s="804"/>
      <c r="N66" s="804"/>
      <c r="O66" s="804"/>
      <c r="P66" s="804"/>
      <c r="Q66" s="804"/>
    </row>
    <row r="67" spans="1:17" ht="11.25">
      <c r="A67" s="738">
        <v>8</v>
      </c>
      <c r="B67" s="739" t="s">
        <v>757</v>
      </c>
      <c r="C67" s="805" t="s">
        <v>743</v>
      </c>
      <c r="D67" s="806"/>
      <c r="E67" s="740">
        <v>65585.63</v>
      </c>
      <c r="F67" s="740">
        <v>10336.45</v>
      </c>
      <c r="G67" s="740">
        <v>55249.18</v>
      </c>
      <c r="H67" s="740">
        <v>65585.63</v>
      </c>
      <c r="I67" s="740">
        <v>10336.45</v>
      </c>
      <c r="J67" s="739"/>
      <c r="K67" s="739"/>
      <c r="L67" s="740">
        <v>10336.45</v>
      </c>
      <c r="M67" s="740">
        <v>55249.18</v>
      </c>
      <c r="N67" s="739"/>
      <c r="O67" s="739"/>
      <c r="P67" s="739"/>
      <c r="Q67" s="740">
        <v>55249.18</v>
      </c>
    </row>
    <row r="68" spans="1:17" ht="11.25">
      <c r="A68" s="807" t="s">
        <v>768</v>
      </c>
      <c r="B68" s="739" t="s">
        <v>745</v>
      </c>
      <c r="C68" s="742" t="s">
        <v>746</v>
      </c>
      <c r="D68" s="743"/>
      <c r="E68" s="743"/>
      <c r="F68" s="743"/>
      <c r="G68" s="743"/>
      <c r="H68" s="743"/>
      <c r="I68" s="743"/>
      <c r="J68" s="743"/>
      <c r="K68" s="743"/>
      <c r="L68" s="743"/>
      <c r="M68" s="743"/>
      <c r="N68" s="743"/>
      <c r="O68" s="743"/>
      <c r="P68" s="743"/>
      <c r="Q68" s="744"/>
    </row>
    <row r="69" spans="1:17" ht="11.25">
      <c r="A69" s="807"/>
      <c r="B69" s="739" t="s">
        <v>747</v>
      </c>
      <c r="C69" s="745" t="s">
        <v>782</v>
      </c>
      <c r="D69" s="746"/>
      <c r="E69" s="746"/>
      <c r="F69" s="747"/>
      <c r="G69" s="747"/>
      <c r="H69" s="747"/>
      <c r="I69" s="747"/>
      <c r="J69" s="747"/>
      <c r="K69" s="747"/>
      <c r="L69" s="747"/>
      <c r="M69" s="747"/>
      <c r="N69" s="747"/>
      <c r="O69" s="747"/>
      <c r="P69" s="747"/>
      <c r="Q69" s="748"/>
    </row>
    <row r="70" spans="1:17" ht="11.25">
      <c r="A70" s="807"/>
      <c r="B70" s="739" t="s">
        <v>749</v>
      </c>
      <c r="C70" s="745" t="s">
        <v>783</v>
      </c>
      <c r="D70" s="746"/>
      <c r="E70" s="746"/>
      <c r="F70" s="746"/>
      <c r="G70" s="746"/>
      <c r="H70" s="747"/>
      <c r="I70" s="747"/>
      <c r="J70" s="747"/>
      <c r="K70" s="747"/>
      <c r="L70" s="747"/>
      <c r="M70" s="747"/>
      <c r="N70" s="747"/>
      <c r="O70" s="747"/>
      <c r="P70" s="747"/>
      <c r="Q70" s="748"/>
    </row>
    <row r="71" spans="1:17" ht="11.25">
      <c r="A71" s="807"/>
      <c r="B71" s="739" t="s">
        <v>751</v>
      </c>
      <c r="C71" s="749" t="s">
        <v>784</v>
      </c>
      <c r="D71" s="750"/>
      <c r="E71" s="750"/>
      <c r="F71" s="751"/>
      <c r="G71" s="751"/>
      <c r="H71" s="751"/>
      <c r="I71" s="751"/>
      <c r="J71" s="751"/>
      <c r="K71" s="751"/>
      <c r="L71" s="751"/>
      <c r="M71" s="751"/>
      <c r="N71" s="751"/>
      <c r="O71" s="751"/>
      <c r="P71" s="751"/>
      <c r="Q71" s="752"/>
    </row>
    <row r="72" spans="1:17" ht="11.25">
      <c r="A72" s="807"/>
      <c r="B72" s="739" t="s">
        <v>753</v>
      </c>
      <c r="C72" s="739"/>
      <c r="D72" s="739"/>
      <c r="E72" s="740">
        <f>E74+E75</f>
        <v>65585.63</v>
      </c>
      <c r="F72" s="740">
        <f>F74+F75</f>
        <v>10336.45</v>
      </c>
      <c r="G72" s="740">
        <f>G74+G75</f>
        <v>55249.18</v>
      </c>
      <c r="H72" s="740">
        <f>H73</f>
        <v>65585.63</v>
      </c>
      <c r="I72" s="740">
        <f>I73</f>
        <v>10336.45</v>
      </c>
      <c r="J72" s="739"/>
      <c r="K72" s="739"/>
      <c r="L72" s="740">
        <f>L73</f>
        <v>10336.45</v>
      </c>
      <c r="M72" s="740">
        <f>M73</f>
        <v>55249.18</v>
      </c>
      <c r="N72" s="739"/>
      <c r="O72" s="739"/>
      <c r="P72" s="739"/>
      <c r="Q72" s="740">
        <f>Q73</f>
        <v>55249.18</v>
      </c>
    </row>
    <row r="73" spans="1:17" ht="11.25">
      <c r="A73" s="807"/>
      <c r="B73" s="739" t="s">
        <v>754</v>
      </c>
      <c r="C73" s="808"/>
      <c r="D73" s="811" t="s">
        <v>755</v>
      </c>
      <c r="E73" s="740"/>
      <c r="F73" s="740"/>
      <c r="G73" s="740"/>
      <c r="H73" s="802">
        <v>65585.63</v>
      </c>
      <c r="I73" s="802">
        <v>10336.45</v>
      </c>
      <c r="J73" s="802"/>
      <c r="K73" s="802"/>
      <c r="L73" s="802">
        <v>10336.45</v>
      </c>
      <c r="M73" s="802">
        <v>55249.18</v>
      </c>
      <c r="N73" s="802"/>
      <c r="O73" s="802"/>
      <c r="P73" s="802"/>
      <c r="Q73" s="802">
        <v>55249.18</v>
      </c>
    </row>
    <row r="74" spans="1:17" ht="11.25">
      <c r="A74" s="807"/>
      <c r="B74" s="739" t="s">
        <v>730</v>
      </c>
      <c r="C74" s="809"/>
      <c r="D74" s="812"/>
      <c r="E74" s="740">
        <v>65585.63</v>
      </c>
      <c r="F74" s="740">
        <v>10336.45</v>
      </c>
      <c r="G74" s="740">
        <v>55249.18</v>
      </c>
      <c r="H74" s="803"/>
      <c r="I74" s="803"/>
      <c r="J74" s="803"/>
      <c r="K74" s="803"/>
      <c r="L74" s="803"/>
      <c r="M74" s="803"/>
      <c r="N74" s="803"/>
      <c r="O74" s="803"/>
      <c r="P74" s="803"/>
      <c r="Q74" s="803"/>
    </row>
    <row r="75" spans="1:17" ht="11.25">
      <c r="A75" s="807"/>
      <c r="B75" s="739" t="s">
        <v>756</v>
      </c>
      <c r="C75" s="810"/>
      <c r="D75" s="813"/>
      <c r="E75" s="740"/>
      <c r="F75" s="740"/>
      <c r="G75" s="740"/>
      <c r="H75" s="804"/>
      <c r="I75" s="804"/>
      <c r="J75" s="804"/>
      <c r="K75" s="804"/>
      <c r="L75" s="804"/>
      <c r="M75" s="804"/>
      <c r="N75" s="804"/>
      <c r="O75" s="804"/>
      <c r="P75" s="804"/>
      <c r="Q75" s="804"/>
    </row>
    <row r="76" spans="1:17" ht="11.25">
      <c r="A76" s="754">
        <v>9</v>
      </c>
      <c r="B76" s="755" t="s">
        <v>769</v>
      </c>
      <c r="C76" s="805" t="s">
        <v>743</v>
      </c>
      <c r="D76" s="806"/>
      <c r="E76" s="740">
        <f>E58+E67</f>
        <v>70585.63</v>
      </c>
      <c r="F76" s="740">
        <f>F58+F67</f>
        <v>10587.85</v>
      </c>
      <c r="G76" s="740">
        <f>G58+G67</f>
        <v>59997.78</v>
      </c>
      <c r="H76" s="740">
        <f>H58+H67</f>
        <v>70585.63</v>
      </c>
      <c r="I76" s="740">
        <f>I58+I67</f>
        <v>10587.85</v>
      </c>
      <c r="J76" s="739"/>
      <c r="K76" s="739"/>
      <c r="L76" s="740">
        <f>L58+L67</f>
        <v>10587.85</v>
      </c>
      <c r="M76" s="740">
        <f>M58+M67</f>
        <v>59997.78</v>
      </c>
      <c r="N76" s="739"/>
      <c r="O76" s="739"/>
      <c r="P76" s="739"/>
      <c r="Q76" s="740">
        <f>Q58+Q67</f>
        <v>59997.78</v>
      </c>
    </row>
    <row r="77" spans="1:17" ht="11.25">
      <c r="A77" s="850" t="s">
        <v>770</v>
      </c>
      <c r="B77" s="850"/>
      <c r="C77" s="851" t="s">
        <v>743</v>
      </c>
      <c r="D77" s="852"/>
      <c r="E77" s="662">
        <f>E38+E57+E76</f>
        <v>1584849.08</v>
      </c>
      <c r="F77" s="662">
        <f>F38+F57+F76</f>
        <v>237728.26000000004</v>
      </c>
      <c r="G77" s="662">
        <f>G38+G57+G76</f>
        <v>1347120.8199999998</v>
      </c>
      <c r="H77" s="662">
        <f>H38+H57+H76</f>
        <v>855816.95</v>
      </c>
      <c r="I77" s="662">
        <f>I38+I57+I76</f>
        <v>128360.88</v>
      </c>
      <c r="J77" s="661"/>
      <c r="K77" s="661"/>
      <c r="L77" s="662">
        <f>L38+L57+L76</f>
        <v>128360.88</v>
      </c>
      <c r="M77" s="662">
        <f>M38+M57+M76</f>
        <v>727456.07</v>
      </c>
      <c r="N77" s="661"/>
      <c r="O77" s="661"/>
      <c r="P77" s="661"/>
      <c r="Q77" s="662">
        <f>Q38+Q57+Q76</f>
        <v>727456.07</v>
      </c>
    </row>
    <row r="78" spans="1:17" ht="11.25">
      <c r="A78" s="663"/>
      <c r="B78" s="663"/>
      <c r="C78" s="663"/>
      <c r="D78" s="663"/>
      <c r="E78" s="664"/>
      <c r="F78" s="664"/>
      <c r="G78" s="664"/>
      <c r="H78" s="664"/>
      <c r="I78" s="664"/>
      <c r="J78" s="665"/>
      <c r="K78" s="665"/>
      <c r="L78" s="664"/>
      <c r="M78" s="664"/>
      <c r="N78" s="665"/>
      <c r="O78" s="665"/>
      <c r="P78" s="665"/>
      <c r="Q78" s="664"/>
    </row>
    <row r="79" spans="1:17" ht="11.25">
      <c r="A79" s="663"/>
      <c r="B79" s="663"/>
      <c r="C79" s="663"/>
      <c r="D79" s="663"/>
      <c r="E79" s="664"/>
      <c r="F79" s="664"/>
      <c r="G79" s="664"/>
      <c r="H79" s="664"/>
      <c r="I79" s="664"/>
      <c r="J79" s="665"/>
      <c r="K79" s="665"/>
      <c r="L79" s="664"/>
      <c r="M79" s="664"/>
      <c r="N79" s="665"/>
      <c r="O79" s="665"/>
      <c r="P79" s="665"/>
      <c r="Q79" s="664"/>
    </row>
    <row r="81" spans="1:10" ht="11.25">
      <c r="A81" s="853" t="s">
        <v>765</v>
      </c>
      <c r="B81" s="853"/>
      <c r="C81" s="853"/>
      <c r="D81" s="853"/>
      <c r="E81" s="853"/>
      <c r="F81" s="853"/>
      <c r="G81" s="853"/>
      <c r="H81" s="853"/>
      <c r="I81" s="853"/>
      <c r="J81" s="853"/>
    </row>
    <row r="82" ht="11.25">
      <c r="A82" s="655" t="s">
        <v>766</v>
      </c>
    </row>
  </sheetData>
  <sheetProtection/>
  <mergeCells count="115">
    <mergeCell ref="Q54:Q56"/>
    <mergeCell ref="C57:D57"/>
    <mergeCell ref="A77:B77"/>
    <mergeCell ref="C77:D77"/>
    <mergeCell ref="A81:J81"/>
    <mergeCell ref="K54:K56"/>
    <mergeCell ref="L54:L56"/>
    <mergeCell ref="M54:M56"/>
    <mergeCell ref="N54:N56"/>
    <mergeCell ref="O54:O56"/>
    <mergeCell ref="P54:P56"/>
    <mergeCell ref="P45:P47"/>
    <mergeCell ref="Q45:Q47"/>
    <mergeCell ref="C48:D48"/>
    <mergeCell ref="A49:A56"/>
    <mergeCell ref="C52:E52"/>
    <mergeCell ref="C54:C56"/>
    <mergeCell ref="D54:D56"/>
    <mergeCell ref="H54:H56"/>
    <mergeCell ref="I54:I56"/>
    <mergeCell ref="J54:J56"/>
    <mergeCell ref="J45:J47"/>
    <mergeCell ref="K45:K47"/>
    <mergeCell ref="L45:L47"/>
    <mergeCell ref="M45:M47"/>
    <mergeCell ref="N45:N47"/>
    <mergeCell ref="O45:O47"/>
    <mergeCell ref="A40:A47"/>
    <mergeCell ref="C43:E43"/>
    <mergeCell ref="C45:C47"/>
    <mergeCell ref="D45:D47"/>
    <mergeCell ref="H45:H47"/>
    <mergeCell ref="I45:I47"/>
    <mergeCell ref="C38:D38"/>
    <mergeCell ref="C39:D39"/>
    <mergeCell ref="H35:H37"/>
    <mergeCell ref="I35:I37"/>
    <mergeCell ref="J35:J37"/>
    <mergeCell ref="K35:K37"/>
    <mergeCell ref="M35:M37"/>
    <mergeCell ref="N26:N28"/>
    <mergeCell ref="O26:O28"/>
    <mergeCell ref="P26:P28"/>
    <mergeCell ref="Q26:Q28"/>
    <mergeCell ref="N35:N37"/>
    <mergeCell ref="O35:O37"/>
    <mergeCell ref="P35:P37"/>
    <mergeCell ref="Q35:Q37"/>
    <mergeCell ref="A30:A37"/>
    <mergeCell ref="C32:G32"/>
    <mergeCell ref="C33:E33"/>
    <mergeCell ref="C35:C37"/>
    <mergeCell ref="D35:D37"/>
    <mergeCell ref="L35:L37"/>
    <mergeCell ref="I26:I28"/>
    <mergeCell ref="J26:J28"/>
    <mergeCell ref="K26:K28"/>
    <mergeCell ref="L26:L28"/>
    <mergeCell ref="M26:M28"/>
    <mergeCell ref="C29:D29"/>
    <mergeCell ref="J17:L17"/>
    <mergeCell ref="M17:M18"/>
    <mergeCell ref="N17:Q17"/>
    <mergeCell ref="C20:D20"/>
    <mergeCell ref="A21:A28"/>
    <mergeCell ref="C23:G23"/>
    <mergeCell ref="C24:E24"/>
    <mergeCell ref="C26:C28"/>
    <mergeCell ref="D26:D28"/>
    <mergeCell ref="H26:H28"/>
    <mergeCell ref="F13:G13"/>
    <mergeCell ref="H13:Q13"/>
    <mergeCell ref="F14:F18"/>
    <mergeCell ref="G14:G18"/>
    <mergeCell ref="H14:Q14"/>
    <mergeCell ref="H15:H18"/>
    <mergeCell ref="I15:Q15"/>
    <mergeCell ref="I16:L16"/>
    <mergeCell ref="M16:Q16"/>
    <mergeCell ref="I17:I18"/>
    <mergeCell ref="A59:A66"/>
    <mergeCell ref="C64:C66"/>
    <mergeCell ref="D64:D66"/>
    <mergeCell ref="H64:H66"/>
    <mergeCell ref="A7:Q7"/>
    <mergeCell ref="A13:A18"/>
    <mergeCell ref="B13:B18"/>
    <mergeCell ref="C13:C18"/>
    <mergeCell ref="D13:D18"/>
    <mergeCell ref="E13:E18"/>
    <mergeCell ref="J64:J66"/>
    <mergeCell ref="K64:K66"/>
    <mergeCell ref="L64:L66"/>
    <mergeCell ref="M64:M66"/>
    <mergeCell ref="N64:N66"/>
    <mergeCell ref="C58:D58"/>
    <mergeCell ref="O64:O66"/>
    <mergeCell ref="P64:P66"/>
    <mergeCell ref="Q64:Q66"/>
    <mergeCell ref="C67:D67"/>
    <mergeCell ref="A68:A75"/>
    <mergeCell ref="C73:C75"/>
    <mergeCell ref="D73:D75"/>
    <mergeCell ref="H73:H75"/>
    <mergeCell ref="I73:I75"/>
    <mergeCell ref="I64:I66"/>
    <mergeCell ref="P73:P75"/>
    <mergeCell ref="Q73:Q75"/>
    <mergeCell ref="C76:D76"/>
    <mergeCell ref="J73:J75"/>
    <mergeCell ref="K73:K75"/>
    <mergeCell ref="L73:L75"/>
    <mergeCell ref="M73:M75"/>
    <mergeCell ref="N73:N75"/>
    <mergeCell ref="O73:O75"/>
  </mergeCells>
  <printOptions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7" width="14.00390625" style="0" customWidth="1"/>
    <col min="8" max="8" width="42.28125" style="0" customWidth="1"/>
    <col min="9" max="9" width="13.140625" style="0" customWidth="1"/>
    <col min="10" max="10" width="0.9921875" style="0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t="s">
        <v>607</v>
      </c>
      <c r="I1" s="1"/>
      <c r="J1" s="1"/>
      <c r="K1" s="1"/>
      <c r="L1" s="1"/>
      <c r="M1" s="1"/>
      <c r="O1" s="1"/>
      <c r="P1" s="1"/>
      <c r="Q1" s="1"/>
    </row>
    <row r="2" spans="1:17" ht="15" customHeight="1">
      <c r="A2" s="1"/>
      <c r="B2" s="2"/>
      <c r="C2" s="1"/>
      <c r="D2" s="332"/>
      <c r="E2" s="1"/>
      <c r="F2" s="1"/>
      <c r="G2" s="1"/>
      <c r="H2" t="s">
        <v>792</v>
      </c>
      <c r="I2" s="1"/>
      <c r="J2" s="1"/>
      <c r="K2" s="1"/>
      <c r="L2" s="1"/>
      <c r="M2" s="1"/>
      <c r="O2" s="1"/>
      <c r="P2" s="1"/>
      <c r="Q2" s="1"/>
    </row>
    <row r="3" spans="1:17" ht="14.25" customHeight="1">
      <c r="A3" s="1"/>
      <c r="B3" s="2"/>
      <c r="C3" s="1"/>
      <c r="D3" s="1"/>
      <c r="E3" s="1"/>
      <c r="F3" s="1"/>
      <c r="G3" s="1"/>
      <c r="H3" t="s">
        <v>708</v>
      </c>
      <c r="I3" s="1"/>
      <c r="J3" s="1"/>
      <c r="K3" s="1"/>
      <c r="L3" s="1"/>
      <c r="M3" s="1"/>
      <c r="O3" s="1"/>
      <c r="P3" s="1"/>
      <c r="Q3" s="1"/>
    </row>
    <row r="4" spans="2:17" ht="18" customHeight="1">
      <c r="B4" s="333"/>
      <c r="C4" s="854" t="s">
        <v>714</v>
      </c>
      <c r="D4" s="854"/>
      <c r="E4" s="854"/>
      <c r="F4" s="854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</row>
    <row r="5" spans="1:16" ht="12" customHeight="1" thickBot="1">
      <c r="A5" s="333"/>
      <c r="B5" s="333"/>
      <c r="C5" s="333"/>
      <c r="D5" s="333"/>
      <c r="E5" s="333"/>
      <c r="F5" s="333"/>
      <c r="G5" s="333"/>
      <c r="H5" s="333"/>
      <c r="I5" s="334" t="s">
        <v>1</v>
      </c>
      <c r="J5" s="333"/>
      <c r="K5" s="333"/>
      <c r="L5" s="333"/>
      <c r="M5" s="333"/>
      <c r="N5" s="333"/>
      <c r="O5" s="333"/>
      <c r="P5" s="333"/>
    </row>
    <row r="6" spans="1:9" ht="90" customHeight="1" thickBot="1">
      <c r="A6" s="335" t="s">
        <v>2</v>
      </c>
      <c r="B6" s="336" t="s">
        <v>3</v>
      </c>
      <c r="C6" s="337" t="s">
        <v>4</v>
      </c>
      <c r="D6" s="336" t="s">
        <v>5</v>
      </c>
      <c r="E6" s="338" t="s">
        <v>577</v>
      </c>
      <c r="F6" s="338" t="s">
        <v>7</v>
      </c>
      <c r="G6" s="338" t="s">
        <v>606</v>
      </c>
      <c r="H6" s="339" t="s">
        <v>578</v>
      </c>
      <c r="I6" s="340" t="s">
        <v>579</v>
      </c>
    </row>
    <row r="7" spans="1:9" ht="9.75" customHeight="1">
      <c r="A7" s="341">
        <v>1</v>
      </c>
      <c r="B7" s="342">
        <v>2</v>
      </c>
      <c r="C7" s="342">
        <v>3</v>
      </c>
      <c r="D7" s="342">
        <v>4</v>
      </c>
      <c r="E7" s="342">
        <v>5</v>
      </c>
      <c r="F7" s="342">
        <v>6</v>
      </c>
      <c r="G7" s="342">
        <v>7</v>
      </c>
      <c r="H7" s="343">
        <v>8</v>
      </c>
      <c r="I7" s="344">
        <v>9</v>
      </c>
    </row>
    <row r="8" spans="1:9" ht="15" customHeight="1">
      <c r="A8" s="345" t="s">
        <v>10</v>
      </c>
      <c r="B8" s="346"/>
      <c r="C8" s="346"/>
      <c r="D8" s="347" t="s">
        <v>11</v>
      </c>
      <c r="E8" s="348">
        <f>E9</f>
        <v>2440000</v>
      </c>
      <c r="F8" s="348">
        <f>F9</f>
        <v>60000</v>
      </c>
      <c r="G8" s="348">
        <f>G9</f>
        <v>2500000</v>
      </c>
      <c r="H8" s="349"/>
      <c r="I8" s="350"/>
    </row>
    <row r="9" spans="1:9" ht="15" customHeight="1">
      <c r="A9" s="351"/>
      <c r="B9" s="352" t="s">
        <v>18</v>
      </c>
      <c r="C9" s="353"/>
      <c r="D9" s="354" t="s">
        <v>580</v>
      </c>
      <c r="E9" s="355">
        <f>E10+E11+E12+E13</f>
        <v>2440000</v>
      </c>
      <c r="F9" s="355">
        <f>F10+F11+F12+F13</f>
        <v>60000</v>
      </c>
      <c r="G9" s="355">
        <f>G10+G11+G12+G13</f>
        <v>2500000</v>
      </c>
      <c r="H9" s="176"/>
      <c r="I9" s="350"/>
    </row>
    <row r="10" spans="1:9" ht="27.75" customHeight="1">
      <c r="A10" s="351"/>
      <c r="B10" s="352"/>
      <c r="C10" s="356">
        <v>6050</v>
      </c>
      <c r="D10" s="357" t="s">
        <v>581</v>
      </c>
      <c r="E10" s="358">
        <v>2400000</v>
      </c>
      <c r="F10" s="358"/>
      <c r="G10" s="358">
        <f>E10+F10</f>
        <v>2400000</v>
      </c>
      <c r="H10" s="359" t="s">
        <v>628</v>
      </c>
      <c r="I10" s="360" t="s">
        <v>582</v>
      </c>
    </row>
    <row r="11" spans="1:9" ht="15" customHeight="1">
      <c r="A11" s="351"/>
      <c r="B11" s="352"/>
      <c r="C11" s="356">
        <v>6050</v>
      </c>
      <c r="D11" s="357" t="s">
        <v>581</v>
      </c>
      <c r="E11" s="358">
        <v>20000</v>
      </c>
      <c r="F11" s="358"/>
      <c r="G11" s="358">
        <f>E11+F11</f>
        <v>20000</v>
      </c>
      <c r="H11" s="361" t="s">
        <v>583</v>
      </c>
      <c r="I11" s="360" t="s">
        <v>582</v>
      </c>
    </row>
    <row r="12" spans="1:9" ht="15" customHeight="1">
      <c r="A12" s="351"/>
      <c r="B12" s="352"/>
      <c r="C12" s="356">
        <v>6050</v>
      </c>
      <c r="D12" s="357" t="s">
        <v>581</v>
      </c>
      <c r="E12" s="358">
        <v>20000</v>
      </c>
      <c r="F12" s="358"/>
      <c r="G12" s="358">
        <f>E12+F12</f>
        <v>20000</v>
      </c>
      <c r="H12" s="361" t="s">
        <v>329</v>
      </c>
      <c r="I12" s="360" t="s">
        <v>582</v>
      </c>
    </row>
    <row r="13" spans="1:9" ht="25.5" customHeight="1">
      <c r="A13" s="351"/>
      <c r="B13" s="352"/>
      <c r="C13" s="356">
        <v>6050</v>
      </c>
      <c r="D13" s="357" t="s">
        <v>581</v>
      </c>
      <c r="E13" s="358">
        <v>0</v>
      </c>
      <c r="F13" s="358">
        <v>60000</v>
      </c>
      <c r="G13" s="358">
        <f>E13+F13</f>
        <v>60000</v>
      </c>
      <c r="H13" s="361" t="s">
        <v>785</v>
      </c>
      <c r="I13" s="360" t="s">
        <v>582</v>
      </c>
    </row>
    <row r="14" spans="1:9" ht="15" customHeight="1">
      <c r="A14" s="362">
        <v>600</v>
      </c>
      <c r="B14" s="363"/>
      <c r="C14" s="363"/>
      <c r="D14" s="347" t="s">
        <v>26</v>
      </c>
      <c r="E14" s="364">
        <f>E15+E17+E20</f>
        <v>1785000</v>
      </c>
      <c r="F14" s="364">
        <f>F15+F17+F20</f>
        <v>0</v>
      </c>
      <c r="G14" s="364">
        <f>G15+G17+G20</f>
        <v>1785000</v>
      </c>
      <c r="H14" s="365"/>
      <c r="I14" s="350"/>
    </row>
    <row r="15" spans="1:9" ht="15" customHeight="1">
      <c r="A15" s="351"/>
      <c r="B15" s="353">
        <v>60014</v>
      </c>
      <c r="C15" s="353"/>
      <c r="D15" s="354" t="s">
        <v>584</v>
      </c>
      <c r="E15" s="355">
        <f>E16</f>
        <v>300000</v>
      </c>
      <c r="F15" s="355">
        <f>F16</f>
        <v>0</v>
      </c>
      <c r="G15" s="355">
        <f>G16</f>
        <v>300000</v>
      </c>
      <c r="H15" s="176"/>
      <c r="I15" s="350"/>
    </row>
    <row r="16" spans="1:9" ht="34.5" customHeight="1">
      <c r="A16" s="351"/>
      <c r="B16" s="353"/>
      <c r="C16" s="356">
        <v>6300</v>
      </c>
      <c r="D16" s="357" t="s">
        <v>585</v>
      </c>
      <c r="E16" s="358">
        <v>300000</v>
      </c>
      <c r="F16" s="358"/>
      <c r="G16" s="358">
        <f>E16+F16</f>
        <v>300000</v>
      </c>
      <c r="H16" s="366" t="s">
        <v>586</v>
      </c>
      <c r="I16" s="367" t="s">
        <v>587</v>
      </c>
    </row>
    <row r="17" spans="1:9" ht="15" customHeight="1">
      <c r="A17" s="351"/>
      <c r="B17" s="353">
        <v>60016</v>
      </c>
      <c r="C17" s="353"/>
      <c r="D17" s="354" t="s">
        <v>588</v>
      </c>
      <c r="E17" s="368">
        <f>E18+E19</f>
        <v>1435000</v>
      </c>
      <c r="F17" s="368">
        <f>F18+F19</f>
        <v>0</v>
      </c>
      <c r="G17" s="368">
        <f>G18+G19</f>
        <v>1435000</v>
      </c>
      <c r="H17" s="366"/>
      <c r="I17" s="367"/>
    </row>
    <row r="18" spans="1:9" ht="21" customHeight="1">
      <c r="A18" s="369"/>
      <c r="B18" s="370"/>
      <c r="C18" s="371">
        <v>6050</v>
      </c>
      <c r="D18" s="372" t="s">
        <v>589</v>
      </c>
      <c r="E18" s="358">
        <v>1400000</v>
      </c>
      <c r="F18" s="358"/>
      <c r="G18" s="358">
        <f>E18+F18</f>
        <v>1400000</v>
      </c>
      <c r="H18" s="366" t="s">
        <v>590</v>
      </c>
      <c r="I18" s="360" t="s">
        <v>582</v>
      </c>
    </row>
    <row r="19" spans="1:9" ht="24.75" customHeight="1">
      <c r="A19" s="369"/>
      <c r="B19" s="370"/>
      <c r="C19" s="371">
        <v>6050</v>
      </c>
      <c r="D19" s="372" t="s">
        <v>589</v>
      </c>
      <c r="E19" s="358">
        <v>35000</v>
      </c>
      <c r="F19" s="358"/>
      <c r="G19" s="358">
        <f>E19+F19</f>
        <v>35000</v>
      </c>
      <c r="H19" s="366" t="s">
        <v>684</v>
      </c>
      <c r="I19" s="360" t="s">
        <v>582</v>
      </c>
    </row>
    <row r="20" spans="1:9" ht="21" customHeight="1">
      <c r="A20" s="369"/>
      <c r="B20" s="633">
        <v>60053</v>
      </c>
      <c r="C20" s="33"/>
      <c r="D20" s="634" t="s">
        <v>687</v>
      </c>
      <c r="E20" s="624">
        <f>E21</f>
        <v>50000</v>
      </c>
      <c r="F20" s="624">
        <f>F21</f>
        <v>0</v>
      </c>
      <c r="G20" s="624">
        <f>G21</f>
        <v>50000</v>
      </c>
      <c r="H20" s="366"/>
      <c r="I20" s="360"/>
    </row>
    <row r="21" spans="1:9" ht="21" customHeight="1">
      <c r="A21" s="369"/>
      <c r="B21" s="370"/>
      <c r="C21" s="371">
        <v>6050</v>
      </c>
      <c r="D21" s="372" t="s">
        <v>589</v>
      </c>
      <c r="E21" s="358">
        <v>50000</v>
      </c>
      <c r="F21" s="358"/>
      <c r="G21" s="358">
        <f>E21+F21</f>
        <v>50000</v>
      </c>
      <c r="H21" s="366" t="s">
        <v>703</v>
      </c>
      <c r="I21" s="360" t="s">
        <v>582</v>
      </c>
    </row>
    <row r="22" spans="1:9" ht="15" customHeight="1">
      <c r="A22" s="373" t="s">
        <v>42</v>
      </c>
      <c r="B22" s="374"/>
      <c r="C22" s="374"/>
      <c r="D22" s="375" t="s">
        <v>43</v>
      </c>
      <c r="E22" s="376">
        <f aca="true" t="shared" si="0" ref="E22:G23">E23</f>
        <v>300000</v>
      </c>
      <c r="F22" s="376">
        <f t="shared" si="0"/>
        <v>0</v>
      </c>
      <c r="G22" s="376">
        <f t="shared" si="0"/>
        <v>300000</v>
      </c>
      <c r="H22" s="366"/>
      <c r="I22" s="360"/>
    </row>
    <row r="23" spans="1:9" ht="15" customHeight="1">
      <c r="A23" s="377"/>
      <c r="B23" s="378">
        <v>70095</v>
      </c>
      <c r="C23" s="379"/>
      <c r="D23" s="380" t="s">
        <v>548</v>
      </c>
      <c r="E23" s="368">
        <f t="shared" si="0"/>
        <v>300000</v>
      </c>
      <c r="F23" s="368">
        <f t="shared" si="0"/>
        <v>0</v>
      </c>
      <c r="G23" s="368">
        <f t="shared" si="0"/>
        <v>300000</v>
      </c>
      <c r="H23" s="366"/>
      <c r="I23" s="360"/>
    </row>
    <row r="24" spans="1:9" ht="21" customHeight="1">
      <c r="A24" s="351"/>
      <c r="B24" s="353"/>
      <c r="C24" s="356">
        <v>6050</v>
      </c>
      <c r="D24" s="357" t="s">
        <v>581</v>
      </c>
      <c r="E24" s="358">
        <v>300000</v>
      </c>
      <c r="F24" s="358"/>
      <c r="G24" s="358">
        <f>E24+F24</f>
        <v>300000</v>
      </c>
      <c r="H24" s="366" t="s">
        <v>591</v>
      </c>
      <c r="I24" s="360" t="s">
        <v>582</v>
      </c>
    </row>
    <row r="25" spans="1:9" ht="14.25" customHeight="1">
      <c r="A25" s="362">
        <v>750</v>
      </c>
      <c r="B25" s="363"/>
      <c r="C25" s="363"/>
      <c r="D25" s="375" t="s">
        <v>53</v>
      </c>
      <c r="E25" s="364">
        <f aca="true" t="shared" si="1" ref="E25:G26">E26</f>
        <v>20000</v>
      </c>
      <c r="F25" s="364">
        <f t="shared" si="1"/>
        <v>0</v>
      </c>
      <c r="G25" s="364">
        <f t="shared" si="1"/>
        <v>20000</v>
      </c>
      <c r="H25" s="381"/>
      <c r="I25" s="350"/>
    </row>
    <row r="26" spans="1:9" ht="14.25" customHeight="1">
      <c r="A26" s="351"/>
      <c r="B26" s="353">
        <v>75023</v>
      </c>
      <c r="C26" s="353"/>
      <c r="D26" s="354" t="s">
        <v>592</v>
      </c>
      <c r="E26" s="355">
        <f t="shared" si="1"/>
        <v>20000</v>
      </c>
      <c r="F26" s="355">
        <f t="shared" si="1"/>
        <v>0</v>
      </c>
      <c r="G26" s="355">
        <f t="shared" si="1"/>
        <v>20000</v>
      </c>
      <c r="H26" s="176"/>
      <c r="I26" s="350"/>
    </row>
    <row r="27" spans="1:9" ht="21.75" customHeight="1">
      <c r="A27" s="351"/>
      <c r="B27" s="382"/>
      <c r="C27" s="356">
        <v>6060</v>
      </c>
      <c r="D27" s="357" t="s">
        <v>589</v>
      </c>
      <c r="E27" s="383">
        <v>20000</v>
      </c>
      <c r="F27" s="383"/>
      <c r="G27" s="358">
        <f>E27+F27</f>
        <v>20000</v>
      </c>
      <c r="H27" s="359" t="s">
        <v>593</v>
      </c>
      <c r="I27" s="360" t="s">
        <v>582</v>
      </c>
    </row>
    <row r="28" spans="1:9" ht="24" customHeight="1">
      <c r="A28" s="384">
        <v>754</v>
      </c>
      <c r="B28" s="385"/>
      <c r="C28" s="386"/>
      <c r="D28" s="669" t="s">
        <v>95</v>
      </c>
      <c r="E28" s="671">
        <f aca="true" t="shared" si="2" ref="E28:G29">E29</f>
        <v>0</v>
      </c>
      <c r="F28" s="671">
        <f t="shared" si="2"/>
        <v>30000</v>
      </c>
      <c r="G28" s="671">
        <f t="shared" si="2"/>
        <v>30000</v>
      </c>
      <c r="H28" s="359"/>
      <c r="I28" s="360"/>
    </row>
    <row r="29" spans="1:9" ht="14.25" customHeight="1">
      <c r="A29" s="351"/>
      <c r="B29" s="388">
        <v>75412</v>
      </c>
      <c r="C29" s="389"/>
      <c r="D29" s="670" t="s">
        <v>772</v>
      </c>
      <c r="E29" s="624">
        <f t="shared" si="2"/>
        <v>0</v>
      </c>
      <c r="F29" s="624">
        <f t="shared" si="2"/>
        <v>30000</v>
      </c>
      <c r="G29" s="624">
        <f t="shared" si="2"/>
        <v>30000</v>
      </c>
      <c r="H29" s="359"/>
      <c r="I29" s="360"/>
    </row>
    <row r="30" spans="1:9" ht="24" customHeight="1">
      <c r="A30" s="351"/>
      <c r="B30" s="382"/>
      <c r="C30" s="356">
        <v>6050</v>
      </c>
      <c r="D30" s="357" t="s">
        <v>581</v>
      </c>
      <c r="E30" s="383">
        <v>0</v>
      </c>
      <c r="F30" s="383">
        <v>30000</v>
      </c>
      <c r="G30" s="358">
        <f>E30+F30</f>
        <v>30000</v>
      </c>
      <c r="H30" s="359" t="s">
        <v>774</v>
      </c>
      <c r="I30" s="360" t="s">
        <v>582</v>
      </c>
    </row>
    <row r="31" spans="1:9" ht="13.5" customHeight="1">
      <c r="A31" s="384">
        <v>801</v>
      </c>
      <c r="B31" s="385"/>
      <c r="C31" s="386"/>
      <c r="D31" s="387" t="s">
        <v>111</v>
      </c>
      <c r="E31" s="376">
        <f>E32+E35</f>
        <v>38000</v>
      </c>
      <c r="F31" s="376">
        <f>F32+F35</f>
        <v>0</v>
      </c>
      <c r="G31" s="376">
        <f>G32+G35</f>
        <v>38000</v>
      </c>
      <c r="H31" s="359"/>
      <c r="I31" s="360"/>
    </row>
    <row r="32" spans="1:9" ht="13.5" customHeight="1">
      <c r="A32" s="351"/>
      <c r="B32" s="388">
        <v>80101</v>
      </c>
      <c r="C32" s="389"/>
      <c r="D32" s="390" t="s">
        <v>542</v>
      </c>
      <c r="E32" s="368">
        <f>E33+E34</f>
        <v>38000</v>
      </c>
      <c r="F32" s="368">
        <f>F33+F34</f>
        <v>0</v>
      </c>
      <c r="G32" s="368">
        <f>G33+G34</f>
        <v>38000</v>
      </c>
      <c r="H32" s="359"/>
      <c r="I32" s="360"/>
    </row>
    <row r="33" spans="1:9" ht="21" customHeight="1">
      <c r="A33" s="351"/>
      <c r="B33" s="382"/>
      <c r="C33" s="391">
        <v>6050</v>
      </c>
      <c r="D33" s="357" t="s">
        <v>581</v>
      </c>
      <c r="E33" s="383">
        <v>15500</v>
      </c>
      <c r="F33" s="383"/>
      <c r="G33" s="358">
        <f>E33+F33</f>
        <v>15500</v>
      </c>
      <c r="H33" s="359" t="s">
        <v>594</v>
      </c>
      <c r="I33" s="360" t="s">
        <v>595</v>
      </c>
    </row>
    <row r="34" spans="1:9" ht="21" customHeight="1">
      <c r="A34" s="351"/>
      <c r="B34" s="382"/>
      <c r="C34" s="391">
        <v>6050</v>
      </c>
      <c r="D34" s="357" t="s">
        <v>581</v>
      </c>
      <c r="E34" s="383">
        <v>22500</v>
      </c>
      <c r="F34" s="383"/>
      <c r="G34" s="358">
        <f>E34+F34</f>
        <v>22500</v>
      </c>
      <c r="H34" s="359" t="s">
        <v>609</v>
      </c>
      <c r="I34" s="360" t="s">
        <v>595</v>
      </c>
    </row>
    <row r="35" spans="1:9" ht="14.25">
      <c r="A35" s="351"/>
      <c r="B35" s="392" t="s">
        <v>123</v>
      </c>
      <c r="C35" s="393"/>
      <c r="D35" s="380" t="s">
        <v>596</v>
      </c>
      <c r="E35" s="368">
        <f>E36</f>
        <v>0</v>
      </c>
      <c r="F35" s="368">
        <f>F36</f>
        <v>0</v>
      </c>
      <c r="G35" s="368">
        <f>G36</f>
        <v>0</v>
      </c>
      <c r="H35" s="359"/>
      <c r="I35" s="360"/>
    </row>
    <row r="36" spans="1:9" ht="36">
      <c r="A36" s="351"/>
      <c r="B36" s="394"/>
      <c r="C36" s="391">
        <v>6050</v>
      </c>
      <c r="D36" s="357" t="s">
        <v>581</v>
      </c>
      <c r="E36" s="383">
        <v>0</v>
      </c>
      <c r="F36" s="383"/>
      <c r="G36" s="358">
        <f>E36+F36</f>
        <v>0</v>
      </c>
      <c r="H36" s="359" t="s">
        <v>597</v>
      </c>
      <c r="I36" s="360" t="s">
        <v>598</v>
      </c>
    </row>
    <row r="37" spans="1:9" ht="25.5">
      <c r="A37" s="125" t="s">
        <v>181</v>
      </c>
      <c r="B37" s="32"/>
      <c r="C37" s="356"/>
      <c r="D37" s="498" t="s">
        <v>182</v>
      </c>
      <c r="E37" s="364">
        <f>E38</f>
        <v>10500</v>
      </c>
      <c r="F37" s="364">
        <f>F38</f>
        <v>5000</v>
      </c>
      <c r="G37" s="364">
        <f>G38</f>
        <v>15500</v>
      </c>
      <c r="H37" s="359"/>
      <c r="I37" s="360"/>
    </row>
    <row r="38" spans="1:9" ht="15.75">
      <c r="A38" s="31"/>
      <c r="B38" s="499" t="s">
        <v>183</v>
      </c>
      <c r="C38" s="356"/>
      <c r="D38" s="396" t="s">
        <v>548</v>
      </c>
      <c r="E38" s="355">
        <f>E39+E40+E41+E42</f>
        <v>10500</v>
      </c>
      <c r="F38" s="355">
        <f>F39+F40+F41+F42</f>
        <v>5000</v>
      </c>
      <c r="G38" s="355">
        <f>G39+G40+G41+G42</f>
        <v>15500</v>
      </c>
      <c r="H38" s="359"/>
      <c r="I38" s="360"/>
    </row>
    <row r="39" spans="1:9" ht="36">
      <c r="A39" s="31"/>
      <c r="B39" s="32"/>
      <c r="C39" s="356">
        <v>6068</v>
      </c>
      <c r="D39" s="357" t="s">
        <v>589</v>
      </c>
      <c r="E39" s="383">
        <v>8925</v>
      </c>
      <c r="F39" s="383"/>
      <c r="G39" s="358">
        <f>E39+F39</f>
        <v>8925</v>
      </c>
      <c r="H39" s="366" t="s">
        <v>620</v>
      </c>
      <c r="I39" s="360" t="s">
        <v>598</v>
      </c>
    </row>
    <row r="40" spans="1:9" ht="36">
      <c r="A40" s="31"/>
      <c r="B40" s="32"/>
      <c r="C40" s="356">
        <v>6069</v>
      </c>
      <c r="D40" s="357" t="s">
        <v>589</v>
      </c>
      <c r="E40" s="383">
        <v>1575</v>
      </c>
      <c r="F40" s="383"/>
      <c r="G40" s="358">
        <f>E40+F40</f>
        <v>1575</v>
      </c>
      <c r="H40" s="366" t="s">
        <v>620</v>
      </c>
      <c r="I40" s="360" t="s">
        <v>598</v>
      </c>
    </row>
    <row r="41" spans="1:9" ht="36">
      <c r="A41" s="31"/>
      <c r="B41" s="32"/>
      <c r="C41" s="356">
        <v>6068</v>
      </c>
      <c r="D41" s="357" t="s">
        <v>589</v>
      </c>
      <c r="E41" s="383">
        <v>0</v>
      </c>
      <c r="F41" s="383">
        <v>4748.6</v>
      </c>
      <c r="G41" s="358">
        <f>E41+F41</f>
        <v>4748.6</v>
      </c>
      <c r="H41" s="366" t="s">
        <v>786</v>
      </c>
      <c r="I41" s="360" t="s">
        <v>704</v>
      </c>
    </row>
    <row r="42" spans="1:9" ht="36">
      <c r="A42" s="31"/>
      <c r="B42" s="32"/>
      <c r="C42" s="356">
        <v>6069</v>
      </c>
      <c r="D42" s="357" t="s">
        <v>589</v>
      </c>
      <c r="E42" s="383">
        <v>0</v>
      </c>
      <c r="F42" s="383">
        <v>251.4</v>
      </c>
      <c r="G42" s="358">
        <f>E42+F42</f>
        <v>251.4</v>
      </c>
      <c r="H42" s="366" t="s">
        <v>786</v>
      </c>
      <c r="I42" s="360" t="s">
        <v>704</v>
      </c>
    </row>
    <row r="43" spans="1:9" ht="25.5">
      <c r="A43" s="362">
        <v>900</v>
      </c>
      <c r="B43" s="363"/>
      <c r="C43" s="363"/>
      <c r="D43" s="622" t="s">
        <v>200</v>
      </c>
      <c r="E43" s="625">
        <f aca="true" t="shared" si="3" ref="E43:G44">E44</f>
        <v>18000</v>
      </c>
      <c r="F43" s="625">
        <f t="shared" si="3"/>
        <v>0</v>
      </c>
      <c r="G43" s="625">
        <f t="shared" si="3"/>
        <v>18000</v>
      </c>
      <c r="H43" s="366"/>
      <c r="I43" s="360"/>
    </row>
    <row r="44" spans="1:9" ht="12.75">
      <c r="A44" s="351"/>
      <c r="B44" s="353">
        <v>90015</v>
      </c>
      <c r="C44" s="353"/>
      <c r="D44" s="396" t="s">
        <v>682</v>
      </c>
      <c r="E44" s="624">
        <f t="shared" si="3"/>
        <v>18000</v>
      </c>
      <c r="F44" s="624">
        <f t="shared" si="3"/>
        <v>0</v>
      </c>
      <c r="G44" s="624">
        <f t="shared" si="3"/>
        <v>18000</v>
      </c>
      <c r="H44" s="366"/>
      <c r="I44" s="360"/>
    </row>
    <row r="45" spans="1:9" ht="24">
      <c r="A45" s="351"/>
      <c r="B45" s="623"/>
      <c r="C45" s="391">
        <v>6050</v>
      </c>
      <c r="D45" s="357" t="s">
        <v>581</v>
      </c>
      <c r="E45" s="383">
        <v>18000</v>
      </c>
      <c r="F45" s="383"/>
      <c r="G45" s="358">
        <f>E45+F45</f>
        <v>18000</v>
      </c>
      <c r="H45" s="631" t="s">
        <v>683</v>
      </c>
      <c r="I45" s="630"/>
    </row>
    <row r="46" spans="1:9" ht="25.5">
      <c r="A46" s="373" t="s">
        <v>215</v>
      </c>
      <c r="B46" s="374"/>
      <c r="C46" s="374"/>
      <c r="D46" s="347" t="s">
        <v>216</v>
      </c>
      <c r="E46" s="364">
        <f>E47+E49</f>
        <v>1480000</v>
      </c>
      <c r="F46" s="364">
        <f>F47+F49</f>
        <v>80000</v>
      </c>
      <c r="G46" s="364">
        <f>G47+G49</f>
        <v>1560000</v>
      </c>
      <c r="H46" s="365"/>
      <c r="I46" s="350"/>
    </row>
    <row r="47" spans="1:9" ht="14.25" customHeight="1">
      <c r="A47" s="351"/>
      <c r="B47" s="392" t="s">
        <v>222</v>
      </c>
      <c r="C47" s="395"/>
      <c r="D47" s="396" t="s">
        <v>599</v>
      </c>
      <c r="E47" s="355">
        <f>E48</f>
        <v>580000</v>
      </c>
      <c r="F47" s="355">
        <f>F48</f>
        <v>80000</v>
      </c>
      <c r="G47" s="355">
        <f>G48</f>
        <v>660000</v>
      </c>
      <c r="H47" s="176"/>
      <c r="I47" s="350"/>
    </row>
    <row r="48" spans="1:9" ht="13.5" customHeight="1">
      <c r="A48" s="351"/>
      <c r="B48" s="382"/>
      <c r="C48" s="356">
        <v>6050</v>
      </c>
      <c r="D48" s="357" t="s">
        <v>581</v>
      </c>
      <c r="E48" s="383">
        <v>580000</v>
      </c>
      <c r="F48" s="383">
        <v>80000</v>
      </c>
      <c r="G48" s="358">
        <f>E48+F48</f>
        <v>660000</v>
      </c>
      <c r="H48" s="359" t="s">
        <v>417</v>
      </c>
      <c r="I48" s="360" t="s">
        <v>582</v>
      </c>
    </row>
    <row r="49" spans="1:9" ht="12.75" customHeight="1">
      <c r="A49" s="351"/>
      <c r="B49" s="392" t="s">
        <v>226</v>
      </c>
      <c r="C49" s="395"/>
      <c r="D49" s="396" t="s">
        <v>548</v>
      </c>
      <c r="E49" s="355">
        <f>E50+E51</f>
        <v>900000</v>
      </c>
      <c r="F49" s="355">
        <f>F50+F51</f>
        <v>0</v>
      </c>
      <c r="G49" s="355">
        <f>G50+G51</f>
        <v>900000</v>
      </c>
      <c r="H49" s="176"/>
      <c r="I49" s="350"/>
    </row>
    <row r="50" spans="1:9" ht="23.25" customHeight="1">
      <c r="A50" s="369"/>
      <c r="B50" s="397"/>
      <c r="C50" s="356">
        <v>6050</v>
      </c>
      <c r="D50" s="357" t="s">
        <v>581</v>
      </c>
      <c r="E50" s="485">
        <v>870000</v>
      </c>
      <c r="F50" s="398"/>
      <c r="G50" s="358">
        <f>E50+F50</f>
        <v>870000</v>
      </c>
      <c r="H50" s="399" t="s">
        <v>600</v>
      </c>
      <c r="I50" s="360" t="s">
        <v>582</v>
      </c>
    </row>
    <row r="51" spans="1:9" ht="23.25" customHeight="1">
      <c r="A51" s="369"/>
      <c r="B51" s="626"/>
      <c r="C51" s="371">
        <v>6050</v>
      </c>
      <c r="D51" s="372" t="s">
        <v>581</v>
      </c>
      <c r="E51" s="627">
        <v>30000</v>
      </c>
      <c r="F51" s="627"/>
      <c r="G51" s="485">
        <f>E51+F51</f>
        <v>30000</v>
      </c>
      <c r="H51" s="628" t="s">
        <v>463</v>
      </c>
      <c r="I51" s="629" t="s">
        <v>582</v>
      </c>
    </row>
    <row r="52" spans="1:9" ht="15" customHeight="1">
      <c r="A52" s="362">
        <v>926</v>
      </c>
      <c r="B52" s="363"/>
      <c r="C52" s="363"/>
      <c r="D52" s="498" t="s">
        <v>228</v>
      </c>
      <c r="E52" s="625">
        <f aca="true" t="shared" si="4" ref="E52:G53">E53</f>
        <v>213600</v>
      </c>
      <c r="F52" s="625">
        <f t="shared" si="4"/>
        <v>0</v>
      </c>
      <c r="G52" s="625">
        <f t="shared" si="4"/>
        <v>213600</v>
      </c>
      <c r="H52" s="366"/>
      <c r="I52" s="360"/>
    </row>
    <row r="53" spans="1:9" ht="12.75" customHeight="1">
      <c r="A53" s="351"/>
      <c r="B53" s="353">
        <v>92601</v>
      </c>
      <c r="C53" s="632"/>
      <c r="D53" s="354" t="s">
        <v>685</v>
      </c>
      <c r="E53" s="624">
        <f t="shared" si="4"/>
        <v>213600</v>
      </c>
      <c r="F53" s="624">
        <f t="shared" si="4"/>
        <v>0</v>
      </c>
      <c r="G53" s="624">
        <f t="shared" si="4"/>
        <v>213600</v>
      </c>
      <c r="H53" s="366"/>
      <c r="I53" s="360"/>
    </row>
    <row r="54" spans="1:9" ht="36.75" thickBot="1">
      <c r="A54" s="400"/>
      <c r="B54" s="401"/>
      <c r="C54" s="402">
        <v>6050</v>
      </c>
      <c r="D54" s="403" t="s">
        <v>581</v>
      </c>
      <c r="E54" s="404">
        <v>213600</v>
      </c>
      <c r="F54" s="404"/>
      <c r="G54" s="487">
        <f>E54+F54</f>
        <v>213600</v>
      </c>
      <c r="H54" s="635" t="s">
        <v>686</v>
      </c>
      <c r="I54" s="778" t="s">
        <v>582</v>
      </c>
    </row>
    <row r="55" spans="1:9" ht="5.25" customHeight="1" thickBot="1">
      <c r="A55" s="405"/>
      <c r="B55" s="406"/>
      <c r="C55" s="407"/>
      <c r="D55" s="408"/>
      <c r="E55" s="409"/>
      <c r="F55" s="409"/>
      <c r="G55" s="409"/>
      <c r="H55" s="410"/>
      <c r="I55" s="411"/>
    </row>
    <row r="56" spans="1:9" ht="22.5" customHeight="1" thickBot="1">
      <c r="A56" s="412"/>
      <c r="B56" s="413"/>
      <c r="C56" s="413"/>
      <c r="D56" s="414" t="s">
        <v>601</v>
      </c>
      <c r="E56" s="415">
        <f>E8+E14+E22+E25+E28+E31+E37+E43+E46+E52</f>
        <v>6305100</v>
      </c>
      <c r="F56" s="415">
        <f>F8+F14+F22+F25+F28+F31+F37+F43+F46+F52</f>
        <v>175000</v>
      </c>
      <c r="G56" s="415">
        <f>G8+G14+G22+G25+G28+G31+G37+G43+G46+G52</f>
        <v>6480100</v>
      </c>
      <c r="H56" s="416"/>
      <c r="I56" s="417"/>
    </row>
    <row r="57" spans="1:8" ht="12.75">
      <c r="A57" s="418"/>
      <c r="B57" s="418"/>
      <c r="C57" s="418"/>
      <c r="D57" s="418"/>
      <c r="E57" s="419"/>
      <c r="F57" s="419"/>
      <c r="G57" s="419"/>
      <c r="H57" s="420"/>
    </row>
    <row r="58" spans="1:8" ht="15.75">
      <c r="A58" s="418"/>
      <c r="B58" s="418"/>
      <c r="C58" s="418"/>
      <c r="D58" s="421"/>
      <c r="E58" s="422"/>
      <c r="F58" s="422"/>
      <c r="G58" s="422"/>
      <c r="H58" s="420"/>
    </row>
    <row r="59" spans="1:8" ht="12.75">
      <c r="A59" s="418"/>
      <c r="B59" s="418"/>
      <c r="C59" s="423"/>
      <c r="D59" s="424"/>
      <c r="E59" s="418"/>
      <c r="F59" s="418"/>
      <c r="G59" s="418"/>
      <c r="H59" s="425"/>
    </row>
    <row r="60" spans="1:8" ht="12.75">
      <c r="A60" s="418"/>
      <c r="B60" s="418"/>
      <c r="C60" s="418"/>
      <c r="D60" s="426"/>
      <c r="E60" s="418"/>
      <c r="F60" s="418"/>
      <c r="G60" s="418"/>
      <c r="H60" s="425"/>
    </row>
    <row r="61" spans="4:8" ht="12.75">
      <c r="D61" s="427"/>
      <c r="E61" s="424"/>
      <c r="F61" s="424"/>
      <c r="G61" s="424"/>
      <c r="H61" s="425"/>
    </row>
    <row r="62" spans="4:8" ht="12.75">
      <c r="D62" s="427"/>
      <c r="E62" s="424"/>
      <c r="F62" s="424"/>
      <c r="G62" s="424"/>
      <c r="H62" s="425"/>
    </row>
    <row r="63" spans="4:8" ht="12.75">
      <c r="D63" s="427"/>
      <c r="E63" s="424"/>
      <c r="F63" s="424"/>
      <c r="G63" s="424"/>
      <c r="H63" s="425"/>
    </row>
    <row r="64" spans="4:8" ht="12.75">
      <c r="D64" s="427"/>
      <c r="E64" s="424"/>
      <c r="F64" s="424"/>
      <c r="G64" s="424"/>
      <c r="H64" s="425"/>
    </row>
    <row r="65" spans="4:8" ht="12.75">
      <c r="D65" s="428"/>
      <c r="E65" s="424"/>
      <c r="F65" s="424"/>
      <c r="G65" s="424"/>
      <c r="H65" s="425"/>
    </row>
    <row r="66" spans="4:8" ht="12.75">
      <c r="D66" s="428"/>
      <c r="E66" s="424"/>
      <c r="F66" s="424"/>
      <c r="G66" s="424"/>
      <c r="H66" s="425"/>
    </row>
    <row r="67" spans="4:8" ht="12.75">
      <c r="D67" s="428"/>
      <c r="E67" s="418"/>
      <c r="F67" s="418"/>
      <c r="G67" s="418"/>
      <c r="H67" s="425"/>
    </row>
    <row r="68" ht="12.75">
      <c r="D68" s="426"/>
    </row>
    <row r="69" ht="12.75">
      <c r="D69" s="426"/>
    </row>
    <row r="70" ht="29.25" customHeight="1">
      <c r="D70" s="426"/>
    </row>
    <row r="71" ht="12.75">
      <c r="D71" s="426"/>
    </row>
    <row r="72" ht="12.75">
      <c r="D72" s="426"/>
    </row>
    <row r="73" ht="12.75">
      <c r="D73" s="426"/>
    </row>
    <row r="74" ht="12.75">
      <c r="D74" s="426"/>
    </row>
    <row r="75" ht="12.75">
      <c r="D75" s="428"/>
    </row>
    <row r="76" ht="14.25">
      <c r="D76" s="429"/>
    </row>
    <row r="77" spans="2:9" ht="12.75">
      <c r="B77" s="245"/>
      <c r="C77" s="245"/>
      <c r="D77" s="430"/>
      <c r="E77" s="245"/>
      <c r="F77" s="245"/>
      <c r="G77" s="245"/>
      <c r="H77" s="245"/>
      <c r="I77" s="245"/>
    </row>
    <row r="78" spans="2:9" ht="12.75">
      <c r="B78" s="245"/>
      <c r="C78" s="245"/>
      <c r="D78" s="426"/>
      <c r="E78" s="245"/>
      <c r="F78" s="245"/>
      <c r="G78" s="245"/>
      <c r="H78" s="245"/>
      <c r="I78" s="245"/>
    </row>
    <row r="79" ht="14.25">
      <c r="D79" s="431"/>
    </row>
    <row r="80" ht="14.25">
      <c r="D80" s="431"/>
    </row>
    <row r="81" ht="14.25">
      <c r="D81" s="431"/>
    </row>
    <row r="82" ht="12.75">
      <c r="D82" s="430"/>
    </row>
    <row r="83" ht="12.75">
      <c r="D83" s="426"/>
    </row>
    <row r="84" ht="12.75">
      <c r="D84" s="430"/>
    </row>
    <row r="85" ht="12.75">
      <c r="D85" s="432"/>
    </row>
    <row r="86" ht="12.75">
      <c r="D86" s="245"/>
    </row>
    <row r="87" ht="12.75">
      <c r="D87" s="245"/>
    </row>
    <row r="88" ht="12.75">
      <c r="D88" s="245"/>
    </row>
  </sheetData>
  <sheetProtection/>
  <mergeCells count="1">
    <mergeCell ref="C4:F4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118"/>
  <sheetViews>
    <sheetView tabSelected="1" zoomScalePageLayoutView="0" workbookViewId="0" topLeftCell="B1">
      <selection activeCell="H2" sqref="H2"/>
    </sheetView>
  </sheetViews>
  <sheetFormatPr defaultColWidth="9.140625" defaultRowHeight="12.75"/>
  <cols>
    <col min="1" max="1" width="1.1484375" style="0" customWidth="1"/>
    <col min="2" max="2" width="3.140625" style="0" customWidth="1"/>
    <col min="3" max="3" width="7.00390625" style="0" customWidth="1"/>
    <col min="4" max="4" width="19.28125" style="0" customWidth="1"/>
    <col min="5" max="5" width="6.00390625" style="0" customWidth="1"/>
    <col min="6" max="6" width="8.57421875" style="0" customWidth="1"/>
    <col min="7" max="7" width="8.421875" style="0" customWidth="1"/>
    <col min="8" max="8" width="5.8515625" style="0" customWidth="1"/>
    <col min="9" max="9" width="8.421875" style="0" customWidth="1"/>
    <col min="10" max="10" width="8.57421875" style="0" customWidth="1"/>
    <col min="11" max="11" width="8.140625" style="0" customWidth="1"/>
    <col min="12" max="13" width="8.57421875" style="0" customWidth="1"/>
    <col min="14" max="16" width="8.421875" style="0" customWidth="1"/>
    <col min="17" max="17" width="8.8515625" style="0" customWidth="1"/>
    <col min="18" max="18" width="8.140625" style="0" customWidth="1"/>
    <col min="19" max="19" width="2.140625" style="0" customWidth="1"/>
  </cols>
  <sheetData>
    <row r="1" ht="12.75">
      <c r="N1" t="s">
        <v>608</v>
      </c>
    </row>
    <row r="2" spans="2:14" ht="12.75">
      <c r="B2" s="212"/>
      <c r="N2" t="s">
        <v>792</v>
      </c>
    </row>
    <row r="3" spans="3:14" ht="15.75">
      <c r="C3" s="212"/>
      <c r="E3" s="151"/>
      <c r="N3" t="s">
        <v>708</v>
      </c>
    </row>
    <row r="5" spans="4:17" ht="15.75">
      <c r="D5" s="855" t="s">
        <v>235</v>
      </c>
      <c r="E5" s="855"/>
      <c r="F5" s="855"/>
      <c r="G5" s="855"/>
      <c r="H5" s="855"/>
      <c r="I5" s="855"/>
      <c r="J5" s="855"/>
      <c r="K5" s="855"/>
      <c r="L5" s="855"/>
      <c r="M5" s="855"/>
      <c r="N5" s="855"/>
      <c r="O5" s="855"/>
      <c r="P5" s="855"/>
      <c r="Q5" s="855"/>
    </row>
    <row r="6" ht="12.75">
      <c r="I6" s="152" t="s">
        <v>715</v>
      </c>
    </row>
    <row r="8" spans="2:18" ht="12.75" customHeight="1">
      <c r="B8" s="153"/>
      <c r="C8" s="856" t="s">
        <v>236</v>
      </c>
      <c r="D8" s="857"/>
      <c r="E8" s="858"/>
      <c r="F8" s="856" t="s">
        <v>237</v>
      </c>
      <c r="G8" s="857"/>
      <c r="H8" s="857"/>
      <c r="I8" s="857"/>
      <c r="J8" s="857"/>
      <c r="K8" s="857"/>
      <c r="L8" s="857"/>
      <c r="M8" s="857"/>
      <c r="N8" s="857"/>
      <c r="O8" s="857"/>
      <c r="P8" s="857"/>
      <c r="Q8" s="857"/>
      <c r="R8" s="858"/>
    </row>
    <row r="9" spans="2:19" ht="4.5" customHeight="1">
      <c r="B9" s="154"/>
      <c r="C9" s="859"/>
      <c r="D9" s="860"/>
      <c r="E9" s="861"/>
      <c r="F9" s="859"/>
      <c r="G9" s="860"/>
      <c r="H9" s="860"/>
      <c r="I9" s="860"/>
      <c r="J9" s="860"/>
      <c r="K9" s="860"/>
      <c r="L9" s="860"/>
      <c r="M9" s="860"/>
      <c r="N9" s="860"/>
      <c r="O9" s="860"/>
      <c r="P9" s="860"/>
      <c r="Q9" s="860"/>
      <c r="R9" s="861"/>
      <c r="S9" s="155"/>
    </row>
    <row r="10" spans="2:19" ht="19.5" customHeight="1">
      <c r="B10" s="156"/>
      <c r="C10" s="157"/>
      <c r="D10" s="157"/>
      <c r="E10" s="862" t="s">
        <v>238</v>
      </c>
      <c r="F10" s="865">
        <v>2007</v>
      </c>
      <c r="G10" s="865">
        <v>2008</v>
      </c>
      <c r="H10" s="868" t="s">
        <v>7</v>
      </c>
      <c r="I10" s="865" t="s">
        <v>626</v>
      </c>
      <c r="J10" s="871">
        <v>2009</v>
      </c>
      <c r="K10" s="868" t="s">
        <v>7</v>
      </c>
      <c r="L10" s="865" t="s">
        <v>627</v>
      </c>
      <c r="M10" s="871">
        <v>2010</v>
      </c>
      <c r="N10" s="158" t="s">
        <v>239</v>
      </c>
      <c r="O10" s="159"/>
      <c r="P10" s="159"/>
      <c r="Q10" s="158" t="s">
        <v>240</v>
      </c>
      <c r="R10" s="158" t="s">
        <v>239</v>
      </c>
      <c r="S10" s="155"/>
    </row>
    <row r="11" spans="2:19" ht="12.75">
      <c r="B11" s="156" t="s">
        <v>241</v>
      </c>
      <c r="C11" s="156" t="s">
        <v>242</v>
      </c>
      <c r="D11" s="156" t="s">
        <v>243</v>
      </c>
      <c r="E11" s="863"/>
      <c r="F11" s="866"/>
      <c r="G11" s="866"/>
      <c r="H11" s="869"/>
      <c r="I11" s="866"/>
      <c r="J11" s="872"/>
      <c r="K11" s="869"/>
      <c r="L11" s="866"/>
      <c r="M11" s="872"/>
      <c r="N11" s="160" t="s">
        <v>244</v>
      </c>
      <c r="O11" s="160" t="s">
        <v>245</v>
      </c>
      <c r="P11" s="160" t="s">
        <v>240</v>
      </c>
      <c r="Q11" s="160" t="s">
        <v>246</v>
      </c>
      <c r="R11" s="160" t="s">
        <v>247</v>
      </c>
      <c r="S11" s="155"/>
    </row>
    <row r="12" spans="2:19" ht="12.75">
      <c r="B12" s="156"/>
      <c r="C12" s="156" t="s">
        <v>248</v>
      </c>
      <c r="D12" s="156" t="s">
        <v>248</v>
      </c>
      <c r="E12" s="863"/>
      <c r="F12" s="866"/>
      <c r="G12" s="866"/>
      <c r="H12" s="869"/>
      <c r="I12" s="866"/>
      <c r="J12" s="872"/>
      <c r="K12" s="869"/>
      <c r="L12" s="866"/>
      <c r="M12" s="872"/>
      <c r="N12" s="160" t="s">
        <v>249</v>
      </c>
      <c r="O12" s="160" t="s">
        <v>250</v>
      </c>
      <c r="P12" s="160" t="s">
        <v>251</v>
      </c>
      <c r="Q12" s="160" t="s">
        <v>252</v>
      </c>
      <c r="R12" s="160" t="s">
        <v>253</v>
      </c>
      <c r="S12" s="155"/>
    </row>
    <row r="13" spans="2:19" ht="12.75">
      <c r="B13" s="156"/>
      <c r="C13" s="156"/>
      <c r="D13" s="156"/>
      <c r="E13" s="864"/>
      <c r="F13" s="867"/>
      <c r="G13" s="867"/>
      <c r="H13" s="870"/>
      <c r="I13" s="867"/>
      <c r="J13" s="873"/>
      <c r="K13" s="870"/>
      <c r="L13" s="867"/>
      <c r="M13" s="873"/>
      <c r="N13" s="163">
        <v>2010</v>
      </c>
      <c r="O13" s="160" t="s">
        <v>248</v>
      </c>
      <c r="P13" s="160" t="s">
        <v>254</v>
      </c>
      <c r="Q13" s="164" t="s">
        <v>255</v>
      </c>
      <c r="R13" s="160" t="s">
        <v>256</v>
      </c>
      <c r="S13" s="155"/>
    </row>
    <row r="14" spans="2:19" ht="12.75">
      <c r="B14" s="165">
        <v>1</v>
      </c>
      <c r="C14" s="165">
        <v>2</v>
      </c>
      <c r="D14" s="165">
        <v>3</v>
      </c>
      <c r="E14" s="165">
        <v>4</v>
      </c>
      <c r="F14" s="165">
        <v>5</v>
      </c>
      <c r="G14" s="165">
        <v>6</v>
      </c>
      <c r="H14" s="165">
        <v>7</v>
      </c>
      <c r="I14" s="165">
        <v>8</v>
      </c>
      <c r="J14" s="165">
        <v>9</v>
      </c>
      <c r="K14" s="165">
        <v>10</v>
      </c>
      <c r="L14" s="165">
        <v>11</v>
      </c>
      <c r="M14" s="165">
        <v>12</v>
      </c>
      <c r="N14" s="165">
        <v>13</v>
      </c>
      <c r="O14" s="165">
        <v>14</v>
      </c>
      <c r="P14" s="165">
        <v>15</v>
      </c>
      <c r="Q14" s="165">
        <v>16</v>
      </c>
      <c r="R14" s="165">
        <v>17</v>
      </c>
      <c r="S14" s="155"/>
    </row>
    <row r="15" spans="2:18" ht="19.5" customHeight="1">
      <c r="B15" s="874" t="s">
        <v>257</v>
      </c>
      <c r="C15" s="875"/>
      <c r="D15" s="875"/>
      <c r="E15" s="875"/>
      <c r="F15" s="875"/>
      <c r="G15" s="875"/>
      <c r="H15" s="875"/>
      <c r="I15" s="875"/>
      <c r="J15" s="875"/>
      <c r="K15" s="875"/>
      <c r="L15" s="875"/>
      <c r="M15" s="875"/>
      <c r="N15" s="875"/>
      <c r="O15" s="875"/>
      <c r="P15" s="875"/>
      <c r="Q15" s="875"/>
      <c r="R15" s="876"/>
    </row>
    <row r="16" spans="2:18" ht="45">
      <c r="B16" s="166" t="s">
        <v>258</v>
      </c>
      <c r="C16" s="166" t="s">
        <v>259</v>
      </c>
      <c r="D16" s="167" t="s">
        <v>260</v>
      </c>
      <c r="E16" s="168" t="s">
        <v>261</v>
      </c>
      <c r="F16" s="169">
        <v>2382839</v>
      </c>
      <c r="G16" s="169"/>
      <c r="H16" s="169"/>
      <c r="I16" s="169"/>
      <c r="J16" s="169"/>
      <c r="K16" s="169"/>
      <c r="L16" s="169"/>
      <c r="M16" s="169"/>
      <c r="N16" s="170">
        <f>F16+G16+J16+M16</f>
        <v>2382839</v>
      </c>
      <c r="O16" s="170">
        <v>2382839</v>
      </c>
      <c r="P16" s="170">
        <v>882839</v>
      </c>
      <c r="Q16" s="170">
        <v>1500000</v>
      </c>
      <c r="R16" s="171" t="s">
        <v>262</v>
      </c>
    </row>
    <row r="17" spans="2:18" ht="44.25" customHeight="1">
      <c r="B17" s="166" t="s">
        <v>263</v>
      </c>
      <c r="C17" s="166" t="s">
        <v>264</v>
      </c>
      <c r="D17" s="167" t="s">
        <v>265</v>
      </c>
      <c r="E17" s="168" t="s">
        <v>261</v>
      </c>
      <c r="F17" s="169">
        <v>2900000</v>
      </c>
      <c r="G17" s="169"/>
      <c r="H17" s="169"/>
      <c r="I17" s="169"/>
      <c r="J17" s="169"/>
      <c r="K17" s="169"/>
      <c r="L17" s="169"/>
      <c r="M17" s="169"/>
      <c r="N17" s="170">
        <f aca="true" t="shared" si="0" ref="N17:N35">F17+G17+J17+M17</f>
        <v>2900000</v>
      </c>
      <c r="O17" s="170">
        <v>2900000</v>
      </c>
      <c r="P17" s="170">
        <v>200000</v>
      </c>
      <c r="Q17" s="170">
        <v>2700000</v>
      </c>
      <c r="R17" s="171" t="s">
        <v>266</v>
      </c>
    </row>
    <row r="18" spans="2:18" ht="48">
      <c r="B18" s="166" t="s">
        <v>267</v>
      </c>
      <c r="C18" s="166" t="s">
        <v>268</v>
      </c>
      <c r="D18" s="167" t="s">
        <v>269</v>
      </c>
      <c r="E18" s="168" t="s">
        <v>261</v>
      </c>
      <c r="F18" s="169">
        <v>7000</v>
      </c>
      <c r="G18" s="169"/>
      <c r="H18" s="169"/>
      <c r="I18" s="169"/>
      <c r="J18" s="169"/>
      <c r="K18" s="169"/>
      <c r="L18" s="169"/>
      <c r="M18" s="169"/>
      <c r="N18" s="170">
        <f t="shared" si="0"/>
        <v>7000</v>
      </c>
      <c r="O18" s="170">
        <v>7000</v>
      </c>
      <c r="P18" s="170">
        <v>7000</v>
      </c>
      <c r="Q18" s="170"/>
      <c r="R18" s="172"/>
    </row>
    <row r="19" spans="2:18" ht="36">
      <c r="B19" s="166" t="s">
        <v>270</v>
      </c>
      <c r="C19" s="166" t="s">
        <v>271</v>
      </c>
      <c r="D19" s="167" t="s">
        <v>272</v>
      </c>
      <c r="E19" s="168" t="s">
        <v>261</v>
      </c>
      <c r="F19" s="169">
        <v>49000</v>
      </c>
      <c r="G19" s="169"/>
      <c r="H19" s="169"/>
      <c r="I19" s="169"/>
      <c r="J19" s="169"/>
      <c r="K19" s="169"/>
      <c r="L19" s="169"/>
      <c r="M19" s="169"/>
      <c r="N19" s="170">
        <f t="shared" si="0"/>
        <v>49000</v>
      </c>
      <c r="O19" s="170">
        <v>49000</v>
      </c>
      <c r="P19" s="170">
        <v>49000</v>
      </c>
      <c r="Q19" s="170"/>
      <c r="R19" s="172"/>
    </row>
    <row r="20" spans="2:18" ht="48">
      <c r="B20" s="166" t="s">
        <v>273</v>
      </c>
      <c r="C20" s="166" t="s">
        <v>274</v>
      </c>
      <c r="D20" s="167" t="s">
        <v>275</v>
      </c>
      <c r="E20" s="168" t="s">
        <v>261</v>
      </c>
      <c r="F20" s="169"/>
      <c r="G20" s="169">
        <v>2490000</v>
      </c>
      <c r="H20" s="169"/>
      <c r="I20" s="169">
        <f>G20+H20</f>
        <v>2490000</v>
      </c>
      <c r="J20" s="169"/>
      <c r="K20" s="169"/>
      <c r="L20" s="169"/>
      <c r="M20" s="169"/>
      <c r="N20" s="170">
        <f t="shared" si="0"/>
        <v>2490000</v>
      </c>
      <c r="O20" s="170">
        <v>2490000</v>
      </c>
      <c r="P20" s="170">
        <v>1000000</v>
      </c>
      <c r="Q20" s="170">
        <v>1490000</v>
      </c>
      <c r="R20" s="171" t="s">
        <v>276</v>
      </c>
    </row>
    <row r="21" spans="2:18" ht="36">
      <c r="B21" s="166" t="s">
        <v>277</v>
      </c>
      <c r="C21" s="166" t="s">
        <v>278</v>
      </c>
      <c r="D21" s="167" t="s">
        <v>279</v>
      </c>
      <c r="E21" s="168" t="s">
        <v>261</v>
      </c>
      <c r="F21" s="169"/>
      <c r="G21" s="173"/>
      <c r="H21" s="173"/>
      <c r="I21" s="173"/>
      <c r="J21" s="173">
        <v>2400000</v>
      </c>
      <c r="K21" s="173"/>
      <c r="L21" s="173">
        <f>J21+K21</f>
        <v>2400000</v>
      </c>
      <c r="M21" s="174"/>
      <c r="N21" s="170">
        <v>2400000</v>
      </c>
      <c r="O21" s="175">
        <v>2400000</v>
      </c>
      <c r="P21" s="175">
        <v>1000000</v>
      </c>
      <c r="Q21" s="175">
        <v>1400000</v>
      </c>
      <c r="R21" s="171" t="s">
        <v>280</v>
      </c>
    </row>
    <row r="22" spans="2:18" ht="38.25" customHeight="1">
      <c r="B22" s="166" t="s">
        <v>281</v>
      </c>
      <c r="C22" s="166" t="s">
        <v>282</v>
      </c>
      <c r="D22" s="167" t="s">
        <v>283</v>
      </c>
      <c r="E22" s="168" t="s">
        <v>261</v>
      </c>
      <c r="F22" s="169"/>
      <c r="G22" s="173"/>
      <c r="H22" s="173"/>
      <c r="I22" s="173"/>
      <c r="J22" s="173">
        <v>0</v>
      </c>
      <c r="K22" s="173">
        <v>60000</v>
      </c>
      <c r="L22" s="173">
        <f>J22+K22</f>
        <v>60000</v>
      </c>
      <c r="M22" s="174">
        <v>3500000</v>
      </c>
      <c r="N22" s="170">
        <v>3560000</v>
      </c>
      <c r="O22" s="175">
        <v>3560000</v>
      </c>
      <c r="P22" s="175">
        <v>1060000</v>
      </c>
      <c r="Q22" s="175">
        <v>2500000</v>
      </c>
      <c r="R22" s="171" t="s">
        <v>284</v>
      </c>
    </row>
    <row r="23" spans="2:18" ht="35.25" customHeight="1">
      <c r="B23" s="166" t="s">
        <v>285</v>
      </c>
      <c r="C23" s="166" t="s">
        <v>286</v>
      </c>
      <c r="D23" s="167" t="s">
        <v>287</v>
      </c>
      <c r="E23" s="168" t="s">
        <v>261</v>
      </c>
      <c r="F23" s="169"/>
      <c r="G23" s="173"/>
      <c r="H23" s="173"/>
      <c r="I23" s="173"/>
      <c r="J23" s="173"/>
      <c r="K23" s="173"/>
      <c r="L23" s="173"/>
      <c r="M23" s="174">
        <v>1500000</v>
      </c>
      <c r="N23" s="170">
        <f t="shared" si="0"/>
        <v>1500000</v>
      </c>
      <c r="O23" s="175">
        <v>1500000</v>
      </c>
      <c r="P23" s="175">
        <v>500000</v>
      </c>
      <c r="Q23" s="175">
        <v>1000000</v>
      </c>
      <c r="R23" s="171" t="s">
        <v>284</v>
      </c>
    </row>
    <row r="24" spans="2:19" ht="38.25" customHeight="1">
      <c r="B24" s="166" t="s">
        <v>288</v>
      </c>
      <c r="C24" s="166" t="s">
        <v>289</v>
      </c>
      <c r="D24" s="167" t="s">
        <v>290</v>
      </c>
      <c r="E24" s="168" t="s">
        <v>261</v>
      </c>
      <c r="F24" s="169"/>
      <c r="G24" s="173"/>
      <c r="H24" s="173"/>
      <c r="I24" s="173"/>
      <c r="J24" s="173">
        <v>0</v>
      </c>
      <c r="K24" s="173"/>
      <c r="L24" s="173">
        <f>J24+K24</f>
        <v>0</v>
      </c>
      <c r="M24" s="174"/>
      <c r="N24" s="170">
        <v>0</v>
      </c>
      <c r="O24" s="175">
        <v>0</v>
      </c>
      <c r="P24" s="175">
        <v>0</v>
      </c>
      <c r="Q24" s="175"/>
      <c r="R24" s="171"/>
      <c r="S24" s="177">
        <v>2</v>
      </c>
    </row>
    <row r="25" spans="2:18" ht="82.5" customHeight="1">
      <c r="B25" s="166" t="s">
        <v>291</v>
      </c>
      <c r="C25" s="166" t="s">
        <v>292</v>
      </c>
      <c r="D25" s="176" t="s">
        <v>293</v>
      </c>
      <c r="E25" s="168" t="s">
        <v>261</v>
      </c>
      <c r="F25" s="169">
        <v>12200</v>
      </c>
      <c r="G25" s="173"/>
      <c r="H25" s="173"/>
      <c r="I25" s="173"/>
      <c r="J25" s="173"/>
      <c r="K25" s="173"/>
      <c r="L25" s="173"/>
      <c r="M25" s="174"/>
      <c r="N25" s="170">
        <f t="shared" si="0"/>
        <v>12200</v>
      </c>
      <c r="O25" s="175">
        <v>12200</v>
      </c>
      <c r="P25" s="175">
        <v>12200</v>
      </c>
      <c r="Q25" s="175"/>
      <c r="R25" s="171"/>
    </row>
    <row r="26" spans="2:18" ht="36.75" customHeight="1">
      <c r="B26" s="166" t="s">
        <v>294</v>
      </c>
      <c r="C26" s="166" t="s">
        <v>295</v>
      </c>
      <c r="D26" s="176" t="s">
        <v>296</v>
      </c>
      <c r="E26" s="168" t="s">
        <v>261</v>
      </c>
      <c r="F26" s="169">
        <v>33600</v>
      </c>
      <c r="G26" s="173"/>
      <c r="H26" s="173"/>
      <c r="I26" s="173"/>
      <c r="J26" s="173"/>
      <c r="K26" s="173"/>
      <c r="L26" s="173"/>
      <c r="M26" s="174"/>
      <c r="N26" s="170">
        <f t="shared" si="0"/>
        <v>33600</v>
      </c>
      <c r="O26" s="175">
        <v>33600</v>
      </c>
      <c r="P26" s="175">
        <v>33600</v>
      </c>
      <c r="Q26" s="175"/>
      <c r="R26" s="171"/>
    </row>
    <row r="27" spans="2:18" ht="28.5" customHeight="1">
      <c r="B27" s="166" t="s">
        <v>297</v>
      </c>
      <c r="C27" s="166" t="s">
        <v>298</v>
      </c>
      <c r="D27" s="178" t="s">
        <v>299</v>
      </c>
      <c r="E27" s="168" t="s">
        <v>261</v>
      </c>
      <c r="F27" s="169"/>
      <c r="G27" s="173">
        <v>52000</v>
      </c>
      <c r="H27" s="173"/>
      <c r="I27" s="169">
        <f aca="true" t="shared" si="1" ref="I27:I32">G27+H27</f>
        <v>52000</v>
      </c>
      <c r="J27" s="173"/>
      <c r="K27" s="173"/>
      <c r="L27" s="173"/>
      <c r="M27" s="174"/>
      <c r="N27" s="170">
        <v>52000</v>
      </c>
      <c r="O27" s="170">
        <v>52000</v>
      </c>
      <c r="P27" s="170">
        <v>52000</v>
      </c>
      <c r="Q27" s="175"/>
      <c r="R27" s="171"/>
    </row>
    <row r="28" spans="2:18" ht="36.75" customHeight="1">
      <c r="B28" s="166" t="s">
        <v>300</v>
      </c>
      <c r="C28" s="166" t="s">
        <v>301</v>
      </c>
      <c r="D28" s="178" t="s">
        <v>302</v>
      </c>
      <c r="E28" s="168" t="s">
        <v>261</v>
      </c>
      <c r="F28" s="169"/>
      <c r="G28" s="173">
        <v>30000</v>
      </c>
      <c r="H28" s="173"/>
      <c r="I28" s="169">
        <f t="shared" si="1"/>
        <v>30000</v>
      </c>
      <c r="J28" s="173"/>
      <c r="K28" s="173"/>
      <c r="L28" s="173"/>
      <c r="M28" s="174"/>
      <c r="N28" s="170">
        <f t="shared" si="0"/>
        <v>30000</v>
      </c>
      <c r="O28" s="170">
        <v>30000</v>
      </c>
      <c r="P28" s="170">
        <v>30000</v>
      </c>
      <c r="Q28" s="175"/>
      <c r="R28" s="171"/>
    </row>
    <row r="29" spans="2:18" ht="37.5" customHeight="1">
      <c r="B29" s="166" t="s">
        <v>303</v>
      </c>
      <c r="C29" s="166" t="s">
        <v>304</v>
      </c>
      <c r="D29" s="178" t="s">
        <v>305</v>
      </c>
      <c r="E29" s="168" t="s">
        <v>261</v>
      </c>
      <c r="F29" s="169"/>
      <c r="G29" s="173">
        <v>57000</v>
      </c>
      <c r="H29" s="173"/>
      <c r="I29" s="169">
        <f t="shared" si="1"/>
        <v>57000</v>
      </c>
      <c r="J29" s="173"/>
      <c r="K29" s="173"/>
      <c r="L29" s="173"/>
      <c r="M29" s="174"/>
      <c r="N29" s="170">
        <f t="shared" si="0"/>
        <v>57000</v>
      </c>
      <c r="O29" s="170">
        <v>57000</v>
      </c>
      <c r="P29" s="170">
        <v>57000</v>
      </c>
      <c r="Q29" s="175"/>
      <c r="R29" s="171"/>
    </row>
    <row r="30" spans="2:18" ht="36" customHeight="1">
      <c r="B30" s="166" t="s">
        <v>306</v>
      </c>
      <c r="C30" s="166" t="s">
        <v>307</v>
      </c>
      <c r="D30" s="178" t="s">
        <v>308</v>
      </c>
      <c r="E30" s="168" t="s">
        <v>261</v>
      </c>
      <c r="F30" s="169"/>
      <c r="G30" s="173">
        <v>48000</v>
      </c>
      <c r="H30" s="173"/>
      <c r="I30" s="169">
        <f t="shared" si="1"/>
        <v>48000</v>
      </c>
      <c r="J30" s="173"/>
      <c r="K30" s="173"/>
      <c r="L30" s="173"/>
      <c r="M30" s="174"/>
      <c r="N30" s="170">
        <v>48000</v>
      </c>
      <c r="O30" s="170">
        <v>48000</v>
      </c>
      <c r="P30" s="170">
        <v>48000</v>
      </c>
      <c r="Q30" s="175"/>
      <c r="R30" s="171"/>
    </row>
    <row r="31" spans="2:18" ht="60">
      <c r="B31" s="166" t="s">
        <v>309</v>
      </c>
      <c r="C31" s="166" t="s">
        <v>310</v>
      </c>
      <c r="D31" s="178" t="s">
        <v>311</v>
      </c>
      <c r="E31" s="168" t="s">
        <v>261</v>
      </c>
      <c r="F31" s="169"/>
      <c r="G31" s="173">
        <v>74000</v>
      </c>
      <c r="H31" s="173"/>
      <c r="I31" s="169">
        <f t="shared" si="1"/>
        <v>74000</v>
      </c>
      <c r="J31" s="173"/>
      <c r="K31" s="173"/>
      <c r="L31" s="173"/>
      <c r="M31" s="174"/>
      <c r="N31" s="170">
        <f t="shared" si="0"/>
        <v>74000</v>
      </c>
      <c r="O31" s="170">
        <v>74000</v>
      </c>
      <c r="P31" s="170">
        <v>74000</v>
      </c>
      <c r="Q31" s="175"/>
      <c r="R31" s="171"/>
    </row>
    <row r="32" spans="2:18" ht="36" customHeight="1">
      <c r="B32" s="166" t="s">
        <v>312</v>
      </c>
      <c r="C32" s="166" t="s">
        <v>313</v>
      </c>
      <c r="D32" s="178" t="s">
        <v>314</v>
      </c>
      <c r="E32" s="168" t="s">
        <v>261</v>
      </c>
      <c r="F32" s="169"/>
      <c r="G32" s="173">
        <v>12100</v>
      </c>
      <c r="H32" s="173"/>
      <c r="I32" s="169">
        <f t="shared" si="1"/>
        <v>12100</v>
      </c>
      <c r="J32" s="173"/>
      <c r="K32" s="173"/>
      <c r="L32" s="173"/>
      <c r="M32" s="174"/>
      <c r="N32" s="170">
        <f t="shared" si="0"/>
        <v>12100</v>
      </c>
      <c r="O32" s="170">
        <v>12100</v>
      </c>
      <c r="P32" s="170">
        <v>12100</v>
      </c>
      <c r="Q32" s="175"/>
      <c r="R32" s="171"/>
    </row>
    <row r="33" spans="2:18" ht="48">
      <c r="B33" s="166" t="s">
        <v>315</v>
      </c>
      <c r="C33" s="166" t="s">
        <v>316</v>
      </c>
      <c r="D33" s="167" t="s">
        <v>317</v>
      </c>
      <c r="E33" s="168" t="s">
        <v>261</v>
      </c>
      <c r="F33" s="169"/>
      <c r="G33" s="173"/>
      <c r="H33" s="173"/>
      <c r="I33" s="173"/>
      <c r="J33" s="173">
        <v>0</v>
      </c>
      <c r="K33" s="173"/>
      <c r="L33" s="173">
        <f>J33+K33</f>
        <v>0</v>
      </c>
      <c r="M33" s="174"/>
      <c r="N33" s="170">
        <v>0</v>
      </c>
      <c r="O33" s="175">
        <v>0</v>
      </c>
      <c r="P33" s="175">
        <v>0</v>
      </c>
      <c r="Q33" s="175"/>
      <c r="R33" s="171"/>
    </row>
    <row r="34" spans="2:18" ht="72">
      <c r="B34" s="166" t="s">
        <v>318</v>
      </c>
      <c r="C34" s="166" t="s">
        <v>319</v>
      </c>
      <c r="D34" s="167" t="s">
        <v>320</v>
      </c>
      <c r="E34" s="168" t="s">
        <v>261</v>
      </c>
      <c r="F34" s="169"/>
      <c r="G34" s="173"/>
      <c r="H34" s="173"/>
      <c r="I34" s="173"/>
      <c r="J34" s="173">
        <v>0</v>
      </c>
      <c r="K34" s="173"/>
      <c r="L34" s="173">
        <f>J34+K34</f>
        <v>0</v>
      </c>
      <c r="M34" s="174">
        <v>400000</v>
      </c>
      <c r="N34" s="170">
        <v>400000</v>
      </c>
      <c r="O34" s="175">
        <v>1000000</v>
      </c>
      <c r="P34" s="175">
        <v>300000</v>
      </c>
      <c r="Q34" s="175">
        <v>700000</v>
      </c>
      <c r="R34" s="171" t="s">
        <v>284</v>
      </c>
    </row>
    <row r="35" spans="2:18" ht="48">
      <c r="B35" s="166" t="s">
        <v>321</v>
      </c>
      <c r="C35" s="166" t="s">
        <v>322</v>
      </c>
      <c r="D35" s="167" t="s">
        <v>323</v>
      </c>
      <c r="E35" s="168" t="s">
        <v>261</v>
      </c>
      <c r="F35" s="169"/>
      <c r="G35" s="173">
        <v>44000</v>
      </c>
      <c r="H35" s="173"/>
      <c r="I35" s="169">
        <f>G35+H35</f>
        <v>44000</v>
      </c>
      <c r="J35" s="173"/>
      <c r="K35" s="173"/>
      <c r="L35" s="173"/>
      <c r="M35" s="174"/>
      <c r="N35" s="170">
        <f t="shared" si="0"/>
        <v>44000</v>
      </c>
      <c r="O35" s="175">
        <v>44000</v>
      </c>
      <c r="P35" s="175">
        <v>44000</v>
      </c>
      <c r="Q35" s="175"/>
      <c r="R35" s="171"/>
    </row>
    <row r="36" spans="2:19" ht="33.75">
      <c r="B36" s="166" t="s">
        <v>324</v>
      </c>
      <c r="C36" s="166" t="s">
        <v>325</v>
      </c>
      <c r="D36" s="167" t="s">
        <v>326</v>
      </c>
      <c r="E36" s="168" t="s">
        <v>261</v>
      </c>
      <c r="F36" s="169"/>
      <c r="G36" s="173"/>
      <c r="H36" s="173"/>
      <c r="I36" s="173"/>
      <c r="J36" s="173">
        <v>20000</v>
      </c>
      <c r="K36" s="173">
        <v>0</v>
      </c>
      <c r="L36" s="173">
        <f>J36+K36</f>
        <v>20000</v>
      </c>
      <c r="M36" s="174"/>
      <c r="N36" s="170">
        <v>20000</v>
      </c>
      <c r="O36" s="175">
        <v>20000</v>
      </c>
      <c r="P36" s="175">
        <v>20000</v>
      </c>
      <c r="Q36" s="175"/>
      <c r="R36" s="171"/>
      <c r="S36" s="177">
        <v>3</v>
      </c>
    </row>
    <row r="37" spans="2:18" ht="33.75">
      <c r="B37" s="166" t="s">
        <v>327</v>
      </c>
      <c r="C37" s="166" t="s">
        <v>328</v>
      </c>
      <c r="D37" s="167" t="s">
        <v>329</v>
      </c>
      <c r="E37" s="168" t="s">
        <v>261</v>
      </c>
      <c r="F37" s="169"/>
      <c r="G37" s="173"/>
      <c r="H37" s="173"/>
      <c r="I37" s="173"/>
      <c r="J37" s="173">
        <v>20000</v>
      </c>
      <c r="K37" s="173">
        <v>0</v>
      </c>
      <c r="L37" s="173">
        <f>J37+K37</f>
        <v>20000</v>
      </c>
      <c r="M37" s="174"/>
      <c r="N37" s="170">
        <v>20000</v>
      </c>
      <c r="O37" s="175">
        <v>20000</v>
      </c>
      <c r="P37" s="175">
        <v>20000</v>
      </c>
      <c r="Q37" s="175"/>
      <c r="R37" s="171"/>
    </row>
    <row r="38" spans="2:18" ht="51" customHeight="1">
      <c r="B38" s="166" t="s">
        <v>787</v>
      </c>
      <c r="C38" s="166" t="s">
        <v>788</v>
      </c>
      <c r="D38" s="167" t="s">
        <v>791</v>
      </c>
      <c r="E38" s="168" t="s">
        <v>261</v>
      </c>
      <c r="F38" s="169"/>
      <c r="G38" s="173"/>
      <c r="H38" s="173"/>
      <c r="I38" s="173"/>
      <c r="J38" s="173"/>
      <c r="K38" s="173"/>
      <c r="L38" s="173"/>
      <c r="M38" s="174">
        <v>930000</v>
      </c>
      <c r="N38" s="170">
        <v>930000</v>
      </c>
      <c r="O38" s="175">
        <v>930000</v>
      </c>
      <c r="P38" s="175">
        <v>930000</v>
      </c>
      <c r="Q38" s="175"/>
      <c r="R38" s="171"/>
    </row>
    <row r="39" spans="2:18" ht="18.75" customHeight="1">
      <c r="B39" s="874" t="s">
        <v>330</v>
      </c>
      <c r="C39" s="875"/>
      <c r="D39" s="875"/>
      <c r="E39" s="875"/>
      <c r="F39" s="875"/>
      <c r="G39" s="875"/>
      <c r="H39" s="875"/>
      <c r="I39" s="875"/>
      <c r="J39" s="875"/>
      <c r="K39" s="875"/>
      <c r="L39" s="875"/>
      <c r="M39" s="875"/>
      <c r="N39" s="875"/>
      <c r="O39" s="875"/>
      <c r="P39" s="875"/>
      <c r="Q39" s="875"/>
      <c r="R39" s="876"/>
    </row>
    <row r="40" spans="2:18" ht="48">
      <c r="B40" s="166" t="s">
        <v>258</v>
      </c>
      <c r="C40" s="166" t="s">
        <v>331</v>
      </c>
      <c r="D40" s="179" t="s">
        <v>332</v>
      </c>
      <c r="E40" s="180" t="s">
        <v>333</v>
      </c>
      <c r="F40" s="174"/>
      <c r="G40" s="174"/>
      <c r="H40" s="174"/>
      <c r="I40" s="174"/>
      <c r="J40" s="174">
        <v>0</v>
      </c>
      <c r="K40" s="175"/>
      <c r="L40" s="173">
        <f>J40+K40</f>
        <v>0</v>
      </c>
      <c r="M40" s="174">
        <v>3000000</v>
      </c>
      <c r="N40" s="170">
        <v>3000000</v>
      </c>
      <c r="O40" s="175">
        <v>4000000</v>
      </c>
      <c r="P40" s="175">
        <v>1300000</v>
      </c>
      <c r="Q40" s="175">
        <v>2700000</v>
      </c>
      <c r="R40" s="171" t="s">
        <v>284</v>
      </c>
    </row>
    <row r="41" spans="2:18" ht="35.25" customHeight="1">
      <c r="B41" s="166" t="s">
        <v>263</v>
      </c>
      <c r="C41" s="166" t="s">
        <v>334</v>
      </c>
      <c r="D41" s="179" t="s">
        <v>335</v>
      </c>
      <c r="E41" s="168" t="s">
        <v>261</v>
      </c>
      <c r="F41" s="174"/>
      <c r="G41" s="174">
        <v>150000</v>
      </c>
      <c r="H41" s="174"/>
      <c r="I41" s="169">
        <f>G41+H41</f>
        <v>150000</v>
      </c>
      <c r="J41" s="174"/>
      <c r="K41" s="174"/>
      <c r="L41" s="174"/>
      <c r="M41" s="174"/>
      <c r="N41" s="170">
        <f>F41+G41+J41+M41</f>
        <v>150000</v>
      </c>
      <c r="O41" s="175">
        <v>150000</v>
      </c>
      <c r="P41" s="175">
        <v>150000</v>
      </c>
      <c r="Q41" s="175"/>
      <c r="R41" s="172"/>
    </row>
    <row r="42" spans="2:18" ht="19.5" customHeight="1">
      <c r="B42" s="874" t="s">
        <v>336</v>
      </c>
      <c r="C42" s="875"/>
      <c r="D42" s="875"/>
      <c r="E42" s="875"/>
      <c r="F42" s="875"/>
      <c r="G42" s="875"/>
      <c r="H42" s="875"/>
      <c r="I42" s="875"/>
      <c r="J42" s="875"/>
      <c r="K42" s="875"/>
      <c r="L42" s="875"/>
      <c r="M42" s="875"/>
      <c r="N42" s="875"/>
      <c r="O42" s="875"/>
      <c r="P42" s="875"/>
      <c r="Q42" s="875"/>
      <c r="R42" s="876"/>
    </row>
    <row r="43" spans="2:18" ht="65.25" customHeight="1">
      <c r="B43" s="166" t="s">
        <v>258</v>
      </c>
      <c r="C43" s="166" t="s">
        <v>337</v>
      </c>
      <c r="D43" s="167" t="s">
        <v>338</v>
      </c>
      <c r="E43" s="180" t="s">
        <v>339</v>
      </c>
      <c r="F43" s="169">
        <v>2500</v>
      </c>
      <c r="G43" s="169">
        <v>400000</v>
      </c>
      <c r="H43" s="169"/>
      <c r="I43" s="169">
        <f>G43+H43</f>
        <v>400000</v>
      </c>
      <c r="J43" s="169">
        <v>213600</v>
      </c>
      <c r="K43" s="169"/>
      <c r="L43" s="173">
        <f>J43+K43</f>
        <v>213600</v>
      </c>
      <c r="M43" s="169"/>
      <c r="N43" s="170">
        <v>402500</v>
      </c>
      <c r="O43" s="170">
        <v>402500</v>
      </c>
      <c r="P43" s="170">
        <v>203900</v>
      </c>
      <c r="Q43" s="170">
        <v>198600</v>
      </c>
      <c r="R43" s="171" t="s">
        <v>702</v>
      </c>
    </row>
    <row r="44" spans="2:18" ht="48">
      <c r="B44" s="166" t="s">
        <v>263</v>
      </c>
      <c r="C44" s="166" t="s">
        <v>340</v>
      </c>
      <c r="D44" s="167" t="s">
        <v>341</v>
      </c>
      <c r="E44" s="180" t="s">
        <v>342</v>
      </c>
      <c r="F44" s="169"/>
      <c r="G44" s="169">
        <v>80000</v>
      </c>
      <c r="H44" s="169"/>
      <c r="I44" s="169">
        <f>G44+H44</f>
        <v>80000</v>
      </c>
      <c r="J44" s="174">
        <v>38000</v>
      </c>
      <c r="K44" s="174"/>
      <c r="L44" s="173">
        <f>J44+K44</f>
        <v>38000</v>
      </c>
      <c r="M44" s="174">
        <v>4000000</v>
      </c>
      <c r="N44" s="170">
        <v>4118000</v>
      </c>
      <c r="O44" s="175">
        <v>4118000</v>
      </c>
      <c r="P44" s="170">
        <v>1118000</v>
      </c>
      <c r="Q44" s="170">
        <v>3000000</v>
      </c>
      <c r="R44" s="171" t="s">
        <v>284</v>
      </c>
    </row>
    <row r="45" spans="2:18" ht="57.75" customHeight="1">
      <c r="B45" s="166" t="s">
        <v>267</v>
      </c>
      <c r="C45" s="166" t="s">
        <v>343</v>
      </c>
      <c r="D45" s="167" t="s">
        <v>344</v>
      </c>
      <c r="E45" s="180" t="s">
        <v>342</v>
      </c>
      <c r="F45" s="169"/>
      <c r="G45" s="169"/>
      <c r="H45" s="169"/>
      <c r="I45" s="169"/>
      <c r="J45" s="169">
        <v>0</v>
      </c>
      <c r="K45" s="170"/>
      <c r="L45" s="173">
        <f>J45+K45</f>
        <v>0</v>
      </c>
      <c r="M45" s="169">
        <v>1000000</v>
      </c>
      <c r="N45" s="170">
        <v>1000000</v>
      </c>
      <c r="O45" s="170">
        <v>2000000</v>
      </c>
      <c r="P45" s="170">
        <v>700000</v>
      </c>
      <c r="Q45" s="170">
        <v>1300000</v>
      </c>
      <c r="R45" s="171" t="s">
        <v>284</v>
      </c>
    </row>
    <row r="46" spans="2:18" ht="37.5" customHeight="1">
      <c r="B46" s="166" t="s">
        <v>270</v>
      </c>
      <c r="C46" s="166" t="s">
        <v>345</v>
      </c>
      <c r="D46" s="167" t="s">
        <v>346</v>
      </c>
      <c r="E46" s="180" t="s">
        <v>342</v>
      </c>
      <c r="F46" s="169"/>
      <c r="G46" s="169"/>
      <c r="H46" s="169"/>
      <c r="I46" s="169"/>
      <c r="J46" s="169">
        <v>0</v>
      </c>
      <c r="K46" s="169"/>
      <c r="L46" s="173">
        <f>J46+K46</f>
        <v>0</v>
      </c>
      <c r="M46" s="169"/>
      <c r="N46" s="170">
        <v>0</v>
      </c>
      <c r="O46" s="170">
        <v>0</v>
      </c>
      <c r="P46" s="170">
        <v>0</v>
      </c>
      <c r="Q46" s="170"/>
      <c r="R46" s="171"/>
    </row>
    <row r="47" spans="2:18" ht="37.5" customHeight="1">
      <c r="B47" s="166" t="s">
        <v>273</v>
      </c>
      <c r="C47" s="166" t="s">
        <v>347</v>
      </c>
      <c r="D47" s="167" t="s">
        <v>348</v>
      </c>
      <c r="E47" s="180" t="s">
        <v>349</v>
      </c>
      <c r="F47" s="169"/>
      <c r="G47" s="169">
        <v>9706</v>
      </c>
      <c r="H47" s="169"/>
      <c r="I47" s="169">
        <f>G47+H47</f>
        <v>9706</v>
      </c>
      <c r="J47" s="169"/>
      <c r="K47" s="169"/>
      <c r="L47" s="169"/>
      <c r="M47" s="169"/>
      <c r="N47" s="170">
        <v>9706</v>
      </c>
      <c r="O47" s="170">
        <v>9706</v>
      </c>
      <c r="P47" s="170">
        <v>9706</v>
      </c>
      <c r="Q47" s="170"/>
      <c r="R47" s="172"/>
    </row>
    <row r="48" spans="2:18" ht="38.25" customHeight="1">
      <c r="B48" s="166" t="s">
        <v>277</v>
      </c>
      <c r="C48" s="166" t="s">
        <v>350</v>
      </c>
      <c r="D48" s="167" t="s">
        <v>351</v>
      </c>
      <c r="E48" s="180" t="s">
        <v>352</v>
      </c>
      <c r="F48" s="169"/>
      <c r="G48" s="169">
        <v>51763</v>
      </c>
      <c r="H48" s="169"/>
      <c r="I48" s="169">
        <f>G48+H48</f>
        <v>51763</v>
      </c>
      <c r="J48" s="169"/>
      <c r="K48" s="169"/>
      <c r="L48" s="169"/>
      <c r="M48" s="169"/>
      <c r="N48" s="170">
        <v>51763</v>
      </c>
      <c r="O48" s="170">
        <v>51763</v>
      </c>
      <c r="P48" s="170">
        <v>51763</v>
      </c>
      <c r="Q48" s="170"/>
      <c r="R48" s="172"/>
    </row>
    <row r="49" spans="2:19" ht="84">
      <c r="B49" s="166" t="s">
        <v>281</v>
      </c>
      <c r="C49" s="166" t="s">
        <v>353</v>
      </c>
      <c r="D49" s="167" t="s">
        <v>354</v>
      </c>
      <c r="E49" s="180" t="s">
        <v>349</v>
      </c>
      <c r="F49" s="169"/>
      <c r="G49" s="169"/>
      <c r="H49" s="169"/>
      <c r="I49" s="169"/>
      <c r="J49" s="169">
        <v>0</v>
      </c>
      <c r="K49" s="169"/>
      <c r="L49" s="173">
        <f>J49+K49</f>
        <v>0</v>
      </c>
      <c r="M49" s="169"/>
      <c r="N49" s="170">
        <v>0</v>
      </c>
      <c r="O49" s="170">
        <v>0</v>
      </c>
      <c r="P49" s="170">
        <v>0</v>
      </c>
      <c r="Q49" s="170"/>
      <c r="R49" s="172"/>
      <c r="S49" s="177">
        <v>4</v>
      </c>
    </row>
    <row r="50" spans="2:18" ht="47.25">
      <c r="B50" s="166" t="s">
        <v>285</v>
      </c>
      <c r="C50" s="166" t="s">
        <v>355</v>
      </c>
      <c r="D50" s="167" t="s">
        <v>356</v>
      </c>
      <c r="E50" s="180" t="s">
        <v>357</v>
      </c>
      <c r="F50" s="169"/>
      <c r="G50" s="169">
        <v>3485</v>
      </c>
      <c r="H50" s="169"/>
      <c r="I50" s="169">
        <f>G50+H50</f>
        <v>3485</v>
      </c>
      <c r="J50" s="169"/>
      <c r="K50" s="169"/>
      <c r="L50" s="173"/>
      <c r="M50" s="169"/>
      <c r="N50" s="170">
        <v>3485</v>
      </c>
      <c r="O50" s="170">
        <v>3485</v>
      </c>
      <c r="P50" s="181"/>
      <c r="Q50" s="170">
        <v>3485</v>
      </c>
      <c r="R50" s="171" t="s">
        <v>358</v>
      </c>
    </row>
    <row r="51" spans="2:18" ht="47.25">
      <c r="B51" s="190" t="s">
        <v>288</v>
      </c>
      <c r="C51" s="190" t="s">
        <v>359</v>
      </c>
      <c r="D51" s="199" t="s">
        <v>356</v>
      </c>
      <c r="E51" s="191" t="s">
        <v>360</v>
      </c>
      <c r="F51" s="201"/>
      <c r="G51" s="201">
        <v>615</v>
      </c>
      <c r="H51" s="201"/>
      <c r="I51" s="201">
        <f>G51+H51</f>
        <v>615</v>
      </c>
      <c r="J51" s="201"/>
      <c r="K51" s="201"/>
      <c r="L51" s="500"/>
      <c r="M51" s="201"/>
      <c r="N51" s="202">
        <v>615</v>
      </c>
      <c r="O51" s="202">
        <v>615</v>
      </c>
      <c r="Q51" s="202">
        <v>615</v>
      </c>
      <c r="R51" s="501" t="s">
        <v>358</v>
      </c>
    </row>
    <row r="52" spans="2:18" ht="60">
      <c r="B52" s="190" t="s">
        <v>291</v>
      </c>
      <c r="C52" s="190" t="s">
        <v>621</v>
      </c>
      <c r="D52" s="167" t="s">
        <v>623</v>
      </c>
      <c r="E52" s="180" t="s">
        <v>357</v>
      </c>
      <c r="F52" s="169"/>
      <c r="G52" s="169"/>
      <c r="H52" s="169"/>
      <c r="I52" s="169"/>
      <c r="J52" s="169">
        <v>8925</v>
      </c>
      <c r="K52" s="169"/>
      <c r="L52" s="173">
        <f>J52+K52</f>
        <v>8925</v>
      </c>
      <c r="M52" s="169"/>
      <c r="N52" s="170">
        <v>8925</v>
      </c>
      <c r="O52" s="170">
        <v>8925</v>
      </c>
      <c r="P52" s="181"/>
      <c r="Q52" s="170">
        <v>8925</v>
      </c>
      <c r="R52" s="501" t="s">
        <v>358</v>
      </c>
    </row>
    <row r="53" spans="2:18" ht="60">
      <c r="B53" s="190" t="s">
        <v>294</v>
      </c>
      <c r="C53" s="190" t="s">
        <v>622</v>
      </c>
      <c r="D53" s="167" t="s">
        <v>623</v>
      </c>
      <c r="E53" s="191" t="s">
        <v>360</v>
      </c>
      <c r="F53" s="169"/>
      <c r="G53" s="169"/>
      <c r="H53" s="169"/>
      <c r="I53" s="169"/>
      <c r="J53" s="169">
        <v>1575</v>
      </c>
      <c r="K53" s="169"/>
      <c r="L53" s="173">
        <f>J53+K53</f>
        <v>1575</v>
      </c>
      <c r="M53" s="169"/>
      <c r="N53" s="170">
        <v>1575</v>
      </c>
      <c r="O53" s="170">
        <v>1575</v>
      </c>
      <c r="P53" s="181"/>
      <c r="Q53" s="170">
        <v>1575</v>
      </c>
      <c r="R53" s="501" t="s">
        <v>358</v>
      </c>
    </row>
    <row r="54" spans="2:18" ht="19.5" customHeight="1">
      <c r="B54" s="874" t="s">
        <v>361</v>
      </c>
      <c r="C54" s="875"/>
      <c r="D54" s="875"/>
      <c r="E54" s="875"/>
      <c r="F54" s="875"/>
      <c r="G54" s="875"/>
      <c r="H54" s="875"/>
      <c r="I54" s="875"/>
      <c r="J54" s="875"/>
      <c r="K54" s="875"/>
      <c r="L54" s="875"/>
      <c r="M54" s="875"/>
      <c r="N54" s="875"/>
      <c r="O54" s="875"/>
      <c r="P54" s="875"/>
      <c r="Q54" s="875"/>
      <c r="R54" s="876"/>
    </row>
    <row r="55" spans="2:18" ht="37.5" customHeight="1">
      <c r="B55" s="166" t="s">
        <v>258</v>
      </c>
      <c r="C55" s="166" t="s">
        <v>362</v>
      </c>
      <c r="D55" s="167" t="s">
        <v>363</v>
      </c>
      <c r="E55" s="180" t="s">
        <v>364</v>
      </c>
      <c r="F55" s="169">
        <v>276000</v>
      </c>
      <c r="G55" s="169"/>
      <c r="H55" s="169"/>
      <c r="I55" s="169"/>
      <c r="J55" s="169"/>
      <c r="K55" s="169"/>
      <c r="L55" s="169"/>
      <c r="M55" s="169"/>
      <c r="N55" s="170">
        <f aca="true" t="shared" si="2" ref="N55:N60">F55+G55+J55+M55</f>
        <v>276000</v>
      </c>
      <c r="O55" s="170">
        <v>276000</v>
      </c>
      <c r="P55" s="170">
        <v>276000</v>
      </c>
      <c r="Q55" s="170"/>
      <c r="R55" s="182"/>
    </row>
    <row r="56" spans="2:18" ht="60">
      <c r="B56" s="166" t="s">
        <v>263</v>
      </c>
      <c r="C56" s="166" t="s">
        <v>365</v>
      </c>
      <c r="D56" s="167" t="s">
        <v>366</v>
      </c>
      <c r="E56" s="180" t="s">
        <v>364</v>
      </c>
      <c r="F56" s="169">
        <v>944000</v>
      </c>
      <c r="G56" s="169"/>
      <c r="H56" s="169"/>
      <c r="I56" s="169"/>
      <c r="J56" s="169"/>
      <c r="K56" s="169"/>
      <c r="L56" s="169"/>
      <c r="M56" s="169"/>
      <c r="N56" s="170">
        <f t="shared" si="2"/>
        <v>944000</v>
      </c>
      <c r="O56" s="170">
        <v>944000</v>
      </c>
      <c r="P56" s="170">
        <v>944000</v>
      </c>
      <c r="Q56" s="170"/>
      <c r="R56" s="182"/>
    </row>
    <row r="57" spans="2:18" ht="37.5" customHeight="1">
      <c r="B57" s="166" t="s">
        <v>267</v>
      </c>
      <c r="C57" s="166" t="s">
        <v>367</v>
      </c>
      <c r="D57" s="167" t="s">
        <v>368</v>
      </c>
      <c r="E57" s="171" t="s">
        <v>369</v>
      </c>
      <c r="F57" s="169">
        <v>50000</v>
      </c>
      <c r="G57" s="169"/>
      <c r="H57" s="169"/>
      <c r="I57" s="169"/>
      <c r="J57" s="169"/>
      <c r="K57" s="169"/>
      <c r="L57" s="169"/>
      <c r="M57" s="169"/>
      <c r="N57" s="170">
        <f t="shared" si="2"/>
        <v>50000</v>
      </c>
      <c r="O57" s="170">
        <v>50000</v>
      </c>
      <c r="P57" s="170">
        <v>50000</v>
      </c>
      <c r="Q57" s="170"/>
      <c r="R57" s="182"/>
    </row>
    <row r="58" spans="2:18" ht="37.5" customHeight="1">
      <c r="B58" s="166" t="s">
        <v>270</v>
      </c>
      <c r="C58" s="166" t="s">
        <v>370</v>
      </c>
      <c r="D58" s="167" t="s">
        <v>371</v>
      </c>
      <c r="E58" s="171" t="s">
        <v>369</v>
      </c>
      <c r="F58" s="169">
        <v>100000</v>
      </c>
      <c r="G58" s="169"/>
      <c r="H58" s="169"/>
      <c r="I58" s="169"/>
      <c r="J58" s="169"/>
      <c r="K58" s="169"/>
      <c r="L58" s="169"/>
      <c r="M58" s="169"/>
      <c r="N58" s="170">
        <f t="shared" si="2"/>
        <v>100000</v>
      </c>
      <c r="O58" s="170">
        <v>100000</v>
      </c>
      <c r="P58" s="170">
        <v>100000</v>
      </c>
      <c r="Q58" s="170"/>
      <c r="R58" s="182"/>
    </row>
    <row r="59" spans="2:18" ht="38.25" customHeight="1">
      <c r="B59" s="166" t="s">
        <v>273</v>
      </c>
      <c r="C59" s="166" t="s">
        <v>372</v>
      </c>
      <c r="D59" s="167" t="s">
        <v>373</v>
      </c>
      <c r="E59" s="171" t="s">
        <v>374</v>
      </c>
      <c r="F59" s="169">
        <v>51000</v>
      </c>
      <c r="G59" s="169"/>
      <c r="H59" s="169"/>
      <c r="I59" s="169"/>
      <c r="J59" s="169"/>
      <c r="K59" s="169"/>
      <c r="L59" s="169"/>
      <c r="M59" s="169"/>
      <c r="N59" s="170">
        <f t="shared" si="2"/>
        <v>51000</v>
      </c>
      <c r="O59" s="170">
        <v>51000</v>
      </c>
      <c r="P59" s="170">
        <v>51000</v>
      </c>
      <c r="Q59" s="170"/>
      <c r="R59" s="182"/>
    </row>
    <row r="60" spans="2:18" ht="36.75" customHeight="1">
      <c r="B60" s="166" t="s">
        <v>277</v>
      </c>
      <c r="C60" s="166" t="s">
        <v>375</v>
      </c>
      <c r="D60" s="167" t="s">
        <v>376</v>
      </c>
      <c r="E60" s="171" t="s">
        <v>377</v>
      </c>
      <c r="F60" s="169">
        <v>84000</v>
      </c>
      <c r="G60" s="169"/>
      <c r="H60" s="169"/>
      <c r="I60" s="169"/>
      <c r="J60" s="169"/>
      <c r="K60" s="169"/>
      <c r="L60" s="169"/>
      <c r="M60" s="169"/>
      <c r="N60" s="170">
        <f t="shared" si="2"/>
        <v>84000</v>
      </c>
      <c r="O60" s="170">
        <v>84000</v>
      </c>
      <c r="P60" s="170">
        <v>84000</v>
      </c>
      <c r="Q60" s="170"/>
      <c r="R60" s="182"/>
    </row>
    <row r="61" spans="2:19" ht="47.25" customHeight="1">
      <c r="B61" s="166" t="s">
        <v>281</v>
      </c>
      <c r="C61" s="166" t="s">
        <v>378</v>
      </c>
      <c r="D61" s="167" t="s">
        <v>379</v>
      </c>
      <c r="E61" s="180" t="s">
        <v>364</v>
      </c>
      <c r="F61" s="169"/>
      <c r="G61" s="169"/>
      <c r="H61" s="169"/>
      <c r="I61" s="169"/>
      <c r="J61" s="169"/>
      <c r="K61" s="169"/>
      <c r="L61" s="169"/>
      <c r="M61" s="169"/>
      <c r="N61" s="170"/>
      <c r="O61" s="170"/>
      <c r="P61" s="170"/>
      <c r="Q61" s="170"/>
      <c r="R61" s="182"/>
      <c r="S61" s="177">
        <v>5</v>
      </c>
    </row>
    <row r="62" spans="2:18" ht="33" customHeight="1">
      <c r="B62" s="166" t="s">
        <v>285</v>
      </c>
      <c r="C62" s="166" t="s">
        <v>380</v>
      </c>
      <c r="D62" s="167" t="s">
        <v>381</v>
      </c>
      <c r="E62" s="180" t="s">
        <v>364</v>
      </c>
      <c r="F62" s="169"/>
      <c r="G62" s="169"/>
      <c r="H62" s="169"/>
      <c r="I62" s="169"/>
      <c r="J62" s="169">
        <v>0</v>
      </c>
      <c r="K62" s="169"/>
      <c r="L62" s="173">
        <f>J62+K62</f>
        <v>0</v>
      </c>
      <c r="M62" s="169">
        <v>100000</v>
      </c>
      <c r="N62" s="170">
        <v>100000</v>
      </c>
      <c r="O62" s="170">
        <v>5000000</v>
      </c>
      <c r="P62" s="170">
        <v>200000</v>
      </c>
      <c r="Q62" s="170">
        <v>4800000</v>
      </c>
      <c r="R62" s="171" t="s">
        <v>284</v>
      </c>
    </row>
    <row r="63" spans="2:18" ht="37.5" customHeight="1">
      <c r="B63" s="166" t="s">
        <v>288</v>
      </c>
      <c r="C63" s="166" t="s">
        <v>382</v>
      </c>
      <c r="D63" s="167" t="s">
        <v>383</v>
      </c>
      <c r="E63" s="180" t="s">
        <v>364</v>
      </c>
      <c r="F63" s="169"/>
      <c r="G63" s="169"/>
      <c r="H63" s="169"/>
      <c r="I63" s="169"/>
      <c r="J63" s="169"/>
      <c r="K63" s="169"/>
      <c r="L63" s="169"/>
      <c r="M63" s="169">
        <v>100000</v>
      </c>
      <c r="N63" s="170">
        <f aca="true" t="shared" si="3" ref="N63:N72">F63+G63+J63+M63</f>
        <v>100000</v>
      </c>
      <c r="O63" s="170">
        <v>1000000</v>
      </c>
      <c r="P63" s="170">
        <v>100000</v>
      </c>
      <c r="Q63" s="170">
        <v>900000</v>
      </c>
      <c r="R63" s="171" t="s">
        <v>284</v>
      </c>
    </row>
    <row r="64" spans="2:18" ht="36" customHeight="1">
      <c r="B64" s="166" t="s">
        <v>291</v>
      </c>
      <c r="C64" s="166" t="s">
        <v>384</v>
      </c>
      <c r="D64" s="167" t="s">
        <v>385</v>
      </c>
      <c r="E64" s="180" t="s">
        <v>364</v>
      </c>
      <c r="F64" s="169"/>
      <c r="G64" s="169"/>
      <c r="H64" s="169"/>
      <c r="I64" s="169"/>
      <c r="J64" s="169">
        <v>0</v>
      </c>
      <c r="K64" s="169"/>
      <c r="L64" s="173">
        <f>J64+K64</f>
        <v>0</v>
      </c>
      <c r="M64" s="169"/>
      <c r="N64" s="170">
        <v>0</v>
      </c>
      <c r="O64" s="170">
        <v>0</v>
      </c>
      <c r="P64" s="170">
        <v>0</v>
      </c>
      <c r="Q64" s="170"/>
      <c r="R64" s="171"/>
    </row>
    <row r="65" spans="2:18" ht="37.5" customHeight="1">
      <c r="B65" s="502" t="s">
        <v>294</v>
      </c>
      <c r="C65" s="502" t="s">
        <v>386</v>
      </c>
      <c r="D65" s="503" t="s">
        <v>387</v>
      </c>
      <c r="E65" s="504" t="s">
        <v>364</v>
      </c>
      <c r="F65" s="505"/>
      <c r="G65" s="505"/>
      <c r="H65" s="505"/>
      <c r="I65" s="505"/>
      <c r="J65" s="169">
        <v>0</v>
      </c>
      <c r="K65" s="170"/>
      <c r="L65" s="173">
        <f>J65+K65</f>
        <v>0</v>
      </c>
      <c r="M65" s="169"/>
      <c r="N65" s="170">
        <v>0</v>
      </c>
      <c r="O65" s="170">
        <v>0</v>
      </c>
      <c r="P65" s="170">
        <v>0</v>
      </c>
      <c r="Q65" s="170"/>
      <c r="R65" s="171"/>
    </row>
    <row r="66" spans="2:18" ht="35.25" customHeight="1">
      <c r="B66" s="166" t="s">
        <v>297</v>
      </c>
      <c r="C66" s="166" t="s">
        <v>388</v>
      </c>
      <c r="D66" s="167" t="s">
        <v>389</v>
      </c>
      <c r="E66" s="180" t="s">
        <v>364</v>
      </c>
      <c r="F66" s="169"/>
      <c r="G66" s="169"/>
      <c r="H66" s="169"/>
      <c r="I66" s="169"/>
      <c r="J66" s="169">
        <v>1400000</v>
      </c>
      <c r="K66" s="169">
        <v>0</v>
      </c>
      <c r="L66" s="173">
        <f>J66+K66</f>
        <v>1400000</v>
      </c>
      <c r="M66" s="169"/>
      <c r="N66" s="170">
        <f t="shared" si="3"/>
        <v>1400000</v>
      </c>
      <c r="O66" s="170">
        <v>1400000</v>
      </c>
      <c r="P66" s="170">
        <v>1400000</v>
      </c>
      <c r="Q66" s="170"/>
      <c r="R66" s="171"/>
    </row>
    <row r="67" spans="2:18" ht="36">
      <c r="B67" s="166" t="s">
        <v>300</v>
      </c>
      <c r="C67" s="166" t="s">
        <v>390</v>
      </c>
      <c r="D67" s="167" t="s">
        <v>391</v>
      </c>
      <c r="E67" s="180" t="s">
        <v>392</v>
      </c>
      <c r="F67" s="169">
        <v>36000</v>
      </c>
      <c r="G67" s="169"/>
      <c r="H67" s="169"/>
      <c r="I67" s="169"/>
      <c r="J67" s="169"/>
      <c r="K67" s="169"/>
      <c r="L67" s="169"/>
      <c r="M67" s="169"/>
      <c r="N67" s="170">
        <f t="shared" si="3"/>
        <v>36000</v>
      </c>
      <c r="O67" s="170">
        <v>36000</v>
      </c>
      <c r="P67" s="170">
        <v>36000</v>
      </c>
      <c r="Q67" s="183"/>
      <c r="R67" s="184"/>
    </row>
    <row r="68" spans="2:18" ht="36" customHeight="1">
      <c r="B68" s="166" t="s">
        <v>303</v>
      </c>
      <c r="C68" s="166" t="s">
        <v>393</v>
      </c>
      <c r="D68" s="167" t="s">
        <v>394</v>
      </c>
      <c r="E68" s="180" t="s">
        <v>392</v>
      </c>
      <c r="F68" s="185"/>
      <c r="G68" s="169">
        <v>40000</v>
      </c>
      <c r="H68" s="169"/>
      <c r="I68" s="169">
        <f aca="true" t="shared" si="4" ref="I68:I73">G68+H68</f>
        <v>40000</v>
      </c>
      <c r="J68" s="169">
        <v>18000</v>
      </c>
      <c r="K68" s="169"/>
      <c r="L68" s="173">
        <f>J68+K68</f>
        <v>18000</v>
      </c>
      <c r="M68" s="169"/>
      <c r="N68" s="170">
        <v>40000</v>
      </c>
      <c r="O68" s="170">
        <v>40000</v>
      </c>
      <c r="P68" s="170">
        <v>40000</v>
      </c>
      <c r="Q68" s="170"/>
      <c r="R68" s="182"/>
    </row>
    <row r="69" spans="2:18" ht="37.5" customHeight="1">
      <c r="B69" s="166" t="s">
        <v>306</v>
      </c>
      <c r="C69" s="166" t="s">
        <v>395</v>
      </c>
      <c r="D69" s="167" t="s">
        <v>396</v>
      </c>
      <c r="E69" s="171" t="s">
        <v>377</v>
      </c>
      <c r="F69" s="185"/>
      <c r="G69" s="169">
        <v>258000</v>
      </c>
      <c r="H69" s="169"/>
      <c r="I69" s="169">
        <f t="shared" si="4"/>
        <v>258000</v>
      </c>
      <c r="J69" s="169"/>
      <c r="K69" s="169"/>
      <c r="L69" s="169"/>
      <c r="M69" s="169"/>
      <c r="N69" s="170">
        <f t="shared" si="3"/>
        <v>258000</v>
      </c>
      <c r="O69" s="170">
        <v>258000</v>
      </c>
      <c r="P69" s="170">
        <v>258000</v>
      </c>
      <c r="Q69" s="170"/>
      <c r="R69" s="182"/>
    </row>
    <row r="70" spans="2:18" ht="37.5" customHeight="1">
      <c r="B70" s="166" t="s">
        <v>309</v>
      </c>
      <c r="C70" s="166" t="s">
        <v>397</v>
      </c>
      <c r="D70" s="167" t="s">
        <v>398</v>
      </c>
      <c r="E70" s="171" t="s">
        <v>377</v>
      </c>
      <c r="F70" s="185"/>
      <c r="G70" s="169">
        <v>0</v>
      </c>
      <c r="H70" s="169"/>
      <c r="I70" s="169">
        <f t="shared" si="4"/>
        <v>0</v>
      </c>
      <c r="J70" s="169"/>
      <c r="K70" s="169"/>
      <c r="L70" s="169"/>
      <c r="M70" s="169"/>
      <c r="N70" s="170">
        <f t="shared" si="3"/>
        <v>0</v>
      </c>
      <c r="O70" s="170">
        <v>0</v>
      </c>
      <c r="P70" s="170">
        <v>0</v>
      </c>
      <c r="Q70" s="170"/>
      <c r="R70" s="182"/>
    </row>
    <row r="71" spans="2:18" ht="37.5" customHeight="1">
      <c r="B71" s="166" t="s">
        <v>312</v>
      </c>
      <c r="C71" s="166" t="s">
        <v>399</v>
      </c>
      <c r="D71" s="167" t="s">
        <v>400</v>
      </c>
      <c r="E71" s="171" t="s">
        <v>377</v>
      </c>
      <c r="F71" s="185"/>
      <c r="G71" s="169">
        <v>17900</v>
      </c>
      <c r="H71" s="169"/>
      <c r="I71" s="169">
        <f t="shared" si="4"/>
        <v>17900</v>
      </c>
      <c r="J71" s="169"/>
      <c r="K71" s="169"/>
      <c r="L71" s="169"/>
      <c r="M71" s="169"/>
      <c r="N71" s="170">
        <f t="shared" si="3"/>
        <v>17900</v>
      </c>
      <c r="O71" s="170">
        <v>17900</v>
      </c>
      <c r="P71" s="170">
        <v>17900</v>
      </c>
      <c r="Q71" s="170"/>
      <c r="R71" s="182"/>
    </row>
    <row r="72" spans="2:18" ht="39" customHeight="1">
      <c r="B72" s="166" t="s">
        <v>315</v>
      </c>
      <c r="C72" s="166" t="s">
        <v>401</v>
      </c>
      <c r="D72" s="167" t="s">
        <v>402</v>
      </c>
      <c r="E72" s="171" t="s">
        <v>369</v>
      </c>
      <c r="F72" s="185"/>
      <c r="G72" s="169">
        <v>50000</v>
      </c>
      <c r="H72" s="169"/>
      <c r="I72" s="169">
        <f t="shared" si="4"/>
        <v>50000</v>
      </c>
      <c r="J72" s="169"/>
      <c r="K72" s="169"/>
      <c r="L72" s="169"/>
      <c r="M72" s="169"/>
      <c r="N72" s="170">
        <f t="shared" si="3"/>
        <v>50000</v>
      </c>
      <c r="O72" s="170">
        <v>50000</v>
      </c>
      <c r="P72" s="170">
        <v>50000</v>
      </c>
      <c r="Q72" s="170"/>
      <c r="R72" s="182"/>
    </row>
    <row r="73" spans="2:18" ht="54" customHeight="1">
      <c r="B73" s="166" t="s">
        <v>318</v>
      </c>
      <c r="C73" s="166" t="s">
        <v>403</v>
      </c>
      <c r="D73" s="167" t="s">
        <v>404</v>
      </c>
      <c r="E73" s="180" t="s">
        <v>364</v>
      </c>
      <c r="F73" s="185"/>
      <c r="G73" s="169">
        <v>135000</v>
      </c>
      <c r="H73" s="169"/>
      <c r="I73" s="169">
        <f t="shared" si="4"/>
        <v>135000</v>
      </c>
      <c r="J73" s="169"/>
      <c r="K73" s="169"/>
      <c r="L73" s="169"/>
      <c r="M73" s="169"/>
      <c r="N73" s="170">
        <v>135000</v>
      </c>
      <c r="O73" s="170">
        <v>135000</v>
      </c>
      <c r="P73" s="170">
        <v>107000</v>
      </c>
      <c r="Q73" s="170">
        <v>28000</v>
      </c>
      <c r="R73" s="186" t="s">
        <v>405</v>
      </c>
    </row>
    <row r="74" spans="2:18" ht="48.75" customHeight="1">
      <c r="B74" s="166" t="s">
        <v>321</v>
      </c>
      <c r="C74" s="166" t="s">
        <v>406</v>
      </c>
      <c r="D74" s="167" t="s">
        <v>407</v>
      </c>
      <c r="E74" s="171" t="s">
        <v>377</v>
      </c>
      <c r="F74" s="185"/>
      <c r="G74" s="169"/>
      <c r="H74" s="169"/>
      <c r="I74" s="169"/>
      <c r="J74" s="169">
        <v>300000</v>
      </c>
      <c r="K74" s="169">
        <v>0</v>
      </c>
      <c r="L74" s="173">
        <f>J74+K74</f>
        <v>300000</v>
      </c>
      <c r="M74" s="169"/>
      <c r="N74" s="170">
        <v>300000</v>
      </c>
      <c r="O74" s="170">
        <v>300000</v>
      </c>
      <c r="P74" s="170">
        <v>300000</v>
      </c>
      <c r="Q74" s="170"/>
      <c r="R74" s="186"/>
    </row>
    <row r="75" spans="2:19" ht="48.75" customHeight="1">
      <c r="B75" s="166" t="s">
        <v>324</v>
      </c>
      <c r="C75" s="166" t="s">
        <v>688</v>
      </c>
      <c r="D75" s="167" t="s">
        <v>689</v>
      </c>
      <c r="E75" s="180" t="s">
        <v>364</v>
      </c>
      <c r="F75" s="185"/>
      <c r="G75" s="169"/>
      <c r="H75" s="169"/>
      <c r="I75" s="169"/>
      <c r="J75" s="169">
        <v>35000</v>
      </c>
      <c r="K75" s="169"/>
      <c r="L75" s="173">
        <f>J75+K75</f>
        <v>35000</v>
      </c>
      <c r="M75" s="169"/>
      <c r="N75" s="170">
        <v>35000</v>
      </c>
      <c r="O75" s="170">
        <v>35000</v>
      </c>
      <c r="P75" s="170">
        <v>35000</v>
      </c>
      <c r="Q75" s="170"/>
      <c r="R75" s="186"/>
      <c r="S75" s="177">
        <v>6</v>
      </c>
    </row>
    <row r="76" spans="2:18" ht="19.5" customHeight="1">
      <c r="B76" s="874" t="s">
        <v>408</v>
      </c>
      <c r="C76" s="875"/>
      <c r="D76" s="875"/>
      <c r="E76" s="875"/>
      <c r="F76" s="875"/>
      <c r="G76" s="875"/>
      <c r="H76" s="875"/>
      <c r="I76" s="875"/>
      <c r="J76" s="875"/>
      <c r="K76" s="875"/>
      <c r="L76" s="875"/>
      <c r="M76" s="875"/>
      <c r="N76" s="875"/>
      <c r="O76" s="875"/>
      <c r="P76" s="875"/>
      <c r="Q76" s="875"/>
      <c r="R76" s="876"/>
    </row>
    <row r="77" spans="2:18" ht="66" customHeight="1">
      <c r="B77" s="166" t="s">
        <v>258</v>
      </c>
      <c r="C77" s="166" t="s">
        <v>409</v>
      </c>
      <c r="D77" s="167" t="s">
        <v>410</v>
      </c>
      <c r="E77" s="180" t="s">
        <v>411</v>
      </c>
      <c r="F77" s="169">
        <v>0</v>
      </c>
      <c r="G77" s="169">
        <v>0</v>
      </c>
      <c r="H77" s="169"/>
      <c r="I77" s="169">
        <f>G77+H77</f>
        <v>0</v>
      </c>
      <c r="J77" s="169">
        <v>0</v>
      </c>
      <c r="K77" s="169"/>
      <c r="L77" s="173">
        <f>J77+K77</f>
        <v>0</v>
      </c>
      <c r="M77" s="169"/>
      <c r="N77" s="170">
        <v>0</v>
      </c>
      <c r="O77" s="170">
        <v>0</v>
      </c>
      <c r="P77" s="170">
        <v>0</v>
      </c>
      <c r="Q77" s="170"/>
      <c r="R77" s="171"/>
    </row>
    <row r="78" spans="2:18" ht="72" customHeight="1">
      <c r="B78" s="166" t="s">
        <v>263</v>
      </c>
      <c r="C78" s="166" t="s">
        <v>412</v>
      </c>
      <c r="D78" s="167" t="s">
        <v>413</v>
      </c>
      <c r="E78" s="180" t="s">
        <v>411</v>
      </c>
      <c r="F78" s="169">
        <v>10000</v>
      </c>
      <c r="G78" s="169"/>
      <c r="H78" s="169"/>
      <c r="I78" s="169"/>
      <c r="J78" s="169"/>
      <c r="K78" s="169"/>
      <c r="L78" s="169"/>
      <c r="M78" s="169"/>
      <c r="N78" s="170">
        <f>F78+G78+J78+M78</f>
        <v>10000</v>
      </c>
      <c r="O78" s="170">
        <v>10000</v>
      </c>
      <c r="P78" s="170">
        <v>10000</v>
      </c>
      <c r="Q78" s="170"/>
      <c r="R78" s="182"/>
    </row>
    <row r="79" spans="2:18" ht="37.5" customHeight="1">
      <c r="B79" s="166" t="s">
        <v>267</v>
      </c>
      <c r="C79" s="166" t="s">
        <v>414</v>
      </c>
      <c r="D79" s="167" t="s">
        <v>415</v>
      </c>
      <c r="E79" s="180" t="s">
        <v>411</v>
      </c>
      <c r="F79" s="169"/>
      <c r="G79" s="169">
        <v>280000</v>
      </c>
      <c r="H79" s="169"/>
      <c r="I79" s="169">
        <f>G79+H79</f>
        <v>280000</v>
      </c>
      <c r="J79" s="169"/>
      <c r="K79" s="169"/>
      <c r="L79" s="169"/>
      <c r="M79" s="169"/>
      <c r="N79" s="170">
        <f>F79+G79+J79+M79</f>
        <v>280000</v>
      </c>
      <c r="O79" s="170">
        <v>280000</v>
      </c>
      <c r="P79" s="170">
        <v>280000</v>
      </c>
      <c r="Q79" s="170"/>
      <c r="R79" s="182"/>
    </row>
    <row r="80" spans="2:19" ht="37.5" customHeight="1">
      <c r="B80" s="166" t="s">
        <v>270</v>
      </c>
      <c r="C80" s="166" t="s">
        <v>416</v>
      </c>
      <c r="D80" s="167" t="s">
        <v>417</v>
      </c>
      <c r="E80" s="180" t="s">
        <v>411</v>
      </c>
      <c r="F80" s="169"/>
      <c r="G80" s="169">
        <v>20000</v>
      </c>
      <c r="H80" s="169"/>
      <c r="I80" s="169">
        <f>G80+H80</f>
        <v>20000</v>
      </c>
      <c r="J80" s="169">
        <v>580000</v>
      </c>
      <c r="K80" s="169">
        <v>80000</v>
      </c>
      <c r="L80" s="173">
        <f>J80+K80</f>
        <v>660000</v>
      </c>
      <c r="M80" s="169"/>
      <c r="N80" s="170">
        <v>680000</v>
      </c>
      <c r="O80" s="170">
        <v>680000</v>
      </c>
      <c r="P80" s="170">
        <v>680000</v>
      </c>
      <c r="Q80" s="170"/>
      <c r="R80" s="182"/>
      <c r="S80" s="177"/>
    </row>
    <row r="81" spans="2:18" ht="37.5" customHeight="1">
      <c r="B81" s="166" t="s">
        <v>273</v>
      </c>
      <c r="C81" s="166" t="s">
        <v>418</v>
      </c>
      <c r="D81" s="167" t="s">
        <v>419</v>
      </c>
      <c r="E81" s="180" t="s">
        <v>420</v>
      </c>
      <c r="F81" s="169"/>
      <c r="G81" s="169">
        <v>49000</v>
      </c>
      <c r="H81" s="169"/>
      <c r="I81" s="169">
        <f>G81+H81</f>
        <v>49000</v>
      </c>
      <c r="J81" s="169"/>
      <c r="K81" s="169"/>
      <c r="L81" s="169"/>
      <c r="M81" s="169"/>
      <c r="N81" s="170">
        <f>F81+G81+J81+M81</f>
        <v>49000</v>
      </c>
      <c r="O81" s="170">
        <v>49000</v>
      </c>
      <c r="P81" s="170">
        <v>49000</v>
      </c>
      <c r="Q81" s="170"/>
      <c r="R81" s="182"/>
    </row>
    <row r="82" spans="2:18" ht="19.5" customHeight="1">
      <c r="B82" s="874" t="s">
        <v>421</v>
      </c>
      <c r="C82" s="875"/>
      <c r="D82" s="875"/>
      <c r="E82" s="875"/>
      <c r="F82" s="875"/>
      <c r="G82" s="875"/>
      <c r="H82" s="875"/>
      <c r="I82" s="875"/>
      <c r="J82" s="875"/>
      <c r="K82" s="875"/>
      <c r="L82" s="875"/>
      <c r="M82" s="875"/>
      <c r="N82" s="875"/>
      <c r="O82" s="875"/>
      <c r="P82" s="875"/>
      <c r="Q82" s="875"/>
      <c r="R82" s="876"/>
    </row>
    <row r="83" spans="2:18" ht="39.75" customHeight="1">
      <c r="B83" s="166" t="s">
        <v>258</v>
      </c>
      <c r="C83" s="166" t="s">
        <v>422</v>
      </c>
      <c r="D83" s="167" t="s">
        <v>423</v>
      </c>
      <c r="E83" s="180" t="s">
        <v>424</v>
      </c>
      <c r="F83" s="169">
        <v>240000</v>
      </c>
      <c r="G83" s="169"/>
      <c r="H83" s="169"/>
      <c r="I83" s="169"/>
      <c r="J83" s="169"/>
      <c r="K83" s="169"/>
      <c r="L83" s="169"/>
      <c r="M83" s="169"/>
      <c r="N83" s="170">
        <f>F83+G83+J83+M83</f>
        <v>240000</v>
      </c>
      <c r="O83" s="170">
        <v>240000</v>
      </c>
      <c r="P83" s="170">
        <v>240000</v>
      </c>
      <c r="Q83" s="170"/>
      <c r="R83" s="182"/>
    </row>
    <row r="84" spans="2:18" ht="39" customHeight="1">
      <c r="B84" s="166" t="s">
        <v>263</v>
      </c>
      <c r="C84" s="166" t="s">
        <v>425</v>
      </c>
      <c r="D84" s="176" t="s">
        <v>426</v>
      </c>
      <c r="E84" s="180" t="s">
        <v>427</v>
      </c>
      <c r="F84" s="169">
        <v>30000</v>
      </c>
      <c r="G84" s="169"/>
      <c r="H84" s="169"/>
      <c r="I84" s="169"/>
      <c r="J84" s="169"/>
      <c r="K84" s="169"/>
      <c r="L84" s="169"/>
      <c r="M84" s="169"/>
      <c r="N84" s="170">
        <f>F84+G84+J84+M84</f>
        <v>30000</v>
      </c>
      <c r="O84" s="170">
        <v>30000</v>
      </c>
      <c r="P84" s="170">
        <v>30000</v>
      </c>
      <c r="Q84" s="170"/>
      <c r="R84" s="182"/>
    </row>
    <row r="85" spans="2:18" ht="20.25" customHeight="1">
      <c r="B85" s="874" t="s">
        <v>428</v>
      </c>
      <c r="C85" s="875"/>
      <c r="D85" s="875"/>
      <c r="E85" s="875"/>
      <c r="F85" s="875"/>
      <c r="G85" s="875"/>
      <c r="H85" s="875"/>
      <c r="I85" s="875"/>
      <c r="J85" s="875"/>
      <c r="K85" s="875"/>
      <c r="L85" s="875"/>
      <c r="M85" s="875"/>
      <c r="N85" s="875"/>
      <c r="O85" s="875"/>
      <c r="P85" s="875"/>
      <c r="Q85" s="875"/>
      <c r="R85" s="876"/>
    </row>
    <row r="86" spans="2:18" ht="49.5" customHeight="1">
      <c r="B86" s="166" t="s">
        <v>258</v>
      </c>
      <c r="C86" s="166" t="s">
        <v>429</v>
      </c>
      <c r="D86" s="167" t="s">
        <v>430</v>
      </c>
      <c r="E86" s="180" t="s">
        <v>431</v>
      </c>
      <c r="F86" s="169">
        <v>31000</v>
      </c>
      <c r="G86" s="169">
        <v>39000</v>
      </c>
      <c r="H86" s="169"/>
      <c r="I86" s="169">
        <f>G86+H86</f>
        <v>39000</v>
      </c>
      <c r="J86" s="169">
        <v>20000</v>
      </c>
      <c r="K86" s="169"/>
      <c r="L86" s="173">
        <f>J86+K86</f>
        <v>20000</v>
      </c>
      <c r="M86" s="169"/>
      <c r="N86" s="170">
        <v>90000</v>
      </c>
      <c r="O86" s="170">
        <v>90000</v>
      </c>
      <c r="P86" s="170">
        <v>90000</v>
      </c>
      <c r="Q86" s="170"/>
      <c r="R86" s="182"/>
    </row>
    <row r="87" spans="2:18" ht="39" customHeight="1">
      <c r="B87" s="166" t="s">
        <v>263</v>
      </c>
      <c r="C87" s="166" t="s">
        <v>432</v>
      </c>
      <c r="D87" s="167" t="s">
        <v>433</v>
      </c>
      <c r="E87" s="180" t="s">
        <v>434</v>
      </c>
      <c r="F87" s="169">
        <v>6000</v>
      </c>
      <c r="G87" s="169"/>
      <c r="H87" s="169"/>
      <c r="I87" s="169"/>
      <c r="J87" s="169"/>
      <c r="K87" s="169"/>
      <c r="L87" s="169"/>
      <c r="M87" s="169"/>
      <c r="N87" s="170">
        <f>F87+G87+J87+M87</f>
        <v>6000</v>
      </c>
      <c r="O87" s="170">
        <v>6000</v>
      </c>
      <c r="P87" s="170">
        <v>6000</v>
      </c>
      <c r="Q87" s="170"/>
      <c r="R87" s="182"/>
    </row>
    <row r="88" spans="2:18" ht="39" customHeight="1">
      <c r="B88" s="166" t="s">
        <v>267</v>
      </c>
      <c r="C88" s="166" t="s">
        <v>435</v>
      </c>
      <c r="D88" s="167" t="s">
        <v>436</v>
      </c>
      <c r="E88" s="180" t="s">
        <v>434</v>
      </c>
      <c r="F88" s="169"/>
      <c r="G88" s="169">
        <v>9700</v>
      </c>
      <c r="H88" s="169"/>
      <c r="I88" s="169">
        <f>G88+H88</f>
        <v>9700</v>
      </c>
      <c r="J88" s="169"/>
      <c r="K88" s="169"/>
      <c r="L88" s="169"/>
      <c r="M88" s="169"/>
      <c r="N88" s="170">
        <v>9700</v>
      </c>
      <c r="O88" s="170">
        <v>9700</v>
      </c>
      <c r="P88" s="170">
        <v>9700</v>
      </c>
      <c r="Q88" s="170"/>
      <c r="R88" s="182"/>
    </row>
    <row r="89" spans="2:19" ht="39" customHeight="1">
      <c r="B89" s="187" t="s">
        <v>270</v>
      </c>
      <c r="C89" s="187" t="s">
        <v>437</v>
      </c>
      <c r="D89" s="188" t="s">
        <v>438</v>
      </c>
      <c r="E89" s="189" t="s">
        <v>431</v>
      </c>
      <c r="F89" s="169"/>
      <c r="G89" s="169">
        <v>56000</v>
      </c>
      <c r="H89" s="169"/>
      <c r="I89" s="169">
        <f>G89+H89</f>
        <v>56000</v>
      </c>
      <c r="J89" s="169"/>
      <c r="K89" s="169"/>
      <c r="L89" s="169"/>
      <c r="M89" s="169"/>
      <c r="N89" s="170">
        <v>56000</v>
      </c>
      <c r="O89" s="170">
        <v>56000</v>
      </c>
      <c r="P89" s="170">
        <v>56000</v>
      </c>
      <c r="Q89" s="170"/>
      <c r="R89" s="182"/>
      <c r="S89" s="177">
        <v>7</v>
      </c>
    </row>
    <row r="90" spans="2:18" ht="39" customHeight="1">
      <c r="B90" s="187" t="s">
        <v>273</v>
      </c>
      <c r="C90" s="187" t="s">
        <v>439</v>
      </c>
      <c r="D90" s="188" t="s">
        <v>436</v>
      </c>
      <c r="E90" s="189" t="s">
        <v>440</v>
      </c>
      <c r="F90" s="169"/>
      <c r="G90" s="169">
        <v>5076</v>
      </c>
      <c r="H90" s="169"/>
      <c r="I90" s="169">
        <f>G90+H90</f>
        <v>5076</v>
      </c>
      <c r="J90" s="169"/>
      <c r="K90" s="169"/>
      <c r="L90" s="169"/>
      <c r="M90" s="169"/>
      <c r="N90" s="170">
        <v>5076</v>
      </c>
      <c r="O90" s="170">
        <v>5076</v>
      </c>
      <c r="P90" s="170">
        <v>5076</v>
      </c>
      <c r="Q90" s="170"/>
      <c r="R90" s="182"/>
    </row>
    <row r="91" spans="2:19" ht="39" customHeight="1">
      <c r="B91" s="187" t="s">
        <v>277</v>
      </c>
      <c r="C91" s="187" t="s">
        <v>705</v>
      </c>
      <c r="D91" s="188" t="s">
        <v>436</v>
      </c>
      <c r="E91" s="189" t="s">
        <v>357</v>
      </c>
      <c r="F91" s="169"/>
      <c r="G91" s="169"/>
      <c r="H91" s="169"/>
      <c r="I91" s="169"/>
      <c r="J91" s="169">
        <v>0</v>
      </c>
      <c r="K91" s="169">
        <v>4748.6</v>
      </c>
      <c r="L91" s="173">
        <f>J91+K91</f>
        <v>4748.6</v>
      </c>
      <c r="M91" s="169"/>
      <c r="N91" s="170">
        <v>4748.6</v>
      </c>
      <c r="O91" s="170">
        <v>4748.6</v>
      </c>
      <c r="P91" s="170"/>
      <c r="Q91" s="170">
        <v>4748.6</v>
      </c>
      <c r="R91" s="501" t="s">
        <v>358</v>
      </c>
      <c r="S91" s="177"/>
    </row>
    <row r="92" spans="2:19" ht="39" customHeight="1">
      <c r="B92" s="187" t="s">
        <v>281</v>
      </c>
      <c r="C92" s="187" t="s">
        <v>706</v>
      </c>
      <c r="D92" s="188" t="s">
        <v>436</v>
      </c>
      <c r="E92" s="189" t="s">
        <v>360</v>
      </c>
      <c r="F92" s="169"/>
      <c r="G92" s="169"/>
      <c r="H92" s="169"/>
      <c r="I92" s="169"/>
      <c r="J92" s="169">
        <v>0</v>
      </c>
      <c r="K92" s="169">
        <v>251.4</v>
      </c>
      <c r="L92" s="173">
        <f>J92+K92</f>
        <v>251.4</v>
      </c>
      <c r="M92" s="169"/>
      <c r="N92" s="170">
        <v>251.4</v>
      </c>
      <c r="O92" s="170">
        <v>251.4</v>
      </c>
      <c r="P92" s="170"/>
      <c r="Q92" s="170">
        <v>251.4</v>
      </c>
      <c r="R92" s="501" t="s">
        <v>358</v>
      </c>
      <c r="S92" s="177"/>
    </row>
    <row r="93" spans="2:18" ht="19.5" customHeight="1">
      <c r="B93" s="874" t="s">
        <v>441</v>
      </c>
      <c r="C93" s="875"/>
      <c r="D93" s="875"/>
      <c r="E93" s="875"/>
      <c r="F93" s="875"/>
      <c r="G93" s="875"/>
      <c r="H93" s="875"/>
      <c r="I93" s="875"/>
      <c r="J93" s="875"/>
      <c r="K93" s="875"/>
      <c r="L93" s="875"/>
      <c r="M93" s="875"/>
      <c r="N93" s="875"/>
      <c r="O93" s="875"/>
      <c r="P93" s="875"/>
      <c r="Q93" s="875"/>
      <c r="R93" s="876"/>
    </row>
    <row r="94" spans="2:18" ht="37.5" customHeight="1">
      <c r="B94" s="166" t="s">
        <v>258</v>
      </c>
      <c r="C94" s="166" t="s">
        <v>416</v>
      </c>
      <c r="D94" s="167" t="s">
        <v>442</v>
      </c>
      <c r="E94" s="180" t="s">
        <v>443</v>
      </c>
      <c r="F94" s="169">
        <v>495000</v>
      </c>
      <c r="G94" s="169"/>
      <c r="H94" s="169"/>
      <c r="I94" s="169"/>
      <c r="J94" s="169"/>
      <c r="K94" s="169"/>
      <c r="L94" s="169"/>
      <c r="M94" s="169"/>
      <c r="N94" s="170">
        <f>F94+G94+J94+M94</f>
        <v>495000</v>
      </c>
      <c r="O94" s="170">
        <v>495000</v>
      </c>
      <c r="P94" s="170">
        <v>239226</v>
      </c>
      <c r="Q94" s="170">
        <v>255774</v>
      </c>
      <c r="R94" s="171" t="s">
        <v>284</v>
      </c>
    </row>
    <row r="95" spans="2:18" ht="37.5" customHeight="1">
      <c r="B95" s="166" t="s">
        <v>263</v>
      </c>
      <c r="C95" s="166" t="s">
        <v>444</v>
      </c>
      <c r="D95" s="185" t="s">
        <v>445</v>
      </c>
      <c r="E95" s="180" t="s">
        <v>443</v>
      </c>
      <c r="F95" s="169">
        <v>395000</v>
      </c>
      <c r="G95" s="169"/>
      <c r="H95" s="169"/>
      <c r="I95" s="169"/>
      <c r="J95" s="169"/>
      <c r="K95" s="169"/>
      <c r="L95" s="169"/>
      <c r="M95" s="169"/>
      <c r="N95" s="170">
        <f>F95+G95+J95+M95</f>
        <v>395000</v>
      </c>
      <c r="O95" s="170">
        <v>395000</v>
      </c>
      <c r="P95" s="170">
        <v>111749</v>
      </c>
      <c r="Q95" s="170">
        <v>283251</v>
      </c>
      <c r="R95" s="171" t="s">
        <v>284</v>
      </c>
    </row>
    <row r="96" spans="2:18" ht="37.5" customHeight="1">
      <c r="B96" s="166" t="s">
        <v>267</v>
      </c>
      <c r="C96" s="166" t="s">
        <v>446</v>
      </c>
      <c r="D96" s="167" t="s">
        <v>447</v>
      </c>
      <c r="E96" s="180" t="s">
        <v>443</v>
      </c>
      <c r="F96" s="169"/>
      <c r="G96" s="169">
        <v>0</v>
      </c>
      <c r="H96" s="169"/>
      <c r="I96" s="169">
        <f>G96+H96</f>
        <v>0</v>
      </c>
      <c r="J96" s="169">
        <v>870000</v>
      </c>
      <c r="K96" s="169">
        <v>0</v>
      </c>
      <c r="L96" s="173">
        <f>J96+K96</f>
        <v>870000</v>
      </c>
      <c r="M96" s="169"/>
      <c r="N96" s="170">
        <f>F96+G96+J96+M96</f>
        <v>870000</v>
      </c>
      <c r="O96" s="170">
        <v>870000</v>
      </c>
      <c r="P96" s="170">
        <v>200000</v>
      </c>
      <c r="Q96" s="170">
        <v>670000</v>
      </c>
      <c r="R96" s="171" t="s">
        <v>284</v>
      </c>
    </row>
    <row r="97" spans="2:18" ht="37.5" customHeight="1">
      <c r="B97" s="166" t="s">
        <v>270</v>
      </c>
      <c r="C97" s="166" t="s">
        <v>448</v>
      </c>
      <c r="D97" s="167" t="s">
        <v>449</v>
      </c>
      <c r="E97" s="180" t="s">
        <v>443</v>
      </c>
      <c r="F97" s="169"/>
      <c r="G97" s="169">
        <v>0</v>
      </c>
      <c r="H97" s="169"/>
      <c r="I97" s="169">
        <f>G97+H97</f>
        <v>0</v>
      </c>
      <c r="J97" s="169">
        <v>0</v>
      </c>
      <c r="K97" s="169"/>
      <c r="L97" s="173">
        <f>J97+K97</f>
        <v>0</v>
      </c>
      <c r="M97" s="169"/>
      <c r="N97" s="170">
        <v>0</v>
      </c>
      <c r="O97" s="170">
        <v>0</v>
      </c>
      <c r="P97" s="170">
        <v>0</v>
      </c>
      <c r="Q97" s="170"/>
      <c r="R97" s="171"/>
    </row>
    <row r="98" spans="2:18" ht="37.5" customHeight="1">
      <c r="B98" s="166" t="s">
        <v>273</v>
      </c>
      <c r="C98" s="166" t="s">
        <v>450</v>
      </c>
      <c r="D98" s="185" t="s">
        <v>451</v>
      </c>
      <c r="E98" s="180" t="s">
        <v>443</v>
      </c>
      <c r="F98" s="169"/>
      <c r="G98" s="169">
        <v>0</v>
      </c>
      <c r="H98" s="169"/>
      <c r="I98" s="169">
        <f>G98+H98</f>
        <v>0</v>
      </c>
      <c r="J98" s="169">
        <v>0</v>
      </c>
      <c r="K98" s="169"/>
      <c r="L98" s="173">
        <f>J98+K98</f>
        <v>0</v>
      </c>
      <c r="M98" s="169"/>
      <c r="N98" s="170">
        <v>0</v>
      </c>
      <c r="O98" s="170">
        <v>0</v>
      </c>
      <c r="P98" s="170">
        <v>0</v>
      </c>
      <c r="Q98" s="170"/>
      <c r="R98" s="171"/>
    </row>
    <row r="99" spans="2:18" ht="34.5" customHeight="1">
      <c r="B99" s="190" t="s">
        <v>277</v>
      </c>
      <c r="C99" s="190" t="s">
        <v>452</v>
      </c>
      <c r="D99" s="185" t="s">
        <v>453</v>
      </c>
      <c r="E99" s="191" t="s">
        <v>443</v>
      </c>
      <c r="F99" s="169"/>
      <c r="G99" s="169">
        <v>9000</v>
      </c>
      <c r="H99" s="169"/>
      <c r="I99" s="169">
        <f>G99+H99</f>
        <v>9000</v>
      </c>
      <c r="J99" s="169"/>
      <c r="K99" s="169"/>
      <c r="L99" s="169"/>
      <c r="M99" s="169"/>
      <c r="N99" s="170">
        <v>9000</v>
      </c>
      <c r="O99" s="170">
        <v>9000</v>
      </c>
      <c r="P99" s="170">
        <v>9000</v>
      </c>
      <c r="Q99" s="170"/>
      <c r="R99" s="171"/>
    </row>
    <row r="100" spans="2:18" ht="19.5" customHeight="1">
      <c r="B100" s="874" t="s">
        <v>454</v>
      </c>
      <c r="C100" s="875"/>
      <c r="D100" s="875"/>
      <c r="E100" s="875"/>
      <c r="F100" s="875"/>
      <c r="G100" s="875"/>
      <c r="H100" s="875"/>
      <c r="I100" s="875"/>
      <c r="J100" s="875"/>
      <c r="K100" s="875"/>
      <c r="L100" s="875"/>
      <c r="M100" s="875"/>
      <c r="N100" s="875"/>
      <c r="O100" s="875"/>
      <c r="P100" s="875"/>
      <c r="Q100" s="875"/>
      <c r="R100" s="876"/>
    </row>
    <row r="101" spans="2:18" ht="38.25" customHeight="1">
      <c r="B101" s="192" t="s">
        <v>258</v>
      </c>
      <c r="C101" s="192" t="s">
        <v>455</v>
      </c>
      <c r="D101" s="193" t="s">
        <v>456</v>
      </c>
      <c r="E101" s="194" t="s">
        <v>457</v>
      </c>
      <c r="F101" s="195"/>
      <c r="G101" s="196">
        <v>100000</v>
      </c>
      <c r="H101" s="196"/>
      <c r="I101" s="169">
        <f>G101+H101</f>
        <v>100000</v>
      </c>
      <c r="J101" s="196"/>
      <c r="K101" s="196"/>
      <c r="L101" s="196"/>
      <c r="M101" s="196"/>
      <c r="N101" s="170">
        <f>F101+G101+J101+M101</f>
        <v>100000</v>
      </c>
      <c r="O101" s="197">
        <v>150000</v>
      </c>
      <c r="P101" s="197">
        <v>100000</v>
      </c>
      <c r="Q101" s="197">
        <v>50000</v>
      </c>
      <c r="R101" s="198" t="s">
        <v>458</v>
      </c>
    </row>
    <row r="102" spans="2:18" ht="37.5" customHeight="1">
      <c r="B102" s="166" t="s">
        <v>263</v>
      </c>
      <c r="C102" s="190" t="s">
        <v>459</v>
      </c>
      <c r="D102" s="199" t="s">
        <v>460</v>
      </c>
      <c r="E102" s="191" t="s">
        <v>461</v>
      </c>
      <c r="F102" s="200"/>
      <c r="G102" s="201">
        <v>50000</v>
      </c>
      <c r="H102" s="201"/>
      <c r="I102" s="169">
        <f>G102+H102</f>
        <v>50000</v>
      </c>
      <c r="J102" s="201"/>
      <c r="K102" s="201"/>
      <c r="L102" s="201"/>
      <c r="M102" s="201"/>
      <c r="N102" s="202">
        <v>50000</v>
      </c>
      <c r="O102" s="202">
        <v>50000</v>
      </c>
      <c r="P102" s="202">
        <v>50000</v>
      </c>
      <c r="Q102" s="202"/>
      <c r="R102" s="202"/>
    </row>
    <row r="103" spans="2:18" ht="48.75" customHeight="1">
      <c r="B103" s="166" t="s">
        <v>267</v>
      </c>
      <c r="C103" s="166" t="s">
        <v>773</v>
      </c>
      <c r="D103" s="167" t="s">
        <v>775</v>
      </c>
      <c r="E103" s="180" t="s">
        <v>461</v>
      </c>
      <c r="F103" s="203"/>
      <c r="G103" s="169"/>
      <c r="H103" s="169"/>
      <c r="I103" s="169"/>
      <c r="J103" s="169">
        <v>0</v>
      </c>
      <c r="K103" s="169">
        <v>30000</v>
      </c>
      <c r="L103" s="173">
        <f>J103+K103</f>
        <v>30000</v>
      </c>
      <c r="M103" s="169"/>
      <c r="N103" s="170">
        <v>30000</v>
      </c>
      <c r="O103" s="170">
        <v>30000</v>
      </c>
      <c r="P103" s="170">
        <v>30000</v>
      </c>
      <c r="Q103" s="170"/>
      <c r="R103" s="170"/>
    </row>
    <row r="104" spans="2:19" ht="37.5" customHeight="1">
      <c r="B104" s="166" t="s">
        <v>270</v>
      </c>
      <c r="C104" s="166" t="s">
        <v>462</v>
      </c>
      <c r="D104" s="167" t="s">
        <v>463</v>
      </c>
      <c r="E104" s="191" t="s">
        <v>443</v>
      </c>
      <c r="F104" s="203"/>
      <c r="G104" s="169"/>
      <c r="H104" s="169"/>
      <c r="I104" s="169"/>
      <c r="J104" s="169">
        <v>30000</v>
      </c>
      <c r="K104" s="169">
        <v>0</v>
      </c>
      <c r="L104" s="173">
        <f>J104+K104</f>
        <v>30000</v>
      </c>
      <c r="M104" s="169"/>
      <c r="N104" s="170">
        <v>30000</v>
      </c>
      <c r="O104" s="170">
        <v>30000</v>
      </c>
      <c r="P104" s="170">
        <v>30000</v>
      </c>
      <c r="Q104" s="170"/>
      <c r="R104" s="170"/>
      <c r="S104" s="779">
        <v>8</v>
      </c>
    </row>
    <row r="105" spans="2:18" ht="19.5" customHeight="1">
      <c r="B105" s="874" t="s">
        <v>464</v>
      </c>
      <c r="C105" s="875"/>
      <c r="D105" s="875"/>
      <c r="E105" s="875"/>
      <c r="F105" s="875"/>
      <c r="G105" s="875"/>
      <c r="H105" s="875"/>
      <c r="I105" s="875"/>
      <c r="J105" s="875"/>
      <c r="K105" s="875"/>
      <c r="L105" s="875"/>
      <c r="M105" s="875"/>
      <c r="N105" s="875"/>
      <c r="O105" s="875"/>
      <c r="P105" s="875"/>
      <c r="Q105" s="875"/>
      <c r="R105" s="876"/>
    </row>
    <row r="106" spans="2:18" ht="42.75" customHeight="1">
      <c r="B106" s="166" t="s">
        <v>258</v>
      </c>
      <c r="C106" s="166" t="s">
        <v>465</v>
      </c>
      <c r="D106" s="167" t="s">
        <v>466</v>
      </c>
      <c r="E106" s="180" t="s">
        <v>467</v>
      </c>
      <c r="F106" s="203"/>
      <c r="G106" s="169">
        <v>40000</v>
      </c>
      <c r="H106" s="169"/>
      <c r="I106" s="169">
        <f>G106+H106</f>
        <v>40000</v>
      </c>
      <c r="J106" s="169"/>
      <c r="K106" s="169"/>
      <c r="L106" s="169"/>
      <c r="M106" s="169"/>
      <c r="N106" s="170">
        <f>F106+G106+J106+M106</f>
        <v>40000</v>
      </c>
      <c r="O106" s="170">
        <v>40000</v>
      </c>
      <c r="P106" s="170">
        <v>40000</v>
      </c>
      <c r="Q106" s="170"/>
      <c r="R106" s="170"/>
    </row>
    <row r="107" spans="2:18" ht="19.5" customHeight="1">
      <c r="B107" s="874" t="s">
        <v>468</v>
      </c>
      <c r="C107" s="875"/>
      <c r="D107" s="875"/>
      <c r="E107" s="875"/>
      <c r="F107" s="875"/>
      <c r="G107" s="875"/>
      <c r="H107" s="875"/>
      <c r="I107" s="875"/>
      <c r="J107" s="875"/>
      <c r="K107" s="875"/>
      <c r="L107" s="875"/>
      <c r="M107" s="875"/>
      <c r="N107" s="875"/>
      <c r="O107" s="875"/>
      <c r="P107" s="875"/>
      <c r="Q107" s="875"/>
      <c r="R107" s="876"/>
    </row>
    <row r="108" spans="2:18" ht="60">
      <c r="B108" s="639" t="s">
        <v>258</v>
      </c>
      <c r="C108" s="639" t="s">
        <v>469</v>
      </c>
      <c r="D108" s="89" t="s">
        <v>470</v>
      </c>
      <c r="E108" s="640" t="s">
        <v>471</v>
      </c>
      <c r="F108" s="639"/>
      <c r="G108" s="641">
        <v>80000</v>
      </c>
      <c r="H108" s="641"/>
      <c r="I108" s="201">
        <f>G108+H108</f>
        <v>80000</v>
      </c>
      <c r="J108" s="641">
        <v>300000</v>
      </c>
      <c r="K108" s="641"/>
      <c r="L108" s="500">
        <f>J108+K108</f>
        <v>300000</v>
      </c>
      <c r="M108" s="639"/>
      <c r="N108" s="650">
        <v>330000</v>
      </c>
      <c r="O108" s="650">
        <v>330000</v>
      </c>
      <c r="P108" s="650">
        <v>330000</v>
      </c>
      <c r="Q108" s="642"/>
      <c r="R108" s="642"/>
    </row>
    <row r="109" spans="2:18" ht="15.75" customHeight="1">
      <c r="B109" s="883" t="s">
        <v>690</v>
      </c>
      <c r="C109" s="884"/>
      <c r="D109" s="884"/>
      <c r="E109" s="884"/>
      <c r="F109" s="884"/>
      <c r="G109" s="884"/>
      <c r="H109" s="884"/>
      <c r="I109" s="884"/>
      <c r="J109" s="884"/>
      <c r="K109" s="884"/>
      <c r="L109" s="884"/>
      <c r="M109" s="884"/>
      <c r="N109" s="884"/>
      <c r="O109" s="884"/>
      <c r="P109" s="884"/>
      <c r="Q109" s="884"/>
      <c r="R109" s="885"/>
    </row>
    <row r="110" spans="2:18" ht="63.75" customHeight="1">
      <c r="B110" s="204" t="s">
        <v>258</v>
      </c>
      <c r="C110" s="204" t="s">
        <v>691</v>
      </c>
      <c r="D110" s="652" t="s">
        <v>703</v>
      </c>
      <c r="E110" s="205" t="s">
        <v>692</v>
      </c>
      <c r="F110" s="204"/>
      <c r="G110" s="206"/>
      <c r="H110" s="206"/>
      <c r="I110" s="169"/>
      <c r="J110" s="637">
        <v>50000</v>
      </c>
      <c r="K110" s="637"/>
      <c r="L110" s="173">
        <f>J110+K110</f>
        <v>50000</v>
      </c>
      <c r="M110" s="636"/>
      <c r="N110" s="653">
        <v>50000</v>
      </c>
      <c r="O110" s="653">
        <v>50000</v>
      </c>
      <c r="P110" s="653">
        <v>50000</v>
      </c>
      <c r="Q110" s="638"/>
      <c r="R110" s="638"/>
    </row>
    <row r="111" spans="2:18" ht="62.25" customHeight="1">
      <c r="B111" s="877" t="s">
        <v>472</v>
      </c>
      <c r="C111" s="878"/>
      <c r="D111" s="878"/>
      <c r="E111" s="879"/>
      <c r="F111" s="162">
        <v>2007</v>
      </c>
      <c r="G111" s="162">
        <v>2008</v>
      </c>
      <c r="H111" s="516" t="s">
        <v>7</v>
      </c>
      <c r="I111" s="161" t="s">
        <v>624</v>
      </c>
      <c r="J111" s="162">
        <v>2009</v>
      </c>
      <c r="K111" s="516" t="s">
        <v>7</v>
      </c>
      <c r="L111" s="161" t="s">
        <v>625</v>
      </c>
      <c r="M111" s="162">
        <v>2010</v>
      </c>
      <c r="N111" s="207" t="s">
        <v>473</v>
      </c>
      <c r="O111" s="207" t="s">
        <v>474</v>
      </c>
      <c r="P111" s="207" t="s">
        <v>475</v>
      </c>
      <c r="Q111" s="208" t="s">
        <v>476</v>
      </c>
      <c r="R111" s="207"/>
    </row>
    <row r="112" spans="2:18" ht="19.5" customHeight="1">
      <c r="B112" s="880"/>
      <c r="C112" s="881"/>
      <c r="D112" s="881"/>
      <c r="E112" s="882"/>
      <c r="F112" s="209">
        <f aca="true" t="shared" si="5" ref="F112:Q112">SUM(F16:F38)+SUM(F40:F41)+SUM(F43:F53)+SUM(F55:F75)+SUM(F77:F81)+SUM(F83+F84)+SUM(F86:F92)+SUM(F94:F99)+SUM(F101:F104)+F106+F108+F110</f>
        <v>8135139</v>
      </c>
      <c r="G112" s="209">
        <f t="shared" si="5"/>
        <v>4741345</v>
      </c>
      <c r="H112" s="209">
        <f t="shared" si="5"/>
        <v>0</v>
      </c>
      <c r="I112" s="209">
        <f t="shared" si="5"/>
        <v>4741345</v>
      </c>
      <c r="J112" s="209">
        <f t="shared" si="5"/>
        <v>6305100</v>
      </c>
      <c r="K112" s="209">
        <f t="shared" si="5"/>
        <v>175000</v>
      </c>
      <c r="L112" s="209">
        <f t="shared" si="5"/>
        <v>6480100</v>
      </c>
      <c r="M112" s="209">
        <f t="shared" si="5"/>
        <v>14530000</v>
      </c>
      <c r="N112" s="209">
        <f t="shared" si="5"/>
        <v>33604984</v>
      </c>
      <c r="O112" s="209">
        <f t="shared" si="5"/>
        <v>42054984</v>
      </c>
      <c r="P112" s="209">
        <f t="shared" si="5"/>
        <v>16559759</v>
      </c>
      <c r="Q112" s="209">
        <f t="shared" si="5"/>
        <v>25495225</v>
      </c>
      <c r="R112" s="210"/>
    </row>
    <row r="113" spans="2:3" ht="12.75">
      <c r="B113" s="155"/>
      <c r="C113" s="155"/>
    </row>
    <row r="114" spans="2:3" ht="12.75">
      <c r="B114" s="155"/>
      <c r="C114" s="155"/>
    </row>
    <row r="115" spans="2:8" ht="12.75">
      <c r="B115" s="155"/>
      <c r="C115" s="155"/>
      <c r="H115" s="643"/>
    </row>
    <row r="116" ht="12.75">
      <c r="B116" s="155"/>
    </row>
    <row r="117" ht="12.75">
      <c r="B117" s="155"/>
    </row>
    <row r="118" ht="12.75">
      <c r="B118" s="155"/>
    </row>
  </sheetData>
  <sheetProtection/>
  <mergeCells count="25">
    <mergeCell ref="B76:R76"/>
    <mergeCell ref="B82:R82"/>
    <mergeCell ref="B107:R107"/>
    <mergeCell ref="B111:E112"/>
    <mergeCell ref="B85:R85"/>
    <mergeCell ref="B93:R93"/>
    <mergeCell ref="B100:R100"/>
    <mergeCell ref="B105:R105"/>
    <mergeCell ref="B109:R109"/>
    <mergeCell ref="L10:L13"/>
    <mergeCell ref="M10:M13"/>
    <mergeCell ref="B15:R15"/>
    <mergeCell ref="B39:R39"/>
    <mergeCell ref="B42:R42"/>
    <mergeCell ref="B54:R54"/>
    <mergeCell ref="D5:Q5"/>
    <mergeCell ref="C8:E9"/>
    <mergeCell ref="F8:R9"/>
    <mergeCell ref="E10:E13"/>
    <mergeCell ref="F10:F13"/>
    <mergeCell ref="G10:G13"/>
    <mergeCell ref="H10:H13"/>
    <mergeCell ref="I10:I13"/>
    <mergeCell ref="J10:J13"/>
    <mergeCell ref="K10:K13"/>
  </mergeCells>
  <printOptions/>
  <pageMargins left="0.1968503937007874" right="0" top="0.5905511811023623" bottom="0.1968503937007874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4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4.28125" style="1" customWidth="1"/>
    <col min="2" max="2" width="4.7109375" style="1" bestFit="1" customWidth="1"/>
    <col min="3" max="3" width="36.421875" style="1" customWidth="1"/>
    <col min="4" max="4" width="11.421875" style="1" customWidth="1"/>
    <col min="5" max="5" width="13.7109375" style="1" customWidth="1"/>
    <col min="6" max="6" width="12.28125" style="1" customWidth="1"/>
    <col min="7" max="7" width="13.7109375" style="1" customWidth="1"/>
    <col min="8" max="8" width="3.7109375" style="1" customWidth="1"/>
    <col min="9" max="16384" width="9.140625" style="1" customWidth="1"/>
  </cols>
  <sheetData>
    <row r="1" ht="12.75">
      <c r="E1" t="s">
        <v>716</v>
      </c>
    </row>
    <row r="2" spans="2:5" ht="18.75">
      <c r="B2" s="2"/>
      <c r="C2" s="517"/>
      <c r="E2" t="s">
        <v>792</v>
      </c>
    </row>
    <row r="3" ht="12.75">
      <c r="E3" t="s">
        <v>708</v>
      </c>
    </row>
    <row r="5" ht="18.75">
      <c r="C5" s="332"/>
    </row>
    <row r="7" spans="2:5" ht="15" customHeight="1">
      <c r="B7" s="518" t="s">
        <v>631</v>
      </c>
      <c r="C7" s="518"/>
      <c r="D7" s="518"/>
      <c r="E7" s="518"/>
    </row>
    <row r="8" ht="6.75" customHeight="1">
      <c r="B8" s="519"/>
    </row>
    <row r="9" ht="12.75">
      <c r="G9" s="4" t="s">
        <v>1</v>
      </c>
    </row>
    <row r="10" spans="2:7" ht="15" customHeight="1">
      <c r="B10" s="890" t="s">
        <v>241</v>
      </c>
      <c r="C10" s="890" t="s">
        <v>5</v>
      </c>
      <c r="D10" s="891" t="s">
        <v>632</v>
      </c>
      <c r="E10" s="891" t="s">
        <v>478</v>
      </c>
      <c r="F10" s="888" t="s">
        <v>7</v>
      </c>
      <c r="G10" s="889" t="s">
        <v>605</v>
      </c>
    </row>
    <row r="11" spans="2:7" ht="15" customHeight="1">
      <c r="B11" s="890"/>
      <c r="C11" s="890"/>
      <c r="D11" s="890"/>
      <c r="E11" s="891"/>
      <c r="F11" s="888"/>
      <c r="G11" s="889"/>
    </row>
    <row r="12" spans="2:7" ht="15.75" customHeight="1">
      <c r="B12" s="890"/>
      <c r="C12" s="890"/>
      <c r="D12" s="890"/>
      <c r="E12" s="891"/>
      <c r="F12" s="888"/>
      <c r="G12" s="889"/>
    </row>
    <row r="13" spans="2:7" s="520" customFormat="1" ht="8.25" customHeight="1" thickBot="1">
      <c r="B13" s="521">
        <v>1</v>
      </c>
      <c r="C13" s="521">
        <v>2</v>
      </c>
      <c r="D13" s="521">
        <v>3</v>
      </c>
      <c r="E13" s="521">
        <v>4</v>
      </c>
      <c r="F13" s="536"/>
      <c r="G13" s="536"/>
    </row>
    <row r="14" spans="2:7" ht="18.75" customHeight="1" thickBot="1">
      <c r="B14" s="886" t="s">
        <v>633</v>
      </c>
      <c r="C14" s="887"/>
      <c r="D14" s="540"/>
      <c r="E14" s="541">
        <f>E15+E16+E21+E22+E23</f>
        <v>3926000</v>
      </c>
      <c r="F14" s="541">
        <f>F15+F16+F21+F22+F23</f>
        <v>198000</v>
      </c>
      <c r="G14" s="541">
        <f>G15+G16+G21+G22+G23</f>
        <v>4124000</v>
      </c>
    </row>
    <row r="15" spans="2:7" ht="18.75" customHeight="1">
      <c r="B15" s="522" t="s">
        <v>258</v>
      </c>
      <c r="C15" s="523" t="s">
        <v>634</v>
      </c>
      <c r="D15" s="522" t="s">
        <v>635</v>
      </c>
      <c r="E15" s="524">
        <v>2526000</v>
      </c>
      <c r="F15" s="539">
        <v>-774000</v>
      </c>
      <c r="G15" s="539">
        <f>E15+F15</f>
        <v>1752000</v>
      </c>
    </row>
    <row r="16" spans="2:7" ht="18.75" customHeight="1">
      <c r="B16" s="525" t="s">
        <v>263</v>
      </c>
      <c r="C16" s="526" t="s">
        <v>636</v>
      </c>
      <c r="D16" s="525" t="s">
        <v>635</v>
      </c>
      <c r="E16" s="527">
        <v>1400000</v>
      </c>
      <c r="F16" s="538"/>
      <c r="G16" s="538">
        <f>E16+F16</f>
        <v>1400000</v>
      </c>
    </row>
    <row r="17" spans="2:7" ht="18.75" customHeight="1">
      <c r="B17" s="525" t="s">
        <v>267</v>
      </c>
      <c r="C17" s="526" t="s">
        <v>637</v>
      </c>
      <c r="D17" s="525" t="s">
        <v>638</v>
      </c>
      <c r="E17" s="528"/>
      <c r="F17" s="483"/>
      <c r="G17" s="483"/>
    </row>
    <row r="18" spans="2:7" ht="51">
      <c r="B18" s="525" t="s">
        <v>270</v>
      </c>
      <c r="C18" s="529" t="s">
        <v>639</v>
      </c>
      <c r="D18" s="525" t="s">
        <v>640</v>
      </c>
      <c r="E18" s="526"/>
      <c r="F18" s="483"/>
      <c r="G18" s="483"/>
    </row>
    <row r="19" spans="2:7" ht="18.75" customHeight="1">
      <c r="B19" s="525" t="s">
        <v>273</v>
      </c>
      <c r="C19" s="526" t="s">
        <v>641</v>
      </c>
      <c r="D19" s="525" t="s">
        <v>642</v>
      </c>
      <c r="E19" s="526"/>
      <c r="F19" s="483"/>
      <c r="G19" s="483"/>
    </row>
    <row r="20" spans="2:7" ht="18.75" customHeight="1">
      <c r="B20" s="525" t="s">
        <v>277</v>
      </c>
      <c r="C20" s="526" t="s">
        <v>643</v>
      </c>
      <c r="D20" s="525" t="s">
        <v>644</v>
      </c>
      <c r="E20" s="526"/>
      <c r="F20" s="483"/>
      <c r="G20" s="483"/>
    </row>
    <row r="21" spans="2:7" ht="18.75" customHeight="1">
      <c r="B21" s="525" t="s">
        <v>281</v>
      </c>
      <c r="C21" s="526" t="s">
        <v>645</v>
      </c>
      <c r="D21" s="525" t="s">
        <v>646</v>
      </c>
      <c r="E21" s="526"/>
      <c r="F21" s="483"/>
      <c r="G21" s="483"/>
    </row>
    <row r="22" spans="2:7" ht="18.75" customHeight="1">
      <c r="B22" s="525" t="s">
        <v>285</v>
      </c>
      <c r="C22" s="526" t="s">
        <v>647</v>
      </c>
      <c r="D22" s="525" t="s">
        <v>648</v>
      </c>
      <c r="E22" s="526"/>
      <c r="F22" s="483"/>
      <c r="G22" s="483"/>
    </row>
    <row r="23" spans="2:7" ht="18.75" customHeight="1" thickBot="1">
      <c r="B23" s="531" t="s">
        <v>288</v>
      </c>
      <c r="C23" s="530" t="s">
        <v>649</v>
      </c>
      <c r="D23" s="531" t="s">
        <v>650</v>
      </c>
      <c r="E23" s="532">
        <v>0</v>
      </c>
      <c r="F23" s="771">
        <v>972000</v>
      </c>
      <c r="G23" s="772">
        <f>E23+F23</f>
        <v>972000</v>
      </c>
    </row>
    <row r="24" spans="2:7" ht="18.75" customHeight="1" thickBot="1">
      <c r="B24" s="886" t="s">
        <v>651</v>
      </c>
      <c r="C24" s="887"/>
      <c r="D24" s="540"/>
      <c r="E24" s="541">
        <f>E25+E26</f>
        <v>1484500</v>
      </c>
      <c r="F24" s="542"/>
      <c r="G24" s="543">
        <f>E24+F24</f>
        <v>1484500</v>
      </c>
    </row>
    <row r="25" spans="2:7" ht="18.75" customHeight="1">
      <c r="B25" s="522" t="s">
        <v>258</v>
      </c>
      <c r="C25" s="523" t="s">
        <v>652</v>
      </c>
      <c r="D25" s="522" t="s">
        <v>653</v>
      </c>
      <c r="E25" s="524">
        <v>129000</v>
      </c>
      <c r="F25" s="537"/>
      <c r="G25" s="539">
        <f>E25+F25</f>
        <v>129000</v>
      </c>
    </row>
    <row r="26" spans="2:7" ht="18.75" customHeight="1">
      <c r="B26" s="525" t="s">
        <v>263</v>
      </c>
      <c r="C26" s="526" t="s">
        <v>654</v>
      </c>
      <c r="D26" s="525" t="s">
        <v>653</v>
      </c>
      <c r="E26" s="527">
        <v>1355500</v>
      </c>
      <c r="F26" s="483"/>
      <c r="G26" s="538">
        <f>E26+F26</f>
        <v>1355500</v>
      </c>
    </row>
    <row r="27" spans="2:7" ht="18.75" customHeight="1">
      <c r="B27" s="525" t="s">
        <v>267</v>
      </c>
      <c r="C27" s="526" t="s">
        <v>655</v>
      </c>
      <c r="D27" s="525"/>
      <c r="E27" s="528"/>
      <c r="F27" s="483"/>
      <c r="G27" s="483"/>
    </row>
    <row r="28" spans="2:7" ht="51">
      <c r="B28" s="525" t="s">
        <v>270</v>
      </c>
      <c r="C28" s="529" t="s">
        <v>656</v>
      </c>
      <c r="D28" s="525" t="s">
        <v>657</v>
      </c>
      <c r="E28" s="526"/>
      <c r="F28" s="483"/>
      <c r="G28" s="483"/>
    </row>
    <row r="29" spans="2:7" ht="18.75" customHeight="1">
      <c r="B29" s="525" t="s">
        <v>273</v>
      </c>
      <c r="C29" s="526" t="s">
        <v>658</v>
      </c>
      <c r="D29" s="525" t="s">
        <v>659</v>
      </c>
      <c r="E29" s="526"/>
      <c r="F29" s="483"/>
      <c r="G29" s="483"/>
    </row>
    <row r="30" spans="2:7" ht="18.75" customHeight="1">
      <c r="B30" s="525" t="s">
        <v>277</v>
      </c>
      <c r="C30" s="526" t="s">
        <v>660</v>
      </c>
      <c r="D30" s="525" t="s">
        <v>661</v>
      </c>
      <c r="E30" s="526"/>
      <c r="F30" s="483"/>
      <c r="G30" s="483"/>
    </row>
    <row r="31" spans="2:7" ht="18.75" customHeight="1">
      <c r="B31" s="525" t="s">
        <v>281</v>
      </c>
      <c r="C31" s="526" t="s">
        <v>662</v>
      </c>
      <c r="D31" s="525" t="s">
        <v>663</v>
      </c>
      <c r="E31" s="526"/>
      <c r="F31" s="483"/>
      <c r="G31" s="483"/>
    </row>
    <row r="32" spans="2:7" ht="18.75" customHeight="1">
      <c r="B32" s="525" t="s">
        <v>285</v>
      </c>
      <c r="C32" s="526" t="s">
        <v>664</v>
      </c>
      <c r="D32" s="525" t="s">
        <v>665</v>
      </c>
      <c r="E32" s="526"/>
      <c r="F32" s="483"/>
      <c r="G32" s="483"/>
    </row>
    <row r="33" spans="2:5" ht="7.5" customHeight="1">
      <c r="B33" s="533"/>
      <c r="C33" s="12"/>
      <c r="D33" s="12"/>
      <c r="E33" s="12"/>
    </row>
    <row r="34" spans="2:5" ht="12.75">
      <c r="B34" s="534"/>
      <c r="C34" s="535"/>
      <c r="D34" s="535"/>
      <c r="E34" s="535"/>
    </row>
  </sheetData>
  <sheetProtection/>
  <mergeCells count="8">
    <mergeCell ref="B14:C14"/>
    <mergeCell ref="B24:C24"/>
    <mergeCell ref="F10:F12"/>
    <mergeCell ref="G10:G12"/>
    <mergeCell ref="B10:B12"/>
    <mergeCell ref="C10:C12"/>
    <mergeCell ref="D10:D12"/>
    <mergeCell ref="E10:E12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Mirosława Szwedek</cp:lastModifiedBy>
  <cp:lastPrinted>2009-05-25T09:31:36Z</cp:lastPrinted>
  <dcterms:created xsi:type="dcterms:W3CDTF">2009-02-13T13:40:56Z</dcterms:created>
  <dcterms:modified xsi:type="dcterms:W3CDTF">2009-05-25T09:37:20Z</dcterms:modified>
  <cp:category/>
  <cp:version/>
  <cp:contentType/>
  <cp:contentStatus/>
</cp:coreProperties>
</file>