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5" activeTab="3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<sst xmlns="http://schemas.openxmlformats.org/spreadsheetml/2006/main" count="1202" uniqueCount="482">
  <si>
    <t>Załącznik Nr 1 do</t>
  </si>
  <si>
    <t>Dział</t>
  </si>
  <si>
    <t>Rozdział</t>
  </si>
  <si>
    <t>§</t>
  </si>
  <si>
    <t>Źródło dochodów</t>
  </si>
  <si>
    <t>Plan
2008r.</t>
  </si>
  <si>
    <t>Zmiany</t>
  </si>
  <si>
    <t>Plan</t>
  </si>
  <si>
    <t>Uzasadnienie</t>
  </si>
  <si>
    <t>po zmianach</t>
  </si>
  <si>
    <t>010</t>
  </si>
  <si>
    <t>ROLNICTWO I ŁOWIECTWO</t>
  </si>
  <si>
    <t>01095</t>
  </si>
  <si>
    <t>Pozostała działalność</t>
  </si>
  <si>
    <t>Dotacje celowe otrzymane z bp na realizację zadań bieżących z zakresu administracji rządowej oraz innych zadań zleconych gminie ustawami (podatek akcyzowy)</t>
  </si>
  <si>
    <t xml:space="preserve">Zwiększenie dotacji celowej na zwrot części podatku akcyzowego zawartego w cenie oleju napedowego wykorzystywanego do produkcji rolnej przez prodecentów rolnych-pismo Wojewody Wielkopolskiego Nr FB.I-6.3011-423/08 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</si>
  <si>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</si>
  <si>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</si>
  <si>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</si>
  <si>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</si>
  <si>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</si>
  <si>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</si>
  <si>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TRANSPORT I ŁĄCZNOŚĆ</t>
  </si>
  <si>
    <t>60016</t>
  </si>
  <si>
    <t>Drogi publiczne gminne</t>
  </si>
  <si>
    <t>Wpływy z tyt.pomocy finansowej między jst na dofin.własnych zad.inwestycyjnych</t>
  </si>
  <si>
    <t>Pomoc finansowa Województwa Wielkopolskiego na dofinansowanie modernizacji części ul. Powstańców Wlkp. i ul. Wierzbowej w Dusznikach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</si>
  <si>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</si>
  <si>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</si>
  <si>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</si>
  <si>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</si>
  <si>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</si>
  <si>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</si>
  <si>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</si>
  <si>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</si>
  <si>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</si>
  <si>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</si>
  <si>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</si>
  <si>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</si>
  <si>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</si>
  <si>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</si>
  <si>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</si>
  <si>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</si>
  <si>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</si>
  <si>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</si>
  <si>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</si>
  <si>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</si>
  <si>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</si>
  <si>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Dotacja na prowadzenie stałego rejestru wyborców w 2008r. - pismo Krajowego Biura Wyborczego z dn. 25.02.2008r. Nr DPL 3101-3/08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</si>
  <si>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</si>
  <si>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</si>
  <si>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</si>
  <si>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</si>
  <si>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</si>
  <si>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</si>
  <si>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</si>
  <si>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</si>
  <si>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</si>
  <si>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</si>
  <si>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</si>
  <si>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</si>
  <si>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</si>
  <si>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</si>
  <si>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</si>
  <si>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</si>
  <si>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</si>
  <si>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</si>
  <si>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</si>
  <si>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</si>
  <si>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</si>
  <si>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</si>
  <si>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</si>
  <si>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</si>
  <si>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</si>
  <si>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</si>
  <si>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</si>
  <si>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</si>
  <si>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</si>
  <si>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</si>
  <si>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</si>
  <si>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</si>
  <si>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</si>
  <si>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</si>
  <si>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</si>
  <si>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</si>
  <si>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</si>
  <si>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</si>
  <si>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Subwencja oświatowa - Pismo Ministra Finansów z dnia 12.02.2008r. Nr ST3/4820/1/08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</si>
  <si>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</si>
  <si>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</si>
  <si>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</si>
  <si>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</si>
  <si>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</si>
  <si>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Dotacje celowe otrzymane z bp na realizację własnych zadań bieżących gmin</t>
  </si>
  <si>
    <t>Dotacja na sfinansowanie w ramach wdrażania reformy oświaty - zakończenia dwuletniego programu pilotażowego nauczania j.angielskiego od I klasy SP w okresie I-VIII 2008r.- pismo Wojewody z dn.24.04.2008r. Nr FB.I-3.3011-170/08</t>
  </si>
  <si>
    <t>Przedszkola</t>
  </si>
  <si>
    <t>0960</t>
  </si>
  <si>
    <t>Otrzymane darowizny w postaci pienieżnej</t>
  </si>
  <si>
    <t>Dowozy</t>
  </si>
  <si>
    <t>0830</t>
  </si>
  <si>
    <t>Wpływy z usług</t>
  </si>
  <si>
    <t>Zwiększenie dotacji na dofinansowanie pracodawcom kosztów przygot.zawod.młodocianych pracowników - pismo Wojewody Wielkopolskiego z dn.29.10.2008r. Nr FB.I-6.3011-461/08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</si>
  <si>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</si>
  <si>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</si>
  <si>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</si>
  <si>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Dotacja na świadczenia rodzinne, zaliczki alimentacyjne oraz składki na ubezp.emerytalne i rentowe - pismo Wojewody Wielkopolskiego z dn.11.08.2008r. Nr FB.I-3.3011-335/08</t>
  </si>
  <si>
    <t>Dotacje celowe otrzymane z budżetu państwa na inwestycje i zakupy inwestycyjne z zakresu administracji rządowej oraz innych zadań zleconych gminie ustawami</t>
  </si>
  <si>
    <t>Składki na ubezpieczenie zdrowotne opłacane za osoby pobierające świadczenia</t>
  </si>
  <si>
    <t>Dotacja na składki na ubezpieczenie zdrowotne - pismo Wojewody Wielkopolskiego z dn.10.09.2008r. Nr FB.I-4.3011-381/08</t>
  </si>
  <si>
    <t>Zasiłki i pomoc w naturze oraz składki na ubezpieczenia emerytalne i rentowe</t>
  </si>
  <si>
    <t>Dotacja na zasiłki celowe dla producentów rolnych - pismo Wojewody Wielkopolskiego z dn. 21.10.2008r. Nr FB.I-6.3011-429/08</t>
  </si>
  <si>
    <t>Ośrodki pomocy społecznej</t>
  </si>
  <si>
    <t>Dotacje celowe otrzymane z bp na realizację własnych zadań bieżących gmin - dożywianie dzieci</t>
  </si>
  <si>
    <t>Dotacja na dofinansowanie realizacji programu wieloletniego "Pomoc państwa w zakresie dożywiania" - pismo Wojewody Wielkopolskiego z dn.9.10.2008r. Nr FB.I-6.3011-408/08</t>
  </si>
  <si>
    <t>853</t>
  </si>
  <si>
    <t>POZOSTAŁE ZADANIA W ZAKRESIE POLITYKI SPOŁECZNEJ</t>
  </si>
  <si>
    <t>85395</t>
  </si>
  <si>
    <t>Dotacje rozwojowe "Mały Odkrywca w Przedszkolu"</t>
  </si>
  <si>
    <t>Dotacja z WUP - projekt realizowany przez Ps Duszniki</t>
  </si>
  <si>
    <r>
      <t>Dotacje rozwojowe "</t>
    </r>
    <r>
      <rPr>
        <sz val="7"/>
        <rFont val="Arial CE"/>
        <family val="2"/>
      </rPr>
      <t>Walka z wykluczeniem społecznym w Gminie Duszniki"</t>
    </r>
  </si>
  <si>
    <t>Dotacja z WUP-projekt realizowany przez GOPS Duszniki</t>
  </si>
  <si>
    <t>854</t>
  </si>
  <si>
    <t>EDUKACYJNA OPIEKA WYCHOWAWCZA</t>
  </si>
  <si>
    <t>85415</t>
  </si>
  <si>
    <t>Pomoc materialna dla uczniów</t>
  </si>
  <si>
    <t>Dotacje celowe otrzymane z bp na realizację własnych zadań bieżących gmin - pomoc materialna dla uczniów</t>
  </si>
  <si>
    <t>Zwiększenie dotacji na dofinansowanie świadczeń pomocy materialnej dla uczniów o charakterze socjalnym - pisma Wojewody z dn.27.10.2008r. Nr FB.I-8.3011-457/08 i FB.I-8.3011-470/08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</si>
  <si>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</si>
  <si>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</si>
  <si>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</si>
  <si>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</si>
  <si>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921</t>
  </si>
  <si>
    <t>KULTURA I OCHRONA DZIEDZICTWA NARODOWEGO</t>
  </si>
  <si>
    <t>92195</t>
  </si>
  <si>
    <t>Środki na dofinansowanie własnych inwestycji gmin, pozyskane z innych źródeł</t>
  </si>
  <si>
    <t>926</t>
  </si>
  <si>
    <t>KULTURA FIZYCZNA I SPORT</t>
  </si>
  <si>
    <t>92601</t>
  </si>
  <si>
    <t>obiekty sportowe</t>
  </si>
  <si>
    <t>Dotacje otrzymane z funduszy celowych na dofinansowanie kosztów realizacji inwestycji jednostek sektora finansów publicznych</t>
  </si>
  <si>
    <t>Dotacja z Funduszu Rozwoju Kultury Fizycznej na dofinansowanie budowy wielofunkcyjnego boiska ogólniedostepnego dla dzieci i młodzieży w Dusznikach</t>
  </si>
  <si>
    <t xml:space="preserve">                               DOCHODY OGÓŁEM</t>
  </si>
  <si>
    <t>Załącznik Nr 2 do</t>
  </si>
  <si>
    <t>Treść</t>
  </si>
  <si>
    <t>Plan 2008r.</t>
  </si>
  <si>
    <t>Plan 2008r. po zmianie</t>
  </si>
  <si>
    <t>01008</t>
  </si>
  <si>
    <t>melioracje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</si>
  <si>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</si>
  <si>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</si>
  <si>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</si>
  <si>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</si>
  <si>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</si>
  <si>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</si>
  <si>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</si>
  <si>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</si>
  <si>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</si>
  <si>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</si>
  <si>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</si>
  <si>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pozostała działalność</t>
  </si>
  <si>
    <t>zwrot podatku akcyzowego - drugi termin</t>
  </si>
  <si>
    <t>4430</t>
  </si>
  <si>
    <t>różne opłaty i składki</t>
  </si>
  <si>
    <t>600</t>
  </si>
  <si>
    <t>60004</t>
  </si>
  <si>
    <t>lokalny transport zbiorowy</t>
  </si>
  <si>
    <t>60013</t>
  </si>
  <si>
    <t>drogi publiczne wojewódzkie</t>
  </si>
  <si>
    <t>6300</t>
  </si>
  <si>
    <t>wydatki na pomoc finansową  udzielaną między jednistkami samorządu terytorialnego na dofinansowanie własnych zadań inwestycyjnych i zakupów inwestycyjnych</t>
  </si>
  <si>
    <t>Pomoc finansowa na dofinansowanie budowy chodnika w Dusznikach (droga 306) -kontynuacja</t>
  </si>
  <si>
    <t>60014</t>
  </si>
  <si>
    <t>drogi publiczne powiatowe</t>
  </si>
  <si>
    <t>Dotacja celowa na pomoc finansową udzielaną między jst na dofinansowanie własnych zadań bieżących</t>
  </si>
  <si>
    <t>Pomoc finansowa na remonty dróg powiatowych</t>
  </si>
  <si>
    <t xml:space="preserve">Pomoc finansowa na przebudowy dróg powiatowych </t>
  </si>
  <si>
    <t>drogi publiczne gminne</t>
  </si>
  <si>
    <t>4210</t>
  </si>
  <si>
    <t>zakup materiałów i wyposażenia</t>
  </si>
  <si>
    <t>Remont ulicy Wierzbowej i części ulicy Powstańców Wlkp. w Dusznikach</t>
  </si>
  <si>
    <t>700</t>
  </si>
  <si>
    <t>70005</t>
  </si>
  <si>
    <t>gospodarka gruntami i nieruchomościami</t>
  </si>
  <si>
    <t>3030</t>
  </si>
  <si>
    <t xml:space="preserve">różne wydatki na rzecz osób fizycznych </t>
  </si>
  <si>
    <t>Środki na adaptacje hydroforni w Niewierzu na mieszkania socjalne</t>
  </si>
  <si>
    <t>710</t>
  </si>
  <si>
    <t>DZIAŁALNOŚĆ USŁUGOWA</t>
  </si>
  <si>
    <t>71004</t>
  </si>
  <si>
    <t>plany zagospodarowania przestrzennego</t>
  </si>
  <si>
    <t>750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</si>
  <si>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</si>
  <si>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</si>
  <si>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</si>
  <si>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</si>
  <si>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</si>
  <si>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</si>
  <si>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</si>
  <si>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</si>
  <si>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</si>
  <si>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</si>
  <si>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</si>
  <si>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</si>
  <si>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</si>
  <si>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</si>
  <si>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</si>
  <si>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</si>
  <si>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</si>
  <si>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</si>
  <si>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</si>
  <si>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</si>
  <si>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</si>
  <si>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</si>
  <si>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</si>
  <si>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</si>
  <si>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</si>
  <si>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</si>
  <si>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</si>
  <si>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</si>
  <si>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</si>
  <si>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</si>
  <si>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</si>
  <si>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</si>
  <si>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</si>
  <si>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</si>
  <si>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</si>
  <si>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75095</t>
  </si>
  <si>
    <t>751</t>
  </si>
  <si>
    <t>75101</t>
  </si>
  <si>
    <t>urzędy naczelnych organów władzy państwowej,kontroli i ochrony prawa</t>
  </si>
  <si>
    <t>zakup usług pozostałych-zadania zlecone</t>
  </si>
  <si>
    <t>754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</si>
  <si>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</si>
  <si>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</si>
  <si>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</si>
  <si>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</si>
  <si>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</si>
  <si>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</si>
  <si>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</si>
  <si>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</si>
  <si>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</si>
  <si>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</si>
  <si>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</si>
  <si>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</si>
  <si>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</si>
  <si>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</si>
  <si>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</si>
  <si>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</si>
  <si>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</si>
  <si>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szkoły podstawowe</t>
  </si>
  <si>
    <t>3020</t>
  </si>
  <si>
    <t>4240</t>
  </si>
  <si>
    <t>zakup pomocy naukowych,dydaktycznych i książek</t>
  </si>
  <si>
    <t>4740</t>
  </si>
  <si>
    <t>zakup materiałów papierniczych do ksero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</si>
  <si>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</si>
  <si>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</si>
  <si>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</si>
  <si>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</si>
  <si>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</si>
  <si>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</si>
  <si>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</si>
  <si>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</si>
  <si>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</si>
  <si>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</si>
  <si>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</si>
  <si>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</si>
  <si>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</si>
  <si>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</si>
  <si>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</si>
  <si>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</si>
  <si>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</si>
  <si>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</si>
  <si>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</si>
  <si>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</si>
  <si>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</si>
  <si>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dotacja-koszty przyg.zawodow.młodocianych</t>
  </si>
  <si>
    <t>851</t>
  </si>
  <si>
    <t>OCHRONA ZDROWIA</t>
  </si>
  <si>
    <t>85111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</si>
  <si>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</si>
  <si>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</si>
  <si>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</si>
  <si>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</si>
  <si>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</si>
  <si>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</si>
  <si>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</si>
  <si>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</si>
  <si>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</si>
  <si>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</si>
  <si>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</si>
  <si>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</si>
  <si>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</si>
  <si>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</si>
  <si>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</si>
  <si>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</si>
  <si>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</si>
  <si>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</si>
  <si>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</si>
  <si>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</si>
  <si>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</si>
  <si>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</si>
  <si>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</si>
  <si>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</si>
  <si>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</si>
  <si>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</si>
  <si>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t>świadczenia społeczne - zadania zlecone i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</si>
  <si>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</si>
  <si>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</si>
  <si>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</si>
  <si>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</si>
  <si>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</si>
  <si>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</si>
  <si>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</si>
  <si>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</si>
  <si>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</si>
  <si>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</si>
  <si>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</si>
  <si>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4118</t>
  </si>
  <si>
    <r>
      <t xml:space="preserve">składki na ubezpieczenia społeczne </t>
    </r>
    <r>
      <rPr>
        <b/>
        <sz val="9"/>
        <rFont val="Arial CE"/>
        <family val="2"/>
      </rPr>
      <t xml:space="preserve">  </t>
    </r>
    <r>
      <rPr>
        <sz val="7"/>
        <rFont val="Arial CE"/>
        <family val="2"/>
      </rPr>
      <t>MAŁY ODKRYWCA W PRZEDSZKOLU</t>
    </r>
  </si>
  <si>
    <t>projekt realizowany przez Ps Duszniki</t>
  </si>
  <si>
    <t>4119</t>
  </si>
  <si>
    <r>
      <t xml:space="preserve">składki na ubezpieczenia społeczne  </t>
    </r>
    <r>
      <rPr>
        <sz val="7"/>
        <rFont val="Arial CE"/>
        <family val="2"/>
      </rPr>
      <t>MAŁY ODKRYWCA W PRZEDSZKOLU</t>
    </r>
  </si>
  <si>
    <t>4128</t>
  </si>
  <si>
    <r>
      <t xml:space="preserve">składki na fundusz pracy  </t>
    </r>
    <r>
      <rPr>
        <sz val="7"/>
        <rFont val="Arial CE"/>
        <family val="2"/>
      </rPr>
      <t>MAŁY ODKRYWCA W PRZEDSZKOLU</t>
    </r>
  </si>
  <si>
    <t>4129</t>
  </si>
  <si>
    <t>4178</t>
  </si>
  <si>
    <r>
      <t xml:space="preserve">wynagrodzenia bezosobowe  </t>
    </r>
    <r>
      <rPr>
        <sz val="7"/>
        <rFont val="Arial CE"/>
        <family val="2"/>
      </rPr>
      <t>MAŁY ODKRYWCA W PRZEDSZKOLU</t>
    </r>
  </si>
  <si>
    <t>4218</t>
  </si>
  <si>
    <r>
      <t xml:space="preserve">zakup materiałów i wyposażenia  </t>
    </r>
    <r>
      <rPr>
        <sz val="7"/>
        <rFont val="Arial CE"/>
        <family val="2"/>
      </rPr>
      <t>MAŁY ODKRYWCA W PRZEDSZKOLU</t>
    </r>
  </si>
  <si>
    <t>4219</t>
  </si>
  <si>
    <t>4248</t>
  </si>
  <si>
    <r>
      <t xml:space="preserve">zakup pomocy naukowych,dydaktycznych i książek  </t>
    </r>
    <r>
      <rPr>
        <sz val="7"/>
        <rFont val="Arial CE"/>
        <family val="2"/>
      </rPr>
      <t>MAŁY ODKRYWCA W PRZEDSZKOLU</t>
    </r>
  </si>
  <si>
    <t>4249</t>
  </si>
  <si>
    <t>4308</t>
  </si>
  <si>
    <r>
      <t xml:space="preserve">zakup usług pozostałych  </t>
    </r>
    <r>
      <rPr>
        <sz val="7"/>
        <rFont val="Arial CE"/>
        <family val="2"/>
      </rPr>
      <t>MAŁY ODKRYWCA W PRZEDSZKOLU</t>
    </r>
  </si>
  <si>
    <t>4309</t>
  </si>
  <si>
    <t>6068</t>
  </si>
  <si>
    <r>
      <t xml:space="preserve">wydatki na zakupy inwestycyjne jednostek budżetowych  </t>
    </r>
    <r>
      <rPr>
        <sz val="7"/>
        <rFont val="Arial CE"/>
        <family val="2"/>
      </rPr>
      <t>MAŁY ODKRYWCA W PRZEDSZKOLU</t>
    </r>
  </si>
  <si>
    <t>6069</t>
  </si>
  <si>
    <t>3119</t>
  </si>
  <si>
    <r>
      <t xml:space="preserve">świadczenia społeczne </t>
    </r>
    <r>
      <rPr>
        <sz val="7"/>
        <rFont val="Arial CE"/>
        <family val="2"/>
      </rPr>
      <t>WALKA Z WYKLUCZENIEM SPOŁECZNYM W GM.DUSZNIKI</t>
    </r>
  </si>
  <si>
    <t>projekt realizowany przez GOPS Duszniki</t>
  </si>
  <si>
    <t>4018</t>
  </si>
  <si>
    <r>
      <t xml:space="preserve">wynagrodzenia osobowe pracowników </t>
    </r>
    <r>
      <rPr>
        <sz val="7"/>
        <rFont val="Arial CE"/>
        <family val="2"/>
      </rPr>
      <t>WALKA Z WYKLUCZENIEM SPOŁECZNYM W GM.DUSZNIKI</t>
    </r>
  </si>
  <si>
    <t>4019</t>
  </si>
  <si>
    <r>
      <t xml:space="preserve">składki na ubezpieczenia społeczne </t>
    </r>
    <r>
      <rPr>
        <b/>
        <sz val="9"/>
        <rFont val="Arial CE"/>
        <family val="2"/>
      </rPr>
      <t xml:space="preserve"> </t>
    </r>
    <r>
      <rPr>
        <sz val="7"/>
        <rFont val="Arial CE"/>
        <family val="2"/>
      </rPr>
      <t>WALKA Z WYKLUCZENIEM SPOŁECZNYM W GM.DUSZNIKI</t>
    </r>
  </si>
  <si>
    <r>
      <t xml:space="preserve">składki na fundusz pracy </t>
    </r>
    <r>
      <rPr>
        <sz val="7"/>
        <rFont val="Arial CE"/>
        <family val="2"/>
      </rPr>
      <t>WALKA Z WYKLUCZENIEM SPOŁECZNYM W GM.DUSZNIKI</t>
    </r>
  </si>
  <si>
    <r>
      <t xml:space="preserve">zakup materiałów i wyposażenia </t>
    </r>
    <r>
      <rPr>
        <sz val="7"/>
        <rFont val="Arial CE"/>
        <family val="2"/>
      </rPr>
      <t>WALKA Z WYKLUCZENIEM SPOŁECZNYM W GM.DUSZNIKI</t>
    </r>
  </si>
  <si>
    <t>4268</t>
  </si>
  <si>
    <r>
      <t xml:space="preserve">zakup energii </t>
    </r>
    <r>
      <rPr>
        <sz val="7"/>
        <rFont val="Arial CE"/>
        <family val="2"/>
      </rPr>
      <t>WALKA Z WYKLUCZENIEM SPOŁECZNYM W GM.DUSZNIKI</t>
    </r>
  </si>
  <si>
    <t>4269</t>
  </si>
  <si>
    <r>
      <t xml:space="preserve">zakup usług pozostałych </t>
    </r>
    <r>
      <rPr>
        <sz val="7"/>
        <rFont val="Arial CE"/>
        <family val="2"/>
      </rPr>
      <t>WALKA Z WYKLUCZENIEM SPOŁECZNYM W GM.DUSZNIKI</t>
    </r>
  </si>
  <si>
    <t>4378</t>
  </si>
  <si>
    <r>
      <t xml:space="preserve">opłaty z tyt.zakupu usług telekom.telef.stacjonarnej </t>
    </r>
    <r>
      <rPr>
        <sz val="7"/>
        <rFont val="Arial CE"/>
        <family val="2"/>
      </rPr>
      <t>WALKA Z WYKLUCZENIEM SPOŁECZNYM W GM.DUSZNIKI</t>
    </r>
  </si>
  <si>
    <t>4379</t>
  </si>
  <si>
    <t>85401</t>
  </si>
  <si>
    <t>świetlice szkolne</t>
  </si>
  <si>
    <t>3240</t>
  </si>
  <si>
    <t>stypendia dla uczniów</t>
  </si>
  <si>
    <t>3260</t>
  </si>
  <si>
    <t>inne formy pomocy dla uczniów</t>
  </si>
  <si>
    <t>900</t>
  </si>
  <si>
    <t>90002</t>
  </si>
  <si>
    <t>gospodarka odpadami</t>
  </si>
  <si>
    <t>90003</t>
  </si>
  <si>
    <t>oczyszczanie miast i wsi</t>
  </si>
  <si>
    <t>dotacja przedmiotowa z budżetu dla zakł.budżetowego</t>
  </si>
  <si>
    <t>90004</t>
  </si>
  <si>
    <t>utrzymanie zieleni w miastach i gminach</t>
  </si>
  <si>
    <t xml:space="preserve"> </t>
  </si>
  <si>
    <t>90013</t>
  </si>
  <si>
    <t>schroniska dla zwierząt</t>
  </si>
  <si>
    <t>90015</t>
  </si>
  <si>
    <t>oświetlenie ulic, placów i dróg</t>
  </si>
  <si>
    <t>budowa oświetlenia dróg nr 473 i 485 w Sędzinku</t>
  </si>
  <si>
    <t>90095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</si>
  <si>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</si>
  <si>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</si>
  <si>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</si>
  <si>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</si>
  <si>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</si>
  <si>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</si>
  <si>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</si>
  <si>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</si>
  <si>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</si>
  <si>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Budowa wielofunkcyjnego boiska sportowego w Dusznikach. Dofinansowanie z Ministerstwa Sportu w wysokości 198.600,00zł.</t>
  </si>
  <si>
    <t>92605</t>
  </si>
  <si>
    <t>zadania w zakresie kultury fizycznej i sportu</t>
  </si>
  <si>
    <t>WYDATKI  OGÓŁEM</t>
  </si>
  <si>
    <t>Załącznik Nr 3 do</t>
  </si>
  <si>
    <t>Dotacje na zadania zlecone</t>
  </si>
  <si>
    <t>Nazwa</t>
  </si>
  <si>
    <t>Plan po zmianach</t>
  </si>
  <si>
    <t>2010</t>
  </si>
  <si>
    <t>dotacje celowe otrzymane z budżetu państwa na realizację zadań bieżących z zakresu administracji rządowej oraz innych zadań zleconych gminom ustawami</t>
  </si>
  <si>
    <t>urzędy wojewódzkie</t>
  </si>
  <si>
    <t>urzędy naczelnych organów władzy państwowej, kontroli i ochrony prawa</t>
  </si>
  <si>
    <t>świadczenia rodzinne, zaliczka alimentacyjna oraz składki na ubezpieczenia emerytalne i rentowe z ubezpieczenia społecznego</t>
  </si>
  <si>
    <t xml:space="preserve">zasiłki i pomoc w naturze oraz składki na ubezpieczenia społeczne </t>
  </si>
  <si>
    <t xml:space="preserve">Razem zadania zlecone  </t>
  </si>
  <si>
    <t>Wydatki na zadania zlecone</t>
  </si>
  <si>
    <t>w złotych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</si>
  <si>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</si>
  <si>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</si>
  <si>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</si>
  <si>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</si>
  <si>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składki na ubezpieczenia zdrowotne</t>
  </si>
  <si>
    <t>zasiłki i pomoc w naturze oraz składki na ubezpieczenia społeczne</t>
  </si>
  <si>
    <t>II. Dochody budżetu państwa związane z realizacją zadań zleconych jednostkom samorządu terytorialnegoz w 2008r.</t>
  </si>
  <si>
    <t>2350</t>
  </si>
  <si>
    <t>dochody budżetu państwa związane z realizacją zadań zlecanych jst</t>
  </si>
  <si>
    <t>z dnia 25 listopada 2008r.</t>
  </si>
  <si>
    <t>Dochody budżetu gminy na 2008r. - XIII zmiana</t>
  </si>
  <si>
    <t>Zwiększenie dotacji na świadczenia rodzinne - pismo Wojewody Wielkopolskiego z dn.13.11.2008r. Nr FB.I-4.3011-481/08</t>
  </si>
  <si>
    <t>Zwiększenie dotacji na zasiłki okresowe - pismo Wojewody Wielkopolskiego z dn.13.11.2008r. Nr FB.I-4.3011-481/08</t>
  </si>
  <si>
    <t>Zwiększenie dotacji na dofinansowanie kosztów wydawania świadczenia w związku ze wzrostem kosztów utrzymania - pismo Wojewody Wielkopolskiego z dn.13.11.2008r. Nr FB.I-4.3011-481/08</t>
  </si>
  <si>
    <t>Wydatki budżetu gminy na 2008r. - XIII zmiana</t>
  </si>
  <si>
    <t>zwiększenie</t>
  </si>
  <si>
    <t>przesunięcie między paragrafami</t>
  </si>
  <si>
    <t>I. Dochody i wydatki związane z realizacją zadań z zakresu administracji rządowej zleconych gminie i innych zadań zleconych odrębnymi ustawami w 2008r. - XIII zmiana</t>
  </si>
  <si>
    <t>Plan wydatków majątkowych na 2008r.</t>
  </si>
  <si>
    <t>Plan wydatków majątkowych na 2008r.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</si>
  <si>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</si>
  <si>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</si>
  <si>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</si>
  <si>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</si>
  <si>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Budowa kanalizacji sanitarnej i wodociągu tranzytowego Sękowo - Podrzewie (w tym pożyczka z WFOŚiGW w wysokości 1.490.000zł)</t>
  </si>
  <si>
    <t>UG Duszniki</t>
  </si>
  <si>
    <t>Projekt budowy wodociągów Ceradz Dolny i Niewierz</t>
  </si>
  <si>
    <t>Przyłącza kanalizacyjne w Ceradzu Dolnym</t>
  </si>
  <si>
    <t>Modernizacja przepompowni w Podrzewiu</t>
  </si>
  <si>
    <t>Budowa spinki wodociągu Duszniki - Młynkowo</t>
  </si>
  <si>
    <t>Dokumentacja do wniosku o dofinansowanie z UE ( KANALIZACJA SANITARNA WSI)</t>
  </si>
  <si>
    <t>Nowe zadanie: Zakup agregatu</t>
  </si>
  <si>
    <t xml:space="preserve">Nowe zadanie: Budowa przyłączy sanitarnych do bud.mieszkalnych w Niewierzu </t>
  </si>
  <si>
    <t>Nowe zadanie: Rozbudowa istniejącej workownicy DRAIMAD na oczyszczalni w Grzebienisku</t>
  </si>
  <si>
    <t>Drogi publiczne wojewódzkie</t>
  </si>
  <si>
    <t>Wydatki na pomoc finansową  udzielaną między jednistkami samorządu terytorialnego na dofinansowanie własnych zadań inwestycyjnych i zakupów inwestycyjnych</t>
  </si>
  <si>
    <t>Samorząd Województwa Wielkopolskiego</t>
  </si>
  <si>
    <t>Drogi publiczne powiatowe</t>
  </si>
  <si>
    <t xml:space="preserve">Pomoc finansowa na dofinansowanie remontu drogi w Sędzinku. </t>
  </si>
  <si>
    <t>Starostwo Powiatowe Szamotuły</t>
  </si>
  <si>
    <t>Pomoc finansowa na dofinansowanie budowy chodników w Młynkowie</t>
  </si>
  <si>
    <t>Adaptacja byłej hydroforni w Niewierzu na mieszkania socjalne</t>
  </si>
  <si>
    <t>Urzędy gmin</t>
  </si>
  <si>
    <t>Wydatki na zakupy inwestycyjne jednostek budżetowych</t>
  </si>
  <si>
    <t>Zakup sprzętu komputerowego z oprogramowaniem dla Urzędu Gminy</t>
  </si>
  <si>
    <t>Zakup samochodu służbowego dla Urzędu Gminy</t>
  </si>
  <si>
    <t>Ochotnicze straże pożarne</t>
  </si>
  <si>
    <t>Modernizacja strażnicy OSP w Podrzewiu</t>
  </si>
  <si>
    <t>Projekt budowy sali gimnastyczna przy SP i Gim. w Dusznikach</t>
  </si>
  <si>
    <t xml:space="preserve">UG Duszniki </t>
  </si>
  <si>
    <t>Oddziały przedszkolne w szkołach podstawowych</t>
  </si>
  <si>
    <t>Modernizacja kotłowni ps w Grzebienisku</t>
  </si>
  <si>
    <t>GZO Duszniki</t>
  </si>
  <si>
    <t>Gimnazja</t>
  </si>
  <si>
    <t>Modernizacja kotłowni Gimnazjum w Grzebienisku</t>
  </si>
  <si>
    <t>Ochrona zdrowia</t>
  </si>
  <si>
    <t xml:space="preserve">Pomoc finansowa na dofinansowanie zakupu aparatu RTG dla Szpitala Powiatowego w Szamotułach </t>
  </si>
  <si>
    <t>Świadczenia rodzinne oraz składki na ubezpieczenia emerytalne i rentowe z ubezpieczenia społecznego</t>
  </si>
  <si>
    <t>Zakup zestawu komputerowego dla pracowników realizujących świadczenia rodzinne i zaliczki alimentacyjne</t>
  </si>
  <si>
    <t>GOPS Duszniki</t>
  </si>
  <si>
    <t>Zakup sprzętu komputerowego dla Przedszkola w Dusznikach dla projektu "Mały Odkrywca w Przedszkolu"</t>
  </si>
  <si>
    <t>Oświetlenie ulic, placów i dróg</t>
  </si>
  <si>
    <t>Budowa oświetlenia dróg nr 473 i 485 Sędzinko</t>
  </si>
  <si>
    <t>Domy i ośrodki kultury, świetlice i kluby</t>
  </si>
  <si>
    <t>Budowa monitoringu w Gminnym Centrum Kultury w Dusznikach</t>
  </si>
  <si>
    <t>UG Duszniki GCK Duszniki</t>
  </si>
  <si>
    <t>Biblioteki</t>
  </si>
  <si>
    <t>Budowa Biblioteki w Grzebienisku</t>
  </si>
  <si>
    <t>Budowa Biblioteki w Dusznikach - projekt</t>
  </si>
  <si>
    <t>Dokumentacja do wniosku o dofinansowanie z UE (ODNOWA WSI)</t>
  </si>
  <si>
    <t>Obiekty sportowe</t>
  </si>
  <si>
    <t>Budowa wielofunkcyjnego boiska sportowego ogólnie dostępnego dla dzieci i młodzieży w Dusznikach. Dofinansowanie z Ministerstwa Sportu.</t>
  </si>
  <si>
    <t>OGÓŁEM</t>
  </si>
  <si>
    <t xml:space="preserve">                      Zadania inwestycyjne w 2008r. - XIII zmiana</t>
  </si>
  <si>
    <t xml:space="preserve">                             Załącznik Nr 4 do</t>
  </si>
  <si>
    <t xml:space="preserve">                             z dnia 25 listopada 2008r.</t>
  </si>
  <si>
    <t>Zakup sprzętu komputerowego dla Ośrodka Opieki Społecznej</t>
  </si>
  <si>
    <t>Uchwały Rady Gminy Duszniki Nr XXXVI/231/08</t>
  </si>
  <si>
    <t xml:space="preserve">                             Uchwały Rady Gminy Duszniki Nr XXXVI/231/08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</si>
</sst>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</numFmts>
  <fonts count="96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7"/>
      <name val="Arial CE"/>
      <family val="2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sz val="9"/>
      <name val="Arial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10"/>
      <color indexed="12"/>
      <name val="Arial"/>
      <family val="2"/>
    </font>
    <font>
      <b/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sz val="11"/>
      <color indexed="25"/>
      <name val="Arial CE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0"/>
    </font>
    <font>
      <b/>
      <sz val="12"/>
      <color indexed="12"/>
      <name val="Arial CE"/>
      <family val="0"/>
    </font>
    <font>
      <sz val="8"/>
      <name val="Arial"/>
      <family val="0"/>
    </font>
    <font>
      <sz val="11"/>
      <color indexed="17"/>
      <name val="Arial CE"/>
      <family val="2"/>
    </font>
    <font>
      <i/>
      <sz val="10"/>
      <color indexed="17"/>
      <name val="Arial CE"/>
      <family val="0"/>
    </font>
    <font>
      <b/>
      <sz val="10"/>
      <color indexed="17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9"/>
      <color indexed="12"/>
      <name val="Arial CE"/>
      <family val="0"/>
    </font>
    <font>
      <b/>
      <sz val="12"/>
      <color indexed="12"/>
      <name val="Arial"/>
      <family val="0"/>
    </font>
    <font>
      <i/>
      <sz val="11"/>
      <color indexed="17"/>
      <name val="Arial CE"/>
      <family val="0"/>
    </font>
    <font>
      <i/>
      <sz val="11"/>
      <color indexed="17"/>
      <name val="Arial"/>
      <family val="0"/>
    </font>
    <font>
      <b/>
      <sz val="8"/>
      <color indexed="12"/>
      <name val="Arial CE"/>
      <family val="2"/>
    </font>
    <font>
      <b/>
      <sz val="11"/>
      <color indexed="25"/>
      <name val="Arial CE"/>
      <family val="2"/>
    </font>
    <font>
      <b/>
      <sz val="14"/>
      <name val="Times New Roman"/>
      <family val="1"/>
    </font>
    <font>
      <sz val="7"/>
      <name val="Arial"/>
      <family val="0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sz val="10"/>
      <color indexed="17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27" borderId="1" applyNumberFormat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164" fontId="11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20" xfId="0" applyFont="1" applyBorder="1" applyAlignment="1" quotePrefix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164" fontId="12" fillId="0" borderId="2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vertical="center"/>
    </xf>
    <xf numFmtId="164" fontId="11" fillId="0" borderId="23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164" fontId="12" fillId="0" borderId="24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26" xfId="0" applyFont="1" applyBorder="1" applyAlignment="1" quotePrefix="1">
      <alignment horizontal="center" vertical="center"/>
    </xf>
    <xf numFmtId="0" fontId="1" fillId="0" borderId="26" xfId="0" applyFont="1" applyBorder="1" applyAlignment="1" quotePrefix="1">
      <alignment horizontal="center" vertical="center"/>
    </xf>
    <xf numFmtId="0" fontId="1" fillId="0" borderId="26" xfId="0" applyFont="1" applyBorder="1" applyAlignment="1">
      <alignment vertical="center" wrapText="1"/>
    </xf>
    <xf numFmtId="164" fontId="1" fillId="0" borderId="27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7" fontId="11" fillId="0" borderId="17" xfId="0" applyNumberFormat="1" applyFont="1" applyBorder="1" applyAlignment="1">
      <alignment vertical="center" wrapText="1"/>
    </xf>
    <xf numFmtId="164" fontId="11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8" fontId="12" fillId="0" borderId="30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164" fontId="12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 quotePrefix="1">
      <alignment horizontal="center" vertical="center"/>
    </xf>
    <xf numFmtId="0" fontId="5" fillId="0" borderId="33" xfId="0" applyFont="1" applyBorder="1" applyAlignment="1">
      <alignment vertical="center" wrapText="1"/>
    </xf>
    <xf numFmtId="164" fontId="1" fillId="0" borderId="33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vertical="center"/>
    </xf>
    <xf numFmtId="0" fontId="13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64" fontId="11" fillId="0" borderId="36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0" fontId="1" fillId="0" borderId="22" xfId="0" applyFont="1" applyBorder="1" applyAlignment="1">
      <alignment vertical="center" wrapText="1"/>
    </xf>
    <xf numFmtId="164" fontId="1" fillId="0" borderId="39" xfId="0" applyNumberFormat="1" applyFont="1" applyBorder="1" applyAlignment="1">
      <alignment vertical="center"/>
    </xf>
    <xf numFmtId="164" fontId="1" fillId="0" borderId="22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right" vertical="center"/>
    </xf>
    <xf numFmtId="0" fontId="13" fillId="0" borderId="2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164" fontId="12" fillId="0" borderId="39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" fillId="0" borderId="33" xfId="0" applyFont="1" applyBorder="1" applyAlignment="1" quotePrefix="1">
      <alignment horizontal="center" vertical="center"/>
    </xf>
    <xf numFmtId="0" fontId="1" fillId="0" borderId="33" xfId="0" applyFont="1" applyBorder="1" applyAlignment="1">
      <alignment vertical="center" wrapText="1"/>
    </xf>
    <xf numFmtId="164" fontId="1" fillId="0" borderId="41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3" fillId="0" borderId="28" xfId="0" applyFont="1" applyBorder="1" applyAlignment="1">
      <alignment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3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64" fontId="15" fillId="0" borderId="22" xfId="0" applyNumberFormat="1" applyFont="1" applyBorder="1" applyAlignment="1">
      <alignment horizontal="right" vertical="center"/>
    </xf>
    <xf numFmtId="0" fontId="0" fillId="0" borderId="40" xfId="0" applyBorder="1" applyAlignment="1">
      <alignment/>
    </xf>
    <xf numFmtId="0" fontId="8" fillId="0" borderId="38" xfId="0" applyFont="1" applyBorder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8" fillId="0" borderId="40" xfId="0" applyFont="1" applyBorder="1" applyAlignment="1">
      <alignment/>
    </xf>
    <xf numFmtId="164" fontId="3" fillId="0" borderId="2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3" fillId="0" borderId="40" xfId="0" applyFont="1" applyBorder="1" applyAlignment="1">
      <alignment/>
    </xf>
    <xf numFmtId="0" fontId="13" fillId="0" borderId="40" xfId="0" applyFont="1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1" fillId="0" borderId="21" xfId="0" applyFont="1" applyBorder="1" applyAlignment="1">
      <alignment/>
    </xf>
    <xf numFmtId="164" fontId="1" fillId="0" borderId="22" xfId="0" applyNumberFormat="1" applyFont="1" applyBorder="1" applyAlignment="1" quotePrefix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/>
    </xf>
    <xf numFmtId="0" fontId="11" fillId="0" borderId="16" xfId="0" applyFont="1" applyBorder="1" applyAlignment="1">
      <alignment horizontal="center"/>
    </xf>
    <xf numFmtId="164" fontId="1" fillId="0" borderId="39" xfId="0" applyNumberFormat="1" applyFont="1" applyBorder="1" applyAlignment="1">
      <alignment horizontal="right" vertical="center"/>
    </xf>
    <xf numFmtId="0" fontId="13" fillId="0" borderId="40" xfId="0" applyFont="1" applyFill="1" applyBorder="1" applyAlignment="1">
      <alignment wrapText="1"/>
    </xf>
    <xf numFmtId="164" fontId="12" fillId="0" borderId="39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164" fontId="1" fillId="0" borderId="14" xfId="0" applyNumberFormat="1" applyFont="1" applyBorder="1" applyAlignment="1">
      <alignment vertical="center"/>
    </xf>
    <xf numFmtId="0" fontId="13" fillId="0" borderId="28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1" fillId="0" borderId="22" xfId="0" applyFont="1" applyBorder="1" applyAlignment="1">
      <alignment horizontal="left" vertical="center" wrapText="1"/>
    </xf>
    <xf numFmtId="164" fontId="1" fillId="0" borderId="22" xfId="0" applyNumberFormat="1" applyFont="1" applyBorder="1" applyAlignment="1">
      <alignment vertical="center"/>
    </xf>
    <xf numFmtId="164" fontId="17" fillId="0" borderId="22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13" fillId="0" borderId="34" xfId="0" applyFont="1" applyFill="1" applyBorder="1" applyAlignment="1">
      <alignment wrapText="1"/>
    </xf>
    <xf numFmtId="49" fontId="11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164" fontId="11" fillId="0" borderId="23" xfId="0" applyNumberFormat="1" applyFont="1" applyBorder="1" applyAlignment="1">
      <alignment vertical="center"/>
    </xf>
    <xf numFmtId="0" fontId="13" fillId="0" borderId="18" xfId="0" applyFont="1" applyFill="1" applyBorder="1" applyAlignment="1">
      <alignment wrapText="1"/>
    </xf>
    <xf numFmtId="0" fontId="8" fillId="0" borderId="29" xfId="0" applyFont="1" applyBorder="1" applyAlignment="1">
      <alignment vertical="center"/>
    </xf>
    <xf numFmtId="164" fontId="12" fillId="0" borderId="42" xfId="0" applyNumberFormat="1" applyFont="1" applyBorder="1" applyAlignment="1">
      <alignment vertical="center"/>
    </xf>
    <xf numFmtId="0" fontId="13" fillId="0" borderId="31" xfId="0" applyFont="1" applyFill="1" applyBorder="1" applyAlignment="1">
      <alignment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4" fontId="1" fillId="0" borderId="14" xfId="0" applyNumberFormat="1" applyFont="1" applyBorder="1" applyAlignment="1">
      <alignment horizontal="right" vertical="center"/>
    </xf>
    <xf numFmtId="49" fontId="12" fillId="0" borderId="4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vertical="center"/>
    </xf>
    <xf numFmtId="0" fontId="3" fillId="0" borderId="31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wrapText="1"/>
    </xf>
    <xf numFmtId="0" fontId="3" fillId="0" borderId="21" xfId="0" applyFont="1" applyBorder="1" applyAlignment="1">
      <alignment/>
    </xf>
    <xf numFmtId="0" fontId="1" fillId="0" borderId="26" xfId="0" applyFont="1" applyBorder="1" applyAlignment="1" quotePrefix="1">
      <alignment horizontal="center" vertical="center"/>
    </xf>
    <xf numFmtId="0" fontId="0" fillId="0" borderId="26" xfId="0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164" fontId="18" fillId="0" borderId="23" xfId="0" applyNumberFormat="1" applyFont="1" applyBorder="1" applyAlignment="1">
      <alignment vertical="center"/>
    </xf>
    <xf numFmtId="49" fontId="12" fillId="0" borderId="20" xfId="0" applyNumberFormat="1" applyFont="1" applyBorder="1" applyAlignment="1">
      <alignment horizontal="center" vertical="center"/>
    </xf>
    <xf numFmtId="8" fontId="19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164" fontId="20" fillId="0" borderId="14" xfId="0" applyNumberFormat="1" applyFont="1" applyBorder="1" applyAlignment="1">
      <alignment vertical="center"/>
    </xf>
    <xf numFmtId="0" fontId="0" fillId="0" borderId="33" xfId="0" applyBorder="1" applyAlignment="1">
      <alignment vertical="center" wrapText="1"/>
    </xf>
    <xf numFmtId="164" fontId="15" fillId="0" borderId="41" xfId="0" applyNumberFormat="1" applyFont="1" applyBorder="1" applyAlignment="1">
      <alignment vertical="center"/>
    </xf>
    <xf numFmtId="164" fontId="15" fillId="0" borderId="33" xfId="0" applyNumberFormat="1" applyFont="1" applyBorder="1" applyAlignment="1">
      <alignment horizontal="right" vertical="center"/>
    </xf>
    <xf numFmtId="49" fontId="21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8" fontId="12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164" fontId="20" fillId="0" borderId="42" xfId="0" applyNumberFormat="1" applyFont="1" applyBorder="1" applyAlignment="1">
      <alignment vertical="center"/>
    </xf>
    <xf numFmtId="0" fontId="1" fillId="0" borderId="31" xfId="0" applyFont="1" applyBorder="1" applyAlignment="1">
      <alignment/>
    </xf>
    <xf numFmtId="0" fontId="1" fillId="0" borderId="33" xfId="0" applyFont="1" applyFill="1" applyBorder="1" applyAlignment="1" quotePrefix="1">
      <alignment horizontal="center" vertical="center"/>
    </xf>
    <xf numFmtId="0" fontId="0" fillId="0" borderId="33" xfId="0" applyFill="1" applyBorder="1" applyAlignment="1">
      <alignment vertical="center" wrapText="1"/>
    </xf>
    <xf numFmtId="0" fontId="13" fillId="0" borderId="34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2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23" fillId="0" borderId="46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33" borderId="47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7" fontId="3" fillId="33" borderId="48" xfId="0" applyNumberFormat="1" applyFont="1" applyFill="1" applyBorder="1" applyAlignment="1">
      <alignment horizontal="center" vertical="center"/>
    </xf>
    <xf numFmtId="0" fontId="27" fillId="33" borderId="48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7" fontId="11" fillId="0" borderId="23" xfId="0" applyNumberFormat="1" applyFont="1" applyBorder="1" applyAlignment="1">
      <alignment vertical="center" wrapText="1"/>
    </xf>
    <xf numFmtId="0" fontId="0" fillId="0" borderId="18" xfId="0" applyBorder="1" applyAlignment="1">
      <alignment vertical="center"/>
    </xf>
    <xf numFmtId="49" fontId="30" fillId="0" borderId="12" xfId="0" applyNumberFormat="1" applyFont="1" applyBorder="1" applyAlignment="1">
      <alignment horizontal="center" vertical="center" wrapText="1"/>
    </xf>
    <xf numFmtId="8" fontId="12" fillId="0" borderId="20" xfId="0" applyNumberFormat="1" applyFont="1" applyBorder="1" applyAlignment="1" quotePrefix="1">
      <alignment horizontal="center" vertical="center"/>
    </xf>
    <xf numFmtId="7" fontId="12" fillId="0" borderId="14" xfId="0" applyNumberFormat="1" applyFont="1" applyBorder="1" applyAlignment="1">
      <alignment vertical="center" wrapText="1"/>
    </xf>
    <xf numFmtId="0" fontId="0" fillId="0" borderId="21" xfId="0" applyBorder="1" applyAlignment="1">
      <alignment vertical="center"/>
    </xf>
    <xf numFmtId="49" fontId="30" fillId="0" borderId="38" xfId="0" applyNumberFormat="1" applyFont="1" applyBorder="1" applyAlignment="1">
      <alignment horizontal="center" vertical="center" wrapText="1"/>
    </xf>
    <xf numFmtId="49" fontId="30" fillId="0" borderId="22" xfId="0" applyNumberFormat="1" applyFont="1" applyBorder="1" applyAlignment="1">
      <alignment horizontal="center" vertical="center" wrapText="1"/>
    </xf>
    <xf numFmtId="8" fontId="1" fillId="0" borderId="22" xfId="0" applyNumberFormat="1" applyFont="1" applyBorder="1" applyAlignment="1">
      <alignment horizontal="center" vertical="center"/>
    </xf>
    <xf numFmtId="7" fontId="1" fillId="0" borderId="39" xfId="0" applyNumberFormat="1" applyFont="1" applyBorder="1" applyAlignment="1">
      <alignment vertical="center" wrapText="1"/>
    </xf>
    <xf numFmtId="164" fontId="15" fillId="0" borderId="22" xfId="0" applyNumberFormat="1" applyFont="1" applyBorder="1" applyAlignment="1">
      <alignment vertical="center"/>
    </xf>
    <xf numFmtId="7" fontId="15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49" fontId="19" fillId="0" borderId="20" xfId="0" applyNumberFormat="1" applyFont="1" applyBorder="1" applyAlignment="1">
      <alignment horizontal="center" vertical="center"/>
    </xf>
    <xf numFmtId="7" fontId="12" fillId="0" borderId="24" xfId="0" applyNumberFormat="1" applyFont="1" applyBorder="1" applyAlignment="1">
      <alignment horizontal="right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7" fontId="1" fillId="0" borderId="39" xfId="0" applyNumberFormat="1" applyFont="1" applyBorder="1" applyAlignment="1">
      <alignment horizontal="right" vertical="center"/>
    </xf>
    <xf numFmtId="49" fontId="21" fillId="0" borderId="38" xfId="0" applyNumberFormat="1" applyFont="1" applyBorder="1" applyAlignment="1">
      <alignment horizontal="center" vertical="center"/>
    </xf>
    <xf numFmtId="8" fontId="12" fillId="0" borderId="22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7" fontId="12" fillId="0" borderId="39" xfId="0" applyNumberFormat="1" applyFont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0" fontId="31" fillId="0" borderId="40" xfId="0" applyFont="1" applyBorder="1" applyAlignment="1">
      <alignment vertical="center"/>
    </xf>
    <xf numFmtId="7" fontId="12" fillId="0" borderId="39" xfId="0" applyNumberFormat="1" applyFont="1" applyFill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7" fontId="1" fillId="0" borderId="27" xfId="0" applyNumberFormat="1" applyFont="1" applyFill="1" applyBorder="1" applyAlignment="1">
      <alignment horizontal="right" vertical="center"/>
    </xf>
    <xf numFmtId="164" fontId="15" fillId="0" borderId="26" xfId="0" applyNumberFormat="1" applyFont="1" applyBorder="1" applyAlignment="1">
      <alignment vertical="center"/>
    </xf>
    <xf numFmtId="7" fontId="15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49" fontId="12" fillId="0" borderId="22" xfId="0" applyNumberFormat="1" applyFont="1" applyBorder="1" applyAlignment="1" quotePrefix="1">
      <alignment horizontal="center" vertical="center"/>
    </xf>
    <xf numFmtId="7" fontId="12" fillId="0" borderId="22" xfId="0" applyNumberFormat="1" applyFont="1" applyFill="1" applyBorder="1" applyAlignment="1">
      <alignment horizontal="right" vertical="center"/>
    </xf>
    <xf numFmtId="7" fontId="1" fillId="0" borderId="22" xfId="0" applyNumberFormat="1" applyFont="1" applyFill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7" fontId="1" fillId="0" borderId="14" xfId="0" applyNumberFormat="1" applyFont="1" applyFill="1" applyBorder="1" applyAlignment="1">
      <alignment horizontal="right" vertical="center"/>
    </xf>
    <xf numFmtId="164" fontId="15" fillId="0" borderId="14" xfId="0" applyNumberFormat="1" applyFont="1" applyBorder="1" applyAlignment="1">
      <alignment vertical="center"/>
    </xf>
    <xf numFmtId="7" fontId="11" fillId="0" borderId="23" xfId="0" applyNumberFormat="1" applyFont="1" applyFill="1" applyBorder="1" applyAlignment="1">
      <alignment vertical="center" wrapText="1"/>
    </xf>
    <xf numFmtId="7" fontId="12" fillId="0" borderId="24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vertical="center" wrapText="1"/>
    </xf>
    <xf numFmtId="164" fontId="15" fillId="0" borderId="39" xfId="0" applyNumberFormat="1" applyFont="1" applyBorder="1" applyAlignment="1">
      <alignment vertical="center"/>
    </xf>
    <xf numFmtId="0" fontId="13" fillId="0" borderId="40" xfId="0" applyFont="1" applyFill="1" applyBorder="1" applyAlignment="1">
      <alignment vertical="center" wrapText="1"/>
    </xf>
    <xf numFmtId="0" fontId="1" fillId="0" borderId="22" xfId="0" applyNumberFormat="1" applyFont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7" fontId="1" fillId="0" borderId="39" xfId="0" applyNumberFormat="1" applyFont="1" applyFill="1" applyBorder="1" applyAlignment="1">
      <alignment horizontal="right" vertical="center"/>
    </xf>
    <xf numFmtId="0" fontId="13" fillId="0" borderId="40" xfId="0" applyFont="1" applyBorder="1" applyAlignment="1">
      <alignment vertical="center" wrapText="1"/>
    </xf>
    <xf numFmtId="0" fontId="31" fillId="0" borderId="40" xfId="0" applyFont="1" applyFill="1" applyBorder="1" applyAlignment="1">
      <alignment vertical="center" wrapText="1"/>
    </xf>
    <xf numFmtId="8" fontId="21" fillId="0" borderId="22" xfId="0" applyNumberFormat="1" applyFont="1" applyBorder="1" applyAlignment="1">
      <alignment horizontal="center" vertical="center"/>
    </xf>
    <xf numFmtId="7" fontId="15" fillId="0" borderId="22" xfId="0" applyNumberFormat="1" applyFont="1" applyBorder="1" applyAlignment="1">
      <alignment vertical="center"/>
    </xf>
    <xf numFmtId="7" fontId="15" fillId="0" borderId="14" xfId="0" applyNumberFormat="1" applyFont="1" applyBorder="1" applyAlignment="1">
      <alignment vertical="center"/>
    </xf>
    <xf numFmtId="49" fontId="21" fillId="0" borderId="29" xfId="0" applyNumberFormat="1" applyFont="1" applyBorder="1" applyAlignment="1">
      <alignment horizontal="center" vertical="center"/>
    </xf>
    <xf numFmtId="7" fontId="12" fillId="0" borderId="42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8" fontId="32" fillId="0" borderId="22" xfId="0" applyNumberFormat="1" applyFont="1" applyBorder="1" applyAlignment="1">
      <alignment horizontal="center" vertical="center"/>
    </xf>
    <xf numFmtId="7" fontId="1" fillId="0" borderId="22" xfId="0" applyNumberFormat="1" applyFont="1" applyFill="1" applyBorder="1" applyAlignment="1">
      <alignment horizontal="right" vertical="center"/>
    </xf>
    <xf numFmtId="0" fontId="12" fillId="0" borderId="22" xfId="0" applyNumberFormat="1" applyFont="1" applyBorder="1" applyAlignment="1">
      <alignment horizontal="center" vertical="center"/>
    </xf>
    <xf numFmtId="8" fontId="14" fillId="0" borderId="22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7" fontId="14" fillId="0" borderId="22" xfId="0" applyNumberFormat="1" applyFont="1" applyFill="1" applyBorder="1" applyAlignment="1">
      <alignment horizontal="right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7" fontId="1" fillId="0" borderId="36" xfId="0" applyNumberFormat="1" applyFont="1" applyFill="1" applyBorder="1" applyAlignment="1">
      <alignment horizontal="right" vertical="center"/>
    </xf>
    <xf numFmtId="164" fontId="15" fillId="0" borderId="36" xfId="0" applyNumberFormat="1" applyFont="1" applyBorder="1" applyAlignment="1">
      <alignment vertical="center"/>
    </xf>
    <xf numFmtId="0" fontId="31" fillId="0" borderId="37" xfId="0" applyFont="1" applyBorder="1" applyAlignment="1">
      <alignment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7" fontId="11" fillId="0" borderId="44" xfId="0" applyNumberFormat="1" applyFont="1" applyBorder="1" applyAlignment="1">
      <alignment vertical="center" wrapText="1"/>
    </xf>
    <xf numFmtId="8" fontId="1" fillId="0" borderId="26" xfId="0" applyNumberFormat="1" applyFont="1" applyBorder="1" applyAlignment="1">
      <alignment horizontal="center" vertical="center"/>
    </xf>
    <xf numFmtId="7" fontId="1" fillId="0" borderId="39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165" fontId="1" fillId="0" borderId="22" xfId="0" applyNumberFormat="1" applyFont="1" applyBorder="1" applyAlignment="1">
      <alignment horizontal="center" vertical="center"/>
    </xf>
    <xf numFmtId="164" fontId="15" fillId="0" borderId="22" xfId="0" applyNumberFormat="1" applyFont="1" applyFill="1" applyBorder="1" applyAlignment="1">
      <alignment vertical="center"/>
    </xf>
    <xf numFmtId="49" fontId="1" fillId="0" borderId="38" xfId="0" applyNumberFormat="1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165" fontId="1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Fill="1" applyBorder="1" applyAlignment="1">
      <alignment vertical="center"/>
    </xf>
    <xf numFmtId="7" fontId="1" fillId="0" borderId="27" xfId="0" applyNumberFormat="1" applyFont="1" applyFill="1" applyBorder="1" applyAlignment="1">
      <alignment horizontal="right" vertical="center" wrapText="1"/>
    </xf>
    <xf numFmtId="0" fontId="31" fillId="0" borderId="28" xfId="0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7" fontId="1" fillId="0" borderId="24" xfId="0" applyNumberFormat="1" applyFont="1" applyFill="1" applyBorder="1" applyAlignment="1">
      <alignment horizontal="right" vertical="center"/>
    </xf>
    <xf numFmtId="8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7" fontId="1" fillId="0" borderId="1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8" fontId="33" fillId="0" borderId="20" xfId="0" applyNumberFormat="1" applyFont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49" fontId="21" fillId="0" borderId="22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 wrapText="1"/>
    </xf>
    <xf numFmtId="7" fontId="12" fillId="0" borderId="42" xfId="0" applyNumberFormat="1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7" fontId="1" fillId="0" borderId="39" xfId="0" applyNumberFormat="1" applyFont="1" applyFill="1" applyBorder="1" applyAlignment="1">
      <alignment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center" vertical="center"/>
    </xf>
    <xf numFmtId="8" fontId="34" fillId="0" borderId="20" xfId="0" applyNumberFormat="1" applyFont="1" applyBorder="1" applyAlignment="1">
      <alignment horizontal="center" vertical="center"/>
    </xf>
    <xf numFmtId="0" fontId="31" fillId="0" borderId="40" xfId="0" applyFont="1" applyBorder="1" applyAlignment="1">
      <alignment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7" fontId="11" fillId="0" borderId="23" xfId="0" applyNumberFormat="1" applyFont="1" applyFill="1" applyBorder="1" applyAlignment="1">
      <alignment horizontal="right" vertical="center"/>
    </xf>
    <xf numFmtId="49" fontId="1" fillId="0" borderId="29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7" fontId="11" fillId="0" borderId="17" xfId="0" applyNumberFormat="1" applyFont="1" applyBorder="1" applyAlignment="1">
      <alignment vertical="center" wrapText="1"/>
    </xf>
    <xf numFmtId="7" fontId="11" fillId="0" borderId="23" xfId="0" applyNumberFormat="1" applyFont="1" applyFill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7" fontId="12" fillId="0" borderId="24" xfId="0" applyNumberFormat="1" applyFont="1" applyFill="1" applyBorder="1" applyAlignment="1">
      <alignment vertical="center" wrapText="1"/>
    </xf>
    <xf numFmtId="7" fontId="1" fillId="0" borderId="24" xfId="0" applyNumberFormat="1" applyFont="1" applyFill="1" applyBorder="1" applyAlignment="1">
      <alignment horizontal="right" vertical="center"/>
    </xf>
    <xf numFmtId="8" fontId="19" fillId="0" borderId="22" xfId="0" applyNumberFormat="1" applyFont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vertical="center"/>
    </xf>
    <xf numFmtId="49" fontId="11" fillId="0" borderId="44" xfId="0" applyNumberFormat="1" applyFont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right" vertical="center"/>
    </xf>
    <xf numFmtId="8" fontId="12" fillId="0" borderId="22" xfId="0" applyNumberFormat="1" applyFont="1" applyFill="1" applyBorder="1" applyAlignment="1">
      <alignment horizontal="center" vertical="center"/>
    </xf>
    <xf numFmtId="2" fontId="15" fillId="0" borderId="22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8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7" fontId="1" fillId="0" borderId="41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7" fontId="15" fillId="0" borderId="41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4" fontId="15" fillId="0" borderId="22" xfId="0" applyNumberFormat="1" applyFont="1" applyBorder="1" applyAlignment="1">
      <alignment vertical="center"/>
    </xf>
    <xf numFmtId="164" fontId="15" fillId="0" borderId="39" xfId="0" applyNumberFormat="1" applyFont="1" applyFill="1" applyBorder="1" applyAlignment="1">
      <alignment vertical="center"/>
    </xf>
    <xf numFmtId="7" fontId="15" fillId="0" borderId="39" xfId="0" applyNumberFormat="1" applyFont="1" applyFill="1" applyBorder="1" applyAlignment="1">
      <alignment vertical="center"/>
    </xf>
    <xf numFmtId="49" fontId="12" fillId="0" borderId="33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7" fontId="1" fillId="0" borderId="0" xfId="0" applyNumberFormat="1" applyFon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30" fillId="0" borderId="45" xfId="0" applyNumberFormat="1" applyFont="1" applyBorder="1" applyAlignment="1">
      <alignment horizontal="center" vertical="center" wrapText="1"/>
    </xf>
    <xf numFmtId="0" fontId="30" fillId="0" borderId="46" xfId="0" applyNumberFormat="1" applyFont="1" applyBorder="1" applyAlignment="1">
      <alignment horizontal="center" vertical="center" wrapText="1"/>
    </xf>
    <xf numFmtId="7" fontId="30" fillId="0" borderId="46" xfId="0" applyNumberFormat="1" applyFont="1" applyBorder="1" applyAlignment="1">
      <alignment horizontal="center" vertical="center" wrapText="1"/>
    </xf>
    <xf numFmtId="0" fontId="30" fillId="0" borderId="44" xfId="0" applyNumberFormat="1" applyFont="1" applyBorder="1" applyAlignment="1">
      <alignment horizontal="left" vertical="center" wrapText="1"/>
    </xf>
    <xf numFmtId="7" fontId="30" fillId="0" borderId="23" xfId="0" applyNumberFormat="1" applyFont="1" applyBorder="1" applyAlignment="1">
      <alignment vertical="center" wrapText="1"/>
    </xf>
    <xf numFmtId="7" fontId="22" fillId="0" borderId="23" xfId="0" applyNumberFormat="1" applyFont="1" applyFill="1" applyBorder="1" applyAlignment="1">
      <alignment vertical="center" wrapText="1"/>
    </xf>
    <xf numFmtId="7" fontId="30" fillId="0" borderId="23" xfId="0" applyNumberFormat="1" applyFont="1" applyFill="1" applyBorder="1" applyAlignment="1">
      <alignment vertical="center" wrapText="1"/>
    </xf>
    <xf numFmtId="0" fontId="35" fillId="0" borderId="0" xfId="0" applyNumberFormat="1" applyFont="1" applyAlignment="1">
      <alignment horizontal="center" vertical="center"/>
    </xf>
    <xf numFmtId="7" fontId="35" fillId="0" borderId="0" xfId="0" applyNumberFormat="1" applyFont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7" fontId="21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 quotePrefix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7" fontId="30" fillId="0" borderId="17" xfId="0" applyNumberFormat="1" applyFont="1" applyFill="1" applyBorder="1" applyAlignment="1">
      <alignment horizontal="right" vertical="center"/>
    </xf>
    <xf numFmtId="7" fontId="30" fillId="0" borderId="18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9" fillId="0" borderId="20" xfId="0" applyFont="1" applyFill="1" applyBorder="1" applyAlignment="1" quotePrefix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left" vertical="center" wrapText="1"/>
    </xf>
    <xf numFmtId="7" fontId="39" fillId="0" borderId="2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7" fontId="1" fillId="0" borderId="26" xfId="0" applyNumberFormat="1" applyFont="1" applyFill="1" applyBorder="1" applyAlignment="1">
      <alignment horizontal="right" vertical="center"/>
    </xf>
    <xf numFmtId="164" fontId="1" fillId="0" borderId="26" xfId="0" applyNumberFormat="1" applyFont="1" applyFill="1" applyBorder="1" applyAlignment="1">
      <alignment horizontal="right" vertical="center" wrapText="1"/>
    </xf>
    <xf numFmtId="7" fontId="1" fillId="0" borderId="26" xfId="0" applyNumberFormat="1" applyFont="1" applyBorder="1" applyAlignment="1">
      <alignment horizontal="right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7" fontId="30" fillId="0" borderId="18" xfId="0" applyNumberFormat="1" applyFont="1" applyBorder="1" applyAlignment="1">
      <alignment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39" fillId="0" borderId="20" xfId="0" applyNumberFormat="1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7" fontId="39" fillId="0" borderId="2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7" fontId="1" fillId="0" borderId="27" xfId="0" applyNumberFormat="1" applyFont="1" applyBorder="1" applyAlignment="1">
      <alignment horizontal="right" vertical="center" wrapText="1"/>
    </xf>
    <xf numFmtId="7" fontId="1" fillId="0" borderId="27" xfId="0" applyNumberFormat="1" applyFont="1" applyBorder="1" applyAlignment="1">
      <alignment horizontal="right" vertical="center" wrapText="1"/>
    </xf>
    <xf numFmtId="0" fontId="22" fillId="0" borderId="17" xfId="0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7" fontId="1" fillId="0" borderId="22" xfId="0" applyNumberFormat="1" applyFont="1" applyBorder="1" applyAlignment="1">
      <alignment horizontal="right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39" fillId="0" borderId="22" xfId="0" applyNumberFormat="1" applyFont="1" applyBorder="1" applyAlignment="1">
      <alignment horizontal="center" vertical="center" wrapText="1"/>
    </xf>
    <xf numFmtId="0" fontId="39" fillId="0" borderId="22" xfId="0" applyFont="1" applyBorder="1" applyAlignment="1">
      <alignment horizontal="left" vertical="center" wrapText="1"/>
    </xf>
    <xf numFmtId="7" fontId="39" fillId="0" borderId="39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right" vertical="center" wrapText="1"/>
    </xf>
    <xf numFmtId="7" fontId="13" fillId="0" borderId="0" xfId="0" applyNumberFormat="1" applyFont="1" applyBorder="1" applyAlignment="1">
      <alignment horizontal="right" vertical="center" wrapText="1"/>
    </xf>
    <xf numFmtId="49" fontId="35" fillId="0" borderId="0" xfId="0" applyNumberFormat="1" applyFont="1" applyAlignment="1">
      <alignment horizontal="center" vertical="center" wrapText="1"/>
    </xf>
    <xf numFmtId="0" fontId="30" fillId="0" borderId="45" xfId="0" applyFont="1" applyBorder="1" applyAlignment="1">
      <alignment horizontal="left" vertical="center" wrapText="1"/>
    </xf>
    <xf numFmtId="7" fontId="30" fillId="0" borderId="45" xfId="0" applyNumberFormat="1" applyFont="1" applyBorder="1" applyAlignment="1">
      <alignment horizontal="right" vertical="center" wrapText="1"/>
    </xf>
    <xf numFmtId="7" fontId="30" fillId="0" borderId="51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left" vertical="center" wrapText="1"/>
    </xf>
    <xf numFmtId="7" fontId="30" fillId="0" borderId="0" xfId="0" applyNumberFormat="1" applyFont="1" applyBorder="1" applyAlignment="1">
      <alignment horizontal="right" vertical="center" wrapText="1"/>
    </xf>
    <xf numFmtId="7" fontId="4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7" fontId="1" fillId="0" borderId="33" xfId="0" applyNumberFormat="1" applyFont="1" applyBorder="1" applyAlignment="1">
      <alignment horizontal="right" vertical="center" wrapText="1"/>
    </xf>
    <xf numFmtId="49" fontId="32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35" fillId="0" borderId="0" xfId="0" applyNumberFormat="1" applyFont="1" applyAlignment="1">
      <alignment horizontal="center" vertical="center" wrapText="1"/>
    </xf>
    <xf numFmtId="7" fontId="35" fillId="0" borderId="0" xfId="0" applyNumberFormat="1" applyFont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7" fontId="30" fillId="0" borderId="17" xfId="0" applyNumberFormat="1" applyFont="1" applyBorder="1" applyAlignment="1">
      <alignment vertical="center" wrapText="1"/>
    </xf>
    <xf numFmtId="7" fontId="30" fillId="0" borderId="18" xfId="0" applyNumberFormat="1" applyFont="1" applyBorder="1" applyAlignment="1">
      <alignment vertical="center" wrapText="1"/>
    </xf>
    <xf numFmtId="7" fontId="30" fillId="0" borderId="0" xfId="0" applyNumberFormat="1" applyFont="1" applyBorder="1" applyAlignment="1">
      <alignment vertical="center" wrapText="1"/>
    </xf>
    <xf numFmtId="8" fontId="30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7" fontId="3" fillId="33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7" fontId="3" fillId="0" borderId="22" xfId="0" applyNumberFormat="1" applyFont="1" applyBorder="1" applyAlignment="1">
      <alignment horizontal="right" vertical="center" wrapText="1"/>
    </xf>
    <xf numFmtId="7" fontId="3" fillId="0" borderId="39" xfId="0" applyNumberFormat="1" applyFont="1" applyBorder="1" applyAlignment="1">
      <alignment horizontal="right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7" fontId="42" fillId="0" borderId="0" xfId="0" applyNumberFormat="1" applyFont="1" applyBorder="1" applyAlignment="1">
      <alignment horizontal="right" vertical="center" wrapText="1"/>
    </xf>
    <xf numFmtId="7" fontId="12" fillId="0" borderId="39" xfId="0" applyNumberFormat="1" applyFont="1" applyFill="1" applyBorder="1" applyAlignment="1">
      <alignment vertical="center" wrapText="1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27" fillId="33" borderId="16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46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/>
    </xf>
    <xf numFmtId="0" fontId="18" fillId="0" borderId="38" xfId="0" applyFont="1" applyFill="1" applyBorder="1" applyAlignment="1" quotePrefix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7" fontId="11" fillId="0" borderId="22" xfId="0" applyNumberFormat="1" applyFont="1" applyBorder="1" applyAlignment="1">
      <alignment vertical="center" wrapText="1"/>
    </xf>
    <xf numFmtId="4" fontId="18" fillId="0" borderId="22" xfId="0" applyNumberFormat="1" applyFont="1" applyFill="1" applyBorder="1" applyAlignment="1">
      <alignment horizontal="right" vertical="center"/>
    </xf>
    <xf numFmtId="4" fontId="45" fillId="0" borderId="22" xfId="0" applyNumberFormat="1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 quotePrefix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vertical="center" wrapText="1"/>
    </xf>
    <xf numFmtId="4" fontId="46" fillId="0" borderId="22" xfId="0" applyNumberFormat="1" applyFont="1" applyFill="1" applyBorder="1" applyAlignment="1">
      <alignment horizontal="right" vertical="center" wrapText="1"/>
    </xf>
    <xf numFmtId="4" fontId="15" fillId="0" borderId="22" xfId="0" applyNumberFormat="1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vertical="center" wrapText="1"/>
    </xf>
    <xf numFmtId="4" fontId="47" fillId="0" borderId="22" xfId="0" applyNumberFormat="1" applyFont="1" applyFill="1" applyBorder="1" applyAlignment="1">
      <alignment horizontal="right" vertical="center" wrapText="1"/>
    </xf>
    <xf numFmtId="4" fontId="47" fillId="0" borderId="22" xfId="0" applyNumberFormat="1" applyFont="1" applyFill="1" applyBorder="1" applyAlignment="1">
      <alignment horizontal="left" vertical="center" wrapText="1"/>
    </xf>
    <xf numFmtId="0" fontId="49" fillId="0" borderId="40" xfId="0" applyFont="1" applyBorder="1" applyAlignment="1">
      <alignment horizontal="center" vertical="center"/>
    </xf>
    <xf numFmtId="4" fontId="47" fillId="0" borderId="22" xfId="0" applyNumberFormat="1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quotePrefix="1">
      <alignment horizontal="center" vertical="center" wrapText="1"/>
    </xf>
    <xf numFmtId="4" fontId="47" fillId="0" borderId="22" xfId="0" applyNumberFormat="1" applyFont="1" applyFill="1" applyBorder="1" applyAlignment="1">
      <alignment horizontal="right" vertical="center" wrapText="1"/>
    </xf>
    <xf numFmtId="0" fontId="49" fillId="0" borderId="22" xfId="0" applyFont="1" applyBorder="1" applyAlignment="1">
      <alignment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right" vertical="center" wrapText="1"/>
    </xf>
    <xf numFmtId="4" fontId="45" fillId="0" borderId="22" xfId="0" applyNumberFormat="1" applyFont="1" applyFill="1" applyBorder="1" applyAlignment="1">
      <alignment horizontal="left" vertical="center" wrapText="1"/>
    </xf>
    <xf numFmtId="7" fontId="16" fillId="0" borderId="22" xfId="0" applyNumberFormat="1" applyFont="1" applyBorder="1" applyAlignment="1">
      <alignment vertical="center" wrapText="1"/>
    </xf>
    <xf numFmtId="0" fontId="49" fillId="0" borderId="22" xfId="0" applyFont="1" applyFill="1" applyBorder="1" applyAlignment="1">
      <alignment vertical="center" wrapText="1"/>
    </xf>
    <xf numFmtId="0" fontId="31" fillId="0" borderId="40" xfId="0" applyFont="1" applyBorder="1" applyAlignment="1">
      <alignment horizontal="center" wrapText="1"/>
    </xf>
    <xf numFmtId="0" fontId="49" fillId="0" borderId="40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4" fontId="50" fillId="0" borderId="22" xfId="0" applyNumberFormat="1" applyFont="1" applyFill="1" applyBorder="1" applyAlignment="1">
      <alignment horizontal="right" vertical="center" wrapText="1"/>
    </xf>
    <xf numFmtId="4" fontId="51" fillId="0" borderId="22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4" fontId="18" fillId="0" borderId="22" xfId="0" applyNumberFormat="1" applyFont="1" applyFill="1" applyBorder="1" applyAlignment="1">
      <alignment horizontal="righ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 wrapText="1"/>
    </xf>
    <xf numFmtId="4" fontId="46" fillId="0" borderId="22" xfId="0" applyNumberFormat="1" applyFont="1" applyFill="1" applyBorder="1" applyAlignment="1">
      <alignment horizontal="right" vertical="center" wrapText="1"/>
    </xf>
    <xf numFmtId="0" fontId="18" fillId="0" borderId="22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vertical="center" wrapText="1"/>
    </xf>
    <xf numFmtId="0" fontId="55" fillId="0" borderId="22" xfId="0" applyFont="1" applyFill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7" fontId="11" fillId="0" borderId="22" xfId="0" applyNumberFormat="1" applyFont="1" applyBorder="1" applyAlignment="1">
      <alignment vertical="center" wrapText="1"/>
    </xf>
    <xf numFmtId="49" fontId="16" fillId="0" borderId="13" xfId="0" applyNumberFormat="1" applyFont="1" applyBorder="1" applyAlignment="1">
      <alignment horizontal="center" vertical="center"/>
    </xf>
    <xf numFmtId="8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49" fontId="49" fillId="0" borderId="22" xfId="0" applyNumberFormat="1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8" fontId="16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18" fillId="0" borderId="22" xfId="0" applyFont="1" applyFill="1" applyBorder="1" applyAlignment="1">
      <alignment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vertical="center" wrapText="1"/>
    </xf>
    <xf numFmtId="4" fontId="55" fillId="0" borderId="22" xfId="0" applyNumberFormat="1" applyFont="1" applyFill="1" applyBorder="1" applyAlignment="1">
      <alignment horizontal="right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/>
    </xf>
    <xf numFmtId="8" fontId="14" fillId="0" borderId="2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/>
    </xf>
    <xf numFmtId="0" fontId="47" fillId="0" borderId="40" xfId="0" applyFont="1" applyBorder="1" applyAlignment="1">
      <alignment horizontal="center" vertical="center" wrapText="1"/>
    </xf>
    <xf numFmtId="8" fontId="16" fillId="0" borderId="22" xfId="0" applyNumberFormat="1" applyFont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vertical="center" wrapText="1"/>
    </xf>
    <xf numFmtId="4" fontId="47" fillId="0" borderId="33" xfId="0" applyNumberFormat="1" applyFont="1" applyFill="1" applyBorder="1" applyAlignment="1">
      <alignment horizontal="right" vertical="center" wrapText="1"/>
    </xf>
    <xf numFmtId="4" fontId="47" fillId="0" borderId="33" xfId="0" applyNumberFormat="1" applyFont="1" applyFill="1" applyBorder="1" applyAlignment="1">
      <alignment horizontal="right" vertical="center" wrapText="1"/>
    </xf>
    <xf numFmtId="0" fontId="49" fillId="0" borderId="33" xfId="0" applyFont="1" applyFill="1" applyBorder="1" applyAlignment="1">
      <alignment vertical="center" wrapText="1"/>
    </xf>
    <xf numFmtId="0" fontId="49" fillId="0" borderId="34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4" fontId="15" fillId="0" borderId="13" xfId="0" applyNumberFormat="1" applyFont="1" applyFill="1" applyBorder="1" applyAlignment="1">
      <alignment horizontal="right" vertical="center" wrapText="1"/>
    </xf>
    <xf numFmtId="4" fontId="15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left" vertical="center" wrapText="1"/>
    </xf>
    <xf numFmtId="4" fontId="56" fillId="0" borderId="17" xfId="0" applyNumberFormat="1" applyFont="1" applyFill="1" applyBorder="1" applyAlignment="1">
      <alignment horizontal="right" vertical="center" wrapText="1"/>
    </xf>
    <xf numFmtId="4" fontId="57" fillId="0" borderId="17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right" vertical="center" wrapText="1"/>
    </xf>
    <xf numFmtId="4" fontId="59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4" fontId="51" fillId="0" borderId="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33" borderId="49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7" fontId="30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6.00390625" style="0" customWidth="1"/>
    <col min="4" max="4" width="5.8515625" style="2" customWidth="1"/>
    <col min="5" max="5" width="45.28125" style="0" customWidth="1"/>
    <col min="6" max="6" width="17.00390625" style="0" customWidth="1"/>
    <col min="7" max="7" width="13.5742187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spans="1:9" ht="12.75">
      <c r="A1" s="1"/>
      <c r="I1" t="s">
        <v>0</v>
      </c>
    </row>
    <row r="2" ht="15.75" customHeight="1">
      <c r="I2" t="s">
        <v>480</v>
      </c>
    </row>
    <row r="3" ht="12.75">
      <c r="I3" t="s">
        <v>412</v>
      </c>
    </row>
    <row r="5" spans="3:7" ht="18.75" customHeight="1">
      <c r="C5" s="3"/>
      <c r="D5" s="4"/>
      <c r="E5" s="589" t="s">
        <v>413</v>
      </c>
      <c r="F5" s="589"/>
      <c r="G5" s="589"/>
    </row>
    <row r="6" spans="5:9" ht="12" customHeight="1" thickBot="1">
      <c r="E6" s="5"/>
      <c r="H6" s="6"/>
      <c r="I6" s="7"/>
    </row>
    <row r="7" spans="2:9" s="8" customFormat="1" ht="15" customHeight="1">
      <c r="B7" s="590" t="s">
        <v>1</v>
      </c>
      <c r="C7" s="592" t="s">
        <v>2</v>
      </c>
      <c r="D7" s="594" t="s">
        <v>3</v>
      </c>
      <c r="E7" s="596" t="s">
        <v>4</v>
      </c>
      <c r="F7" s="598" t="s">
        <v>5</v>
      </c>
      <c r="G7" s="600" t="s">
        <v>6</v>
      </c>
      <c r="H7" s="9" t="s">
        <v>7</v>
      </c>
      <c r="I7" s="587" t="s">
        <v>8</v>
      </c>
    </row>
    <row r="8" spans="2:9" s="8" customFormat="1" ht="15" customHeight="1" thickBot="1">
      <c r="B8" s="591"/>
      <c r="C8" s="593"/>
      <c r="D8" s="595"/>
      <c r="E8" s="597"/>
      <c r="F8" s="599"/>
      <c r="G8" s="601"/>
      <c r="H8" s="10" t="s">
        <v>9</v>
      </c>
      <c r="I8" s="588"/>
    </row>
    <row r="9" spans="2:9" s="11" customFormat="1" ht="9.75" customHeight="1" thickBot="1">
      <c r="B9" s="12">
        <v>1</v>
      </c>
      <c r="C9" s="13">
        <v>2</v>
      </c>
      <c r="D9" s="13">
        <v>3</v>
      </c>
      <c r="E9" s="13">
        <v>4</v>
      </c>
      <c r="F9" s="14">
        <v>5</v>
      </c>
      <c r="G9" s="13">
        <v>6</v>
      </c>
      <c r="H9" s="13">
        <v>7</v>
      </c>
      <c r="I9" s="15">
        <v>8</v>
      </c>
    </row>
    <row r="10" spans="2:9" s="11" customFormat="1" ht="14.25" customHeight="1" thickBot="1">
      <c r="B10" s="16" t="s">
        <v>10</v>
      </c>
      <c r="C10" s="17"/>
      <c r="D10" s="17"/>
      <c r="E10" s="18" t="s">
        <v>11</v>
      </c>
      <c r="F10" s="19">
        <f aca="true" t="shared" si="0" ref="F10:H11">F11</f>
        <v>406315</v>
      </c>
      <c r="G10" s="19">
        <f t="shared" si="0"/>
        <v>0</v>
      </c>
      <c r="H10" s="19">
        <f t="shared" si="0"/>
        <v>406315</v>
      </c>
      <c r="I10" s="20"/>
    </row>
    <row r="11" spans="2:9" s="11" customFormat="1" ht="15" customHeight="1">
      <c r="B11" s="21"/>
      <c r="C11" s="22" t="s">
        <v>12</v>
      </c>
      <c r="D11" s="23"/>
      <c r="E11" s="24" t="s">
        <v>13</v>
      </c>
      <c r="F11" s="25">
        <f t="shared" si="0"/>
        <v>406315</v>
      </c>
      <c r="G11" s="25">
        <f t="shared" si="0"/>
        <v>0</v>
      </c>
      <c r="H11" s="25">
        <f t="shared" si="0"/>
        <v>406315</v>
      </c>
      <c r="I11" s="26"/>
    </row>
    <row r="12" spans="2:9" s="11" customFormat="1" ht="51.75" customHeight="1" thickBot="1">
      <c r="B12" s="12"/>
      <c r="C12" s="13"/>
      <c r="D12" s="27">
        <v>2010</v>
      </c>
      <c r="E12" s="28" t="s">
        <v>14</v>
      </c>
      <c r="F12" s="29">
        <v>406315</v>
      </c>
      <c r="G12" s="29"/>
      <c r="H12" s="30">
        <f>F12+G12</f>
        <v>406315</v>
      </c>
      <c r="I12" s="31" t="s">
        <v>15</v>
      </c>
    </row>
    <row r="13" spans="2:9" s="11" customFormat="1" ht="14.25" customHeight="1" thickBot="1">
      <c r="B13" s="16" t="s">
        <v>16</v>
      </c>
      <c r="C13" s="17"/>
      <c r="D13" s="17"/>
      <c r="E13" s="32" t="s">
        <v>17</v>
      </c>
      <c r="F13" s="33">
        <f aca="true" t="shared" si="1" ref="F13:H14">F14</f>
        <v>6000</v>
      </c>
      <c r="G13" s="33">
        <f t="shared" si="1"/>
        <v>0</v>
      </c>
      <c r="H13" s="33">
        <f t="shared" si="1"/>
        <v>6000</v>
      </c>
      <c r="I13" s="34"/>
    </row>
    <row r="14" spans="2:11" s="11" customFormat="1" ht="15" customHeight="1">
      <c r="B14" s="35"/>
      <c r="C14" s="22" t="s">
        <v>18</v>
      </c>
      <c r="D14" s="36"/>
      <c r="E14" s="37" t="s">
        <v>19</v>
      </c>
      <c r="F14" s="38">
        <f t="shared" si="1"/>
        <v>6000</v>
      </c>
      <c r="G14" s="38">
        <f t="shared" si="1"/>
        <v>0</v>
      </c>
      <c r="H14" s="38">
        <f t="shared" si="1"/>
        <v>6000</v>
      </c>
      <c r="I14" s="39"/>
      <c r="K14" s="40"/>
    </row>
    <row r="15" spans="2:11" s="11" customFormat="1" ht="24.75" customHeight="1" thickBot="1">
      <c r="B15" s="41"/>
      <c r="C15" s="42"/>
      <c r="D15" s="43" t="s">
        <v>20</v>
      </c>
      <c r="E15" s="44" t="s">
        <v>21</v>
      </c>
      <c r="F15" s="45">
        <v>6000</v>
      </c>
      <c r="G15" s="46"/>
      <c r="H15" s="47">
        <f>F15+G15</f>
        <v>6000</v>
      </c>
      <c r="I15" s="48"/>
      <c r="K15" s="49"/>
    </row>
    <row r="16" spans="2:11" s="11" customFormat="1" ht="14.25" customHeight="1" thickBot="1">
      <c r="B16" s="50">
        <v>600</v>
      </c>
      <c r="C16" s="51"/>
      <c r="D16" s="51"/>
      <c r="E16" s="52" t="s">
        <v>22</v>
      </c>
      <c r="F16" s="53">
        <f aca="true" t="shared" si="2" ref="F16:H17">F17</f>
        <v>28000</v>
      </c>
      <c r="G16" s="53">
        <f t="shared" si="2"/>
        <v>0</v>
      </c>
      <c r="H16" s="53">
        <f t="shared" si="2"/>
        <v>28000</v>
      </c>
      <c r="I16" s="54"/>
      <c r="K16" s="49"/>
    </row>
    <row r="17" spans="2:11" s="11" customFormat="1" ht="15" customHeight="1">
      <c r="B17" s="55"/>
      <c r="C17" s="56" t="s">
        <v>23</v>
      </c>
      <c r="D17" s="57"/>
      <c r="E17" s="58" t="s">
        <v>24</v>
      </c>
      <c r="F17" s="59">
        <f t="shared" si="2"/>
        <v>28000</v>
      </c>
      <c r="G17" s="59">
        <f t="shared" si="2"/>
        <v>0</v>
      </c>
      <c r="H17" s="59">
        <f t="shared" si="2"/>
        <v>28000</v>
      </c>
      <c r="I17" s="60"/>
      <c r="K17" s="49"/>
    </row>
    <row r="18" spans="2:11" s="11" customFormat="1" ht="33" customHeight="1" thickBot="1">
      <c r="B18" s="61"/>
      <c r="C18" s="62"/>
      <c r="D18" s="62">
        <v>6300</v>
      </c>
      <c r="E18" s="63" t="s">
        <v>25</v>
      </c>
      <c r="F18" s="64">
        <v>28000</v>
      </c>
      <c r="G18" s="65"/>
      <c r="H18" s="66">
        <f>F18+G18</f>
        <v>28000</v>
      </c>
      <c r="I18" s="67" t="s">
        <v>26</v>
      </c>
      <c r="K18" s="49"/>
    </row>
    <row r="19" spans="2:11" s="11" customFormat="1" ht="15" customHeight="1" thickBot="1">
      <c r="B19" s="68">
        <v>700</v>
      </c>
      <c r="C19" s="69"/>
      <c r="D19" s="69"/>
      <c r="E19" s="70" t="s">
        <v>27</v>
      </c>
      <c r="F19" s="71">
        <f>F20</f>
        <v>562324</v>
      </c>
      <c r="G19" s="71">
        <f>G20</f>
        <v>0</v>
      </c>
      <c r="H19" s="71">
        <f>H20</f>
        <v>562324</v>
      </c>
      <c r="I19" s="72"/>
      <c r="K19" s="40"/>
    </row>
    <row r="20" spans="2:11" s="11" customFormat="1" ht="15" customHeight="1">
      <c r="B20" s="35"/>
      <c r="C20" s="23">
        <v>70005</v>
      </c>
      <c r="D20" s="36"/>
      <c r="E20" s="37" t="s">
        <v>28</v>
      </c>
      <c r="F20" s="38">
        <f>F21+F22+F23</f>
        <v>562324</v>
      </c>
      <c r="G20" s="38">
        <f>G21+G22+G23</f>
        <v>0</v>
      </c>
      <c r="H20" s="38">
        <f>H21+H22+H23</f>
        <v>562324</v>
      </c>
      <c r="I20" s="39"/>
      <c r="K20" s="40"/>
    </row>
    <row r="21" spans="2:11" s="11" customFormat="1" ht="23.25" customHeight="1">
      <c r="B21" s="73"/>
      <c r="C21" s="74"/>
      <c r="D21" s="75" t="s">
        <v>29</v>
      </c>
      <c r="E21" s="76" t="s">
        <v>30</v>
      </c>
      <c r="F21" s="77">
        <v>10000</v>
      </c>
      <c r="G21" s="78"/>
      <c r="H21" s="30">
        <f>F21+G21</f>
        <v>10000</v>
      </c>
      <c r="I21" s="79"/>
      <c r="K21" s="40"/>
    </row>
    <row r="22" spans="2:11" s="11" customFormat="1" ht="36" customHeight="1">
      <c r="B22" s="73"/>
      <c r="C22" s="74"/>
      <c r="D22" s="75" t="s">
        <v>20</v>
      </c>
      <c r="E22" s="80" t="s">
        <v>31</v>
      </c>
      <c r="F22" s="77">
        <v>20000</v>
      </c>
      <c r="G22" s="78"/>
      <c r="H22" s="30">
        <f>F22+G22</f>
        <v>20000</v>
      </c>
      <c r="I22" s="79"/>
      <c r="K22" s="40"/>
    </row>
    <row r="23" spans="2:11" s="11" customFormat="1" ht="21" customHeight="1" thickBot="1">
      <c r="B23" s="41"/>
      <c r="C23" s="81"/>
      <c r="D23" s="43" t="s">
        <v>32</v>
      </c>
      <c r="E23" s="44" t="s">
        <v>33</v>
      </c>
      <c r="F23" s="45">
        <v>532324</v>
      </c>
      <c r="G23" s="82"/>
      <c r="H23" s="30">
        <f>F23+G23</f>
        <v>532324</v>
      </c>
      <c r="I23" s="83"/>
      <c r="K23" s="40"/>
    </row>
    <row r="24" spans="2:11" s="11" customFormat="1" ht="15" customHeight="1" thickBot="1">
      <c r="B24" s="84">
        <v>750</v>
      </c>
      <c r="C24" s="17"/>
      <c r="D24" s="17"/>
      <c r="E24" s="32" t="s">
        <v>34</v>
      </c>
      <c r="F24" s="33">
        <f>F25+F28</f>
        <v>111400</v>
      </c>
      <c r="G24" s="33">
        <f>G25+G28</f>
        <v>0</v>
      </c>
      <c r="H24" s="33">
        <f>H25+H28</f>
        <v>111400</v>
      </c>
      <c r="I24" s="34"/>
      <c r="K24" s="40"/>
    </row>
    <row r="25" spans="2:11" s="11" customFormat="1" ht="15" customHeight="1">
      <c r="B25" s="35"/>
      <c r="C25" s="23">
        <v>75011</v>
      </c>
      <c r="D25" s="36"/>
      <c r="E25" s="37" t="s">
        <v>35</v>
      </c>
      <c r="F25" s="38">
        <f>F26+F27</f>
        <v>65400</v>
      </c>
      <c r="G25" s="38">
        <f>G26+G27</f>
        <v>0</v>
      </c>
      <c r="H25" s="38">
        <f>H26+H27</f>
        <v>65400</v>
      </c>
      <c r="I25" s="39"/>
      <c r="K25" s="40"/>
    </row>
    <row r="26" spans="2:11" s="11" customFormat="1" ht="37.5" customHeight="1">
      <c r="B26" s="73"/>
      <c r="C26" s="74"/>
      <c r="D26" s="27">
        <v>2010</v>
      </c>
      <c r="E26" s="28" t="s">
        <v>36</v>
      </c>
      <c r="F26" s="77">
        <v>64900</v>
      </c>
      <c r="G26" s="78"/>
      <c r="H26" s="30">
        <f>F26+G26</f>
        <v>64900</v>
      </c>
      <c r="I26" s="79"/>
      <c r="K26" s="85"/>
    </row>
    <row r="27" spans="2:11" s="11" customFormat="1" ht="39" customHeight="1">
      <c r="B27" s="73"/>
      <c r="C27" s="74"/>
      <c r="D27" s="27">
        <v>2360</v>
      </c>
      <c r="E27" s="76" t="s">
        <v>37</v>
      </c>
      <c r="F27" s="77">
        <v>500</v>
      </c>
      <c r="G27" s="78"/>
      <c r="H27" s="30">
        <f>F27+G27</f>
        <v>500</v>
      </c>
      <c r="I27" s="79"/>
      <c r="K27" s="40"/>
    </row>
    <row r="28" spans="2:9" s="11" customFormat="1" ht="15" customHeight="1">
      <c r="B28" s="73"/>
      <c r="C28" s="86">
        <v>75023</v>
      </c>
      <c r="D28" s="87"/>
      <c r="E28" s="88" t="s">
        <v>38</v>
      </c>
      <c r="F28" s="89">
        <f>F29+F30+F31</f>
        <v>46000</v>
      </c>
      <c r="G28" s="89">
        <f>G29+G30+G31</f>
        <v>0</v>
      </c>
      <c r="H28" s="89">
        <f>H29+H30+H31</f>
        <v>46000</v>
      </c>
      <c r="I28" s="79"/>
    </row>
    <row r="29" spans="2:9" s="11" customFormat="1" ht="24" customHeight="1">
      <c r="B29" s="73"/>
      <c r="C29" s="74"/>
      <c r="D29" s="75" t="s">
        <v>39</v>
      </c>
      <c r="E29" s="76" t="s">
        <v>40</v>
      </c>
      <c r="F29" s="77">
        <v>6000</v>
      </c>
      <c r="G29" s="78"/>
      <c r="H29" s="30">
        <f>F29+G29</f>
        <v>6000</v>
      </c>
      <c r="I29" s="79"/>
    </row>
    <row r="30" spans="2:9" s="11" customFormat="1" ht="24" customHeight="1">
      <c r="B30" s="73"/>
      <c r="C30" s="74"/>
      <c r="D30" s="75" t="s">
        <v>41</v>
      </c>
      <c r="E30" s="76" t="s">
        <v>42</v>
      </c>
      <c r="F30" s="77">
        <v>15000</v>
      </c>
      <c r="G30" s="78"/>
      <c r="H30" s="30">
        <f>F30+G30</f>
        <v>15000</v>
      </c>
      <c r="I30" s="79"/>
    </row>
    <row r="31" spans="2:9" s="11" customFormat="1" ht="24" customHeight="1" thickBot="1">
      <c r="B31" s="90"/>
      <c r="C31" s="91"/>
      <c r="D31" s="92" t="s">
        <v>43</v>
      </c>
      <c r="E31" s="93" t="s">
        <v>44</v>
      </c>
      <c r="F31" s="94">
        <v>25000</v>
      </c>
      <c r="G31" s="65"/>
      <c r="H31" s="66">
        <f>F31+G31</f>
        <v>25000</v>
      </c>
      <c r="I31" s="95"/>
    </row>
    <row r="32" spans="2:9" s="11" customFormat="1" ht="27.75" customHeight="1" thickBot="1">
      <c r="B32" s="84">
        <v>751</v>
      </c>
      <c r="C32" s="17"/>
      <c r="D32" s="17"/>
      <c r="E32" s="96" t="s">
        <v>45</v>
      </c>
      <c r="F32" s="33">
        <f aca="true" t="shared" si="3" ref="F32:H33">F33</f>
        <v>1104</v>
      </c>
      <c r="G32" s="33">
        <f t="shared" si="3"/>
        <v>0</v>
      </c>
      <c r="H32" s="33">
        <f t="shared" si="3"/>
        <v>1104</v>
      </c>
      <c r="I32" s="34"/>
    </row>
    <row r="33" spans="2:11" s="11" customFormat="1" ht="25.5" customHeight="1">
      <c r="B33" s="35"/>
      <c r="C33" s="23">
        <v>75101</v>
      </c>
      <c r="D33" s="36"/>
      <c r="E33" s="97" t="s">
        <v>46</v>
      </c>
      <c r="F33" s="38">
        <f t="shared" si="3"/>
        <v>1104</v>
      </c>
      <c r="G33" s="38">
        <f t="shared" si="3"/>
        <v>0</v>
      </c>
      <c r="H33" s="38">
        <f t="shared" si="3"/>
        <v>1104</v>
      </c>
      <c r="I33" s="39"/>
      <c r="K33" s="40"/>
    </row>
    <row r="34" spans="2:11" s="11" customFormat="1" ht="33.75" customHeight="1" thickBot="1">
      <c r="B34" s="41"/>
      <c r="C34" s="81"/>
      <c r="D34" s="98">
        <v>2010</v>
      </c>
      <c r="E34" s="99" t="s">
        <v>47</v>
      </c>
      <c r="F34" s="45">
        <v>1104</v>
      </c>
      <c r="G34" s="46"/>
      <c r="H34" s="47">
        <f>F34+G34</f>
        <v>1104</v>
      </c>
      <c r="I34" s="100" t="s">
        <v>48</v>
      </c>
      <c r="K34" s="49"/>
    </row>
    <row r="35" spans="2:9" ht="39.75" customHeight="1" thickBot="1">
      <c r="B35" s="84">
        <v>756</v>
      </c>
      <c r="C35" s="17"/>
      <c r="D35" s="17"/>
      <c r="E35" s="96" t="s">
        <v>49</v>
      </c>
      <c r="F35" s="33">
        <f>F36+F41+F49+F55</f>
        <v>9138956</v>
      </c>
      <c r="G35" s="33">
        <f>G36+G41+G49+G55</f>
        <v>0</v>
      </c>
      <c r="H35" s="33">
        <f>H36+H41+H49+H55</f>
        <v>9138956</v>
      </c>
      <c r="I35" s="101"/>
    </row>
    <row r="36" spans="2:9" s="102" customFormat="1" ht="41.25" customHeight="1">
      <c r="B36" s="103"/>
      <c r="C36" s="23">
        <v>75615</v>
      </c>
      <c r="D36" s="36"/>
      <c r="E36" s="97" t="s">
        <v>50</v>
      </c>
      <c r="F36" s="38">
        <f>F37+F38+F39+F40</f>
        <v>2541000</v>
      </c>
      <c r="G36" s="38">
        <f>G37+G38+G39+G40</f>
        <v>0</v>
      </c>
      <c r="H36" s="38">
        <f>H37+H38+H39+H40</f>
        <v>2541000</v>
      </c>
      <c r="I36" s="104"/>
    </row>
    <row r="37" spans="2:9" s="102" customFormat="1" ht="15" customHeight="1">
      <c r="B37" s="105"/>
      <c r="C37" s="106"/>
      <c r="D37" s="75" t="s">
        <v>51</v>
      </c>
      <c r="E37" s="76" t="s">
        <v>52</v>
      </c>
      <c r="F37" s="77">
        <v>2400000</v>
      </c>
      <c r="G37" s="78"/>
      <c r="H37" s="30">
        <f>F37+G37</f>
        <v>2400000</v>
      </c>
      <c r="I37" s="107"/>
    </row>
    <row r="38" spans="2:9" ht="15" customHeight="1">
      <c r="B38" s="108"/>
      <c r="C38" s="109"/>
      <c r="D38" s="75" t="s">
        <v>53</v>
      </c>
      <c r="E38" s="110" t="s">
        <v>54</v>
      </c>
      <c r="F38" s="77">
        <v>110000</v>
      </c>
      <c r="G38" s="111"/>
      <c r="H38" s="30">
        <f>F38+G38</f>
        <v>110000</v>
      </c>
      <c r="I38" s="112"/>
    </row>
    <row r="39" spans="2:9" ht="15" customHeight="1">
      <c r="B39" s="108"/>
      <c r="C39" s="109"/>
      <c r="D39" s="75" t="s">
        <v>55</v>
      </c>
      <c r="E39" s="110" t="s">
        <v>56</v>
      </c>
      <c r="F39" s="77">
        <v>18000</v>
      </c>
      <c r="G39" s="111"/>
      <c r="H39" s="30">
        <f>F39+G39</f>
        <v>18000</v>
      </c>
      <c r="I39" s="112"/>
    </row>
    <row r="40" spans="2:9" ht="15" customHeight="1">
      <c r="B40" s="108"/>
      <c r="C40" s="109"/>
      <c r="D40" s="75" t="s">
        <v>57</v>
      </c>
      <c r="E40" s="110" t="s">
        <v>58</v>
      </c>
      <c r="F40" s="77">
        <v>13000</v>
      </c>
      <c r="G40" s="111"/>
      <c r="H40" s="30">
        <f>F40+G40</f>
        <v>13000</v>
      </c>
      <c r="I40" s="112"/>
    </row>
    <row r="41" spans="2:9" s="102" customFormat="1" ht="27" customHeight="1">
      <c r="B41" s="113"/>
      <c r="C41" s="86">
        <v>75616</v>
      </c>
      <c r="D41" s="87"/>
      <c r="E41" s="114" t="s">
        <v>59</v>
      </c>
      <c r="F41" s="89">
        <f>F42+F43+F44+F45+F46+F47+F48</f>
        <v>1955000</v>
      </c>
      <c r="G41" s="89">
        <f>G42+G43+G44+G45+G46+G47+G48</f>
        <v>0</v>
      </c>
      <c r="H41" s="89">
        <f>H42+H43+H44+H45+H46+H47+H48</f>
        <v>1955000</v>
      </c>
      <c r="I41" s="115"/>
    </row>
    <row r="42" spans="2:10" s="102" customFormat="1" ht="15" customHeight="1">
      <c r="B42" s="105"/>
      <c r="C42" s="106"/>
      <c r="D42" s="75" t="s">
        <v>51</v>
      </c>
      <c r="E42" s="110" t="s">
        <v>52</v>
      </c>
      <c r="F42" s="77">
        <v>750000</v>
      </c>
      <c r="G42" s="116"/>
      <c r="H42" s="30">
        <f aca="true" t="shared" si="4" ref="H42:H48">F42+G42</f>
        <v>750000</v>
      </c>
      <c r="I42" s="115"/>
      <c r="J42" s="117"/>
    </row>
    <row r="43" spans="2:9" ht="15" customHeight="1">
      <c r="B43" s="108"/>
      <c r="C43" s="109"/>
      <c r="D43" s="75" t="s">
        <v>53</v>
      </c>
      <c r="E43" s="110" t="s">
        <v>60</v>
      </c>
      <c r="F43" s="77">
        <v>750000</v>
      </c>
      <c r="G43" s="111"/>
      <c r="H43" s="30">
        <f t="shared" si="4"/>
        <v>750000</v>
      </c>
      <c r="I43" s="112"/>
    </row>
    <row r="44" spans="2:9" ht="15" customHeight="1">
      <c r="B44" s="108"/>
      <c r="C44" s="109"/>
      <c r="D44" s="75" t="s">
        <v>55</v>
      </c>
      <c r="E44" s="110" t="s">
        <v>56</v>
      </c>
      <c r="F44" s="77">
        <v>3000</v>
      </c>
      <c r="G44" s="111"/>
      <c r="H44" s="30">
        <f t="shared" si="4"/>
        <v>3000</v>
      </c>
      <c r="I44" s="112"/>
    </row>
    <row r="45" spans="2:9" s="102" customFormat="1" ht="15" customHeight="1">
      <c r="B45" s="113"/>
      <c r="C45" s="106"/>
      <c r="D45" s="75" t="s">
        <v>57</v>
      </c>
      <c r="E45" s="110" t="s">
        <v>61</v>
      </c>
      <c r="F45" s="77">
        <v>237000</v>
      </c>
      <c r="G45" s="116"/>
      <c r="H45" s="30">
        <f t="shared" si="4"/>
        <v>237000</v>
      </c>
      <c r="I45" s="115"/>
    </row>
    <row r="46" spans="2:9" ht="24" customHeight="1">
      <c r="B46" s="108"/>
      <c r="C46" s="109"/>
      <c r="D46" s="75" t="s">
        <v>62</v>
      </c>
      <c r="E46" s="76" t="s">
        <v>63</v>
      </c>
      <c r="F46" s="77">
        <v>8000</v>
      </c>
      <c r="G46" s="111"/>
      <c r="H46" s="30">
        <f t="shared" si="4"/>
        <v>8000</v>
      </c>
      <c r="I46" s="112"/>
    </row>
    <row r="47" spans="2:9" ht="15" customHeight="1">
      <c r="B47" s="108"/>
      <c r="C47" s="109"/>
      <c r="D47" s="75" t="s">
        <v>64</v>
      </c>
      <c r="E47" s="110" t="s">
        <v>65</v>
      </c>
      <c r="F47" s="77">
        <v>7000</v>
      </c>
      <c r="G47" s="111"/>
      <c r="H47" s="30">
        <f t="shared" si="4"/>
        <v>7000</v>
      </c>
      <c r="I47" s="112"/>
    </row>
    <row r="48" spans="2:9" ht="15" customHeight="1">
      <c r="B48" s="108"/>
      <c r="C48" s="109"/>
      <c r="D48" s="75" t="s">
        <v>66</v>
      </c>
      <c r="E48" s="110" t="s">
        <v>67</v>
      </c>
      <c r="F48" s="77">
        <v>200000</v>
      </c>
      <c r="G48" s="111"/>
      <c r="H48" s="30">
        <f t="shared" si="4"/>
        <v>200000</v>
      </c>
      <c r="I48" s="112"/>
    </row>
    <row r="49" spans="2:9" s="102" customFormat="1" ht="25.5" customHeight="1">
      <c r="B49" s="113"/>
      <c r="C49" s="86">
        <v>75618</v>
      </c>
      <c r="D49" s="87"/>
      <c r="E49" s="114" t="s">
        <v>68</v>
      </c>
      <c r="F49" s="89">
        <f>F50+F51+F52+F53+F54</f>
        <v>429000</v>
      </c>
      <c r="G49" s="89">
        <f>G50+G51+G52+G53+G54</f>
        <v>0</v>
      </c>
      <c r="H49" s="89">
        <f>H50+H51+H52+H53+H54</f>
        <v>429000</v>
      </c>
      <c r="I49" s="115"/>
    </row>
    <row r="50" spans="2:9" s="102" customFormat="1" ht="16.5" customHeight="1">
      <c r="B50" s="105"/>
      <c r="C50" s="106"/>
      <c r="D50" s="75" t="s">
        <v>69</v>
      </c>
      <c r="E50" s="110" t="s">
        <v>70</v>
      </c>
      <c r="F50" s="77">
        <v>40000</v>
      </c>
      <c r="G50" s="116"/>
      <c r="H50" s="30">
        <f>F50+G50</f>
        <v>40000</v>
      </c>
      <c r="I50" s="115"/>
    </row>
    <row r="51" spans="2:9" s="102" customFormat="1" ht="16.5" customHeight="1">
      <c r="B51" s="105"/>
      <c r="C51" s="106"/>
      <c r="D51" s="75" t="s">
        <v>71</v>
      </c>
      <c r="E51" s="110" t="s">
        <v>72</v>
      </c>
      <c r="F51" s="77">
        <v>1000</v>
      </c>
      <c r="G51" s="116"/>
      <c r="H51" s="30">
        <f>F51+G51</f>
        <v>1000</v>
      </c>
      <c r="I51" s="115"/>
    </row>
    <row r="52" spans="2:9" ht="16.5" customHeight="1">
      <c r="B52" s="108"/>
      <c r="C52" s="109"/>
      <c r="D52" s="75" t="s">
        <v>73</v>
      </c>
      <c r="E52" s="110" t="s">
        <v>74</v>
      </c>
      <c r="F52" s="77">
        <v>50000</v>
      </c>
      <c r="G52" s="111"/>
      <c r="H52" s="30">
        <f>F52+G52</f>
        <v>50000</v>
      </c>
      <c r="I52" s="112"/>
    </row>
    <row r="53" spans="2:9" s="102" customFormat="1" ht="19.5" customHeight="1">
      <c r="B53" s="113"/>
      <c r="C53" s="106"/>
      <c r="D53" s="75" t="s">
        <v>75</v>
      </c>
      <c r="E53" s="76" t="s">
        <v>76</v>
      </c>
      <c r="F53" s="77">
        <v>143000</v>
      </c>
      <c r="G53" s="116"/>
      <c r="H53" s="30">
        <f>F53+G53</f>
        <v>143000</v>
      </c>
      <c r="I53" s="118"/>
    </row>
    <row r="54" spans="2:9" s="102" customFormat="1" ht="24.75" customHeight="1">
      <c r="B54" s="105"/>
      <c r="C54" s="106"/>
      <c r="D54" s="75" t="s">
        <v>77</v>
      </c>
      <c r="E54" s="76" t="s">
        <v>78</v>
      </c>
      <c r="F54" s="77">
        <v>195000</v>
      </c>
      <c r="G54" s="116"/>
      <c r="H54" s="30">
        <f>F54+G54</f>
        <v>195000</v>
      </c>
      <c r="I54" s="118"/>
    </row>
    <row r="55" spans="2:9" s="102" customFormat="1" ht="25.5" customHeight="1">
      <c r="B55" s="105"/>
      <c r="C55" s="86">
        <v>75621</v>
      </c>
      <c r="D55" s="87"/>
      <c r="E55" s="114" t="s">
        <v>79</v>
      </c>
      <c r="F55" s="89">
        <f>F56+F57</f>
        <v>4213956</v>
      </c>
      <c r="G55" s="89">
        <f>G56+G57</f>
        <v>0</v>
      </c>
      <c r="H55" s="89">
        <f>H56+H57</f>
        <v>4213956</v>
      </c>
      <c r="I55" s="118"/>
    </row>
    <row r="56" spans="2:9" ht="16.5" customHeight="1">
      <c r="B56" s="108"/>
      <c r="C56" s="109"/>
      <c r="D56" s="75" t="s">
        <v>80</v>
      </c>
      <c r="E56" s="110" t="s">
        <v>81</v>
      </c>
      <c r="F56" s="77">
        <v>2413956</v>
      </c>
      <c r="G56" s="78"/>
      <c r="H56" s="30">
        <f>F56+G56</f>
        <v>2413956</v>
      </c>
      <c r="I56" s="119"/>
    </row>
    <row r="57" spans="2:9" ht="16.5" customHeight="1" thickBot="1">
      <c r="B57" s="120"/>
      <c r="C57" s="121"/>
      <c r="D57" s="43" t="s">
        <v>82</v>
      </c>
      <c r="E57" s="122" t="s">
        <v>83</v>
      </c>
      <c r="F57" s="45">
        <v>1800000</v>
      </c>
      <c r="G57" s="46"/>
      <c r="H57" s="30">
        <f>F57+G57</f>
        <v>1800000</v>
      </c>
      <c r="I57" s="123"/>
    </row>
    <row r="58" spans="2:9" ht="15" customHeight="1" thickBot="1">
      <c r="B58" s="84">
        <v>758</v>
      </c>
      <c r="C58" s="17"/>
      <c r="D58" s="17"/>
      <c r="E58" s="32" t="s">
        <v>84</v>
      </c>
      <c r="F58" s="33">
        <f>F59+F61</f>
        <v>6431732</v>
      </c>
      <c r="G58" s="33">
        <f>G59+G61</f>
        <v>0</v>
      </c>
      <c r="H58" s="33">
        <f>H59+H61</f>
        <v>6431732</v>
      </c>
      <c r="I58" s="124"/>
    </row>
    <row r="59" spans="2:9" ht="15" customHeight="1">
      <c r="B59" s="125"/>
      <c r="C59" s="23">
        <v>75801</v>
      </c>
      <c r="D59" s="36"/>
      <c r="E59" s="37" t="s">
        <v>85</v>
      </c>
      <c r="F59" s="38">
        <f>F60</f>
        <v>5671616</v>
      </c>
      <c r="G59" s="38">
        <f>G60</f>
        <v>0</v>
      </c>
      <c r="H59" s="38">
        <f>H60</f>
        <v>5671616</v>
      </c>
      <c r="I59" s="126"/>
    </row>
    <row r="60" spans="2:9" s="102" customFormat="1" ht="22.5">
      <c r="B60" s="113"/>
      <c r="C60" s="106"/>
      <c r="D60" s="27">
        <v>2920</v>
      </c>
      <c r="E60" s="110" t="s">
        <v>86</v>
      </c>
      <c r="F60" s="77">
        <v>5671616</v>
      </c>
      <c r="G60" s="127"/>
      <c r="H60" s="30">
        <f>F60+G60</f>
        <v>5671616</v>
      </c>
      <c r="I60" s="119" t="s">
        <v>87</v>
      </c>
    </row>
    <row r="61" spans="2:9" ht="15" customHeight="1">
      <c r="B61" s="108"/>
      <c r="C61" s="86">
        <v>75807</v>
      </c>
      <c r="D61" s="128"/>
      <c r="E61" s="88" t="s">
        <v>88</v>
      </c>
      <c r="F61" s="89">
        <f>F62</f>
        <v>760116</v>
      </c>
      <c r="G61" s="89">
        <f>G62</f>
        <v>0</v>
      </c>
      <c r="H61" s="89">
        <f>H62</f>
        <v>760116</v>
      </c>
      <c r="I61" s="129"/>
    </row>
    <row r="62" spans="2:9" ht="15" customHeight="1" thickBot="1">
      <c r="B62" s="130"/>
      <c r="C62" s="131"/>
      <c r="D62" s="132">
        <v>2920</v>
      </c>
      <c r="E62" s="133" t="s">
        <v>89</v>
      </c>
      <c r="F62" s="94">
        <v>760116</v>
      </c>
      <c r="G62" s="65"/>
      <c r="H62" s="66">
        <f>F62+G62</f>
        <v>760116</v>
      </c>
      <c r="I62" s="134"/>
    </row>
    <row r="63" spans="2:9" ht="15" customHeight="1" thickBot="1">
      <c r="B63" s="135">
        <v>801</v>
      </c>
      <c r="C63" s="17"/>
      <c r="D63" s="17"/>
      <c r="E63" s="32" t="s">
        <v>90</v>
      </c>
      <c r="F63" s="33">
        <f>F64+F67+F69+F71</f>
        <v>223117</v>
      </c>
      <c r="G63" s="33">
        <f>G64+G67+G69+G71</f>
        <v>0</v>
      </c>
      <c r="H63" s="33">
        <f>H64+H67+H69+H71</f>
        <v>223117</v>
      </c>
      <c r="I63" s="124"/>
    </row>
    <row r="64" spans="2:9" ht="15" customHeight="1">
      <c r="B64" s="125"/>
      <c r="C64" s="23">
        <v>80101</v>
      </c>
      <c r="D64" s="36"/>
      <c r="E64" s="37" t="s">
        <v>91</v>
      </c>
      <c r="F64" s="38">
        <f>F65+F66</f>
        <v>72900</v>
      </c>
      <c r="G64" s="38">
        <f>G65+G66</f>
        <v>0</v>
      </c>
      <c r="H64" s="38">
        <f>H65+H66</f>
        <v>72900</v>
      </c>
      <c r="I64" s="126"/>
    </row>
    <row r="65" spans="2:9" ht="24" customHeight="1">
      <c r="B65" s="108"/>
      <c r="C65" s="109"/>
      <c r="D65" s="75" t="s">
        <v>20</v>
      </c>
      <c r="E65" s="76" t="s">
        <v>92</v>
      </c>
      <c r="F65" s="77">
        <v>40000</v>
      </c>
      <c r="G65" s="78"/>
      <c r="H65" s="30">
        <f>F65+G65</f>
        <v>40000</v>
      </c>
      <c r="I65" s="129"/>
    </row>
    <row r="66" spans="2:9" ht="49.5" customHeight="1">
      <c r="B66" s="108"/>
      <c r="C66" s="109"/>
      <c r="D66" s="27">
        <v>2030</v>
      </c>
      <c r="E66" s="76" t="s">
        <v>93</v>
      </c>
      <c r="F66" s="77">
        <v>32900</v>
      </c>
      <c r="G66" s="136"/>
      <c r="H66" s="30">
        <f>F66+G66</f>
        <v>32900</v>
      </c>
      <c r="I66" s="137" t="s">
        <v>94</v>
      </c>
    </row>
    <row r="67" spans="2:9" ht="15" customHeight="1">
      <c r="B67" s="108"/>
      <c r="C67" s="86">
        <v>80104</v>
      </c>
      <c r="D67" s="87"/>
      <c r="E67" s="88" t="s">
        <v>95</v>
      </c>
      <c r="F67" s="89">
        <f>F68</f>
        <v>10000</v>
      </c>
      <c r="G67" s="89">
        <f>G68</f>
        <v>0</v>
      </c>
      <c r="H67" s="89">
        <f>H68</f>
        <v>10000</v>
      </c>
      <c r="I67" s="129"/>
    </row>
    <row r="68" spans="2:9" ht="14.25" customHeight="1">
      <c r="B68" s="120"/>
      <c r="C68" s="121"/>
      <c r="D68" s="43" t="s">
        <v>96</v>
      </c>
      <c r="E68" s="122" t="s">
        <v>97</v>
      </c>
      <c r="F68" s="45">
        <v>10000</v>
      </c>
      <c r="G68" s="78"/>
      <c r="H68" s="30">
        <f>F68+G68</f>
        <v>10000</v>
      </c>
      <c r="I68" s="129"/>
    </row>
    <row r="69" spans="2:9" ht="15" customHeight="1">
      <c r="B69" s="108"/>
      <c r="C69" s="86">
        <v>80113</v>
      </c>
      <c r="D69" s="75"/>
      <c r="E69" s="88" t="s">
        <v>98</v>
      </c>
      <c r="F69" s="138">
        <f>F70</f>
        <v>5000</v>
      </c>
      <c r="G69" s="138">
        <f>G70</f>
        <v>0</v>
      </c>
      <c r="H69" s="138">
        <f>H70</f>
        <v>5000</v>
      </c>
      <c r="I69" s="129"/>
    </row>
    <row r="70" spans="2:9" ht="14.25" customHeight="1">
      <c r="B70" s="108"/>
      <c r="C70" s="109"/>
      <c r="D70" s="75" t="s">
        <v>99</v>
      </c>
      <c r="E70" s="110" t="s">
        <v>100</v>
      </c>
      <c r="F70" s="77">
        <v>5000</v>
      </c>
      <c r="G70" s="78"/>
      <c r="H70" s="30">
        <f>F70+G70</f>
        <v>5000</v>
      </c>
      <c r="I70" s="129"/>
    </row>
    <row r="71" spans="2:9" ht="15" customHeight="1">
      <c r="B71" s="108"/>
      <c r="C71" s="86">
        <v>80195</v>
      </c>
      <c r="D71" s="75"/>
      <c r="E71" s="88" t="s">
        <v>13</v>
      </c>
      <c r="F71" s="138">
        <f>F72</f>
        <v>135217</v>
      </c>
      <c r="G71" s="138">
        <f>G72</f>
        <v>0</v>
      </c>
      <c r="H71" s="138">
        <f>H72</f>
        <v>135217</v>
      </c>
      <c r="I71" s="129"/>
    </row>
    <row r="72" spans="2:9" ht="45.75" thickBot="1">
      <c r="B72" s="139"/>
      <c r="C72" s="140"/>
      <c r="D72" s="141">
        <v>2030</v>
      </c>
      <c r="E72" s="44" t="s">
        <v>93</v>
      </c>
      <c r="F72" s="142">
        <v>135217</v>
      </c>
      <c r="G72" s="46"/>
      <c r="H72" s="30">
        <f>F72+G72</f>
        <v>135217</v>
      </c>
      <c r="I72" s="143" t="s">
        <v>101</v>
      </c>
    </row>
    <row r="73" spans="2:9" s="102" customFormat="1" ht="15" customHeight="1" thickBot="1">
      <c r="B73" s="135">
        <v>852</v>
      </c>
      <c r="C73" s="17"/>
      <c r="D73" s="17"/>
      <c r="E73" s="32" t="s">
        <v>102</v>
      </c>
      <c r="F73" s="33">
        <f>F74+F77+F79+F82+F85</f>
        <v>2759800</v>
      </c>
      <c r="G73" s="33">
        <f>G74+G77+G79+G82+G85</f>
        <v>267679</v>
      </c>
      <c r="H73" s="33">
        <f>H74+H77+H79+H82+H85</f>
        <v>3027479</v>
      </c>
      <c r="I73" s="144"/>
    </row>
    <row r="74" spans="2:9" ht="25.5" customHeight="1">
      <c r="B74" s="125"/>
      <c r="C74" s="23">
        <v>85212</v>
      </c>
      <c r="D74" s="36"/>
      <c r="E74" s="97" t="s">
        <v>103</v>
      </c>
      <c r="F74" s="38">
        <f>F75+F76</f>
        <v>2142900</v>
      </c>
      <c r="G74" s="38">
        <f>G75+G76</f>
        <v>250000</v>
      </c>
      <c r="H74" s="38">
        <f>H75+H76</f>
        <v>2392900</v>
      </c>
      <c r="I74" s="126"/>
    </row>
    <row r="75" spans="2:9" ht="37.5" customHeight="1">
      <c r="B75" s="108"/>
      <c r="C75" s="109"/>
      <c r="D75" s="27">
        <v>2010</v>
      </c>
      <c r="E75" s="28" t="s">
        <v>104</v>
      </c>
      <c r="F75" s="77">
        <v>2133200</v>
      </c>
      <c r="G75" s="78">
        <v>250000</v>
      </c>
      <c r="H75" s="30">
        <f>F75+G75</f>
        <v>2383200</v>
      </c>
      <c r="I75" s="137" t="s">
        <v>414</v>
      </c>
    </row>
    <row r="76" spans="2:9" ht="42.75" customHeight="1">
      <c r="B76" s="108"/>
      <c r="C76" s="109"/>
      <c r="D76" s="27">
        <v>6310</v>
      </c>
      <c r="E76" s="145" t="s">
        <v>106</v>
      </c>
      <c r="F76" s="77">
        <v>9700</v>
      </c>
      <c r="G76" s="136"/>
      <c r="H76" s="30">
        <f>F76+G76</f>
        <v>9700</v>
      </c>
      <c r="I76" s="137" t="s">
        <v>105</v>
      </c>
    </row>
    <row r="77" spans="2:9" ht="25.5" customHeight="1">
      <c r="B77" s="108"/>
      <c r="C77" s="86">
        <v>85213</v>
      </c>
      <c r="D77" s="87"/>
      <c r="E77" s="114" t="s">
        <v>107</v>
      </c>
      <c r="F77" s="89">
        <f>F78</f>
        <v>9800</v>
      </c>
      <c r="G77" s="89">
        <f>G78</f>
        <v>0</v>
      </c>
      <c r="H77" s="89">
        <f>H78</f>
        <v>9800</v>
      </c>
      <c r="I77" s="129"/>
    </row>
    <row r="78" spans="2:9" ht="34.5" customHeight="1">
      <c r="B78" s="108"/>
      <c r="C78" s="109"/>
      <c r="D78" s="27">
        <v>2010</v>
      </c>
      <c r="E78" s="145" t="s">
        <v>104</v>
      </c>
      <c r="F78" s="77">
        <v>9800</v>
      </c>
      <c r="G78" s="78"/>
      <c r="H78" s="30">
        <f>F78+G78</f>
        <v>9800</v>
      </c>
      <c r="I78" s="137" t="s">
        <v>108</v>
      </c>
    </row>
    <row r="79" spans="2:9" ht="25.5" customHeight="1">
      <c r="B79" s="108"/>
      <c r="C79" s="86">
        <v>85214</v>
      </c>
      <c r="D79" s="87"/>
      <c r="E79" s="114" t="s">
        <v>109</v>
      </c>
      <c r="F79" s="89">
        <f>F80+F81</f>
        <v>487900</v>
      </c>
      <c r="G79" s="89">
        <f>G80+G81</f>
        <v>5000</v>
      </c>
      <c r="H79" s="89">
        <f>H80+H81</f>
        <v>492900</v>
      </c>
      <c r="I79" s="129"/>
    </row>
    <row r="80" spans="2:9" ht="34.5" customHeight="1">
      <c r="B80" s="108"/>
      <c r="C80" s="109"/>
      <c r="D80" s="27">
        <v>2010</v>
      </c>
      <c r="E80" s="145" t="s">
        <v>104</v>
      </c>
      <c r="F80" s="77">
        <v>446900</v>
      </c>
      <c r="G80" s="78"/>
      <c r="H80" s="30">
        <f>F80+G80</f>
        <v>446900</v>
      </c>
      <c r="I80" s="137" t="s">
        <v>110</v>
      </c>
    </row>
    <row r="81" spans="2:9" s="102" customFormat="1" ht="25.5" customHeight="1">
      <c r="B81" s="113"/>
      <c r="C81" s="106"/>
      <c r="D81" s="27">
        <v>2030</v>
      </c>
      <c r="E81" s="76" t="s">
        <v>93</v>
      </c>
      <c r="F81" s="77">
        <v>41000</v>
      </c>
      <c r="G81" s="146">
        <v>5000</v>
      </c>
      <c r="H81" s="30">
        <f>F81+G81</f>
        <v>46000</v>
      </c>
      <c r="I81" s="137" t="s">
        <v>415</v>
      </c>
    </row>
    <row r="82" spans="2:9" ht="15" customHeight="1">
      <c r="B82" s="108"/>
      <c r="C82" s="86">
        <v>85219</v>
      </c>
      <c r="D82" s="87"/>
      <c r="E82" s="88" t="s">
        <v>111</v>
      </c>
      <c r="F82" s="89">
        <f>F83+F84</f>
        <v>84000</v>
      </c>
      <c r="G82" s="89">
        <f>G83+G84</f>
        <v>12679</v>
      </c>
      <c r="H82" s="89">
        <f>H83+H84</f>
        <v>96679</v>
      </c>
      <c r="I82" s="129"/>
    </row>
    <row r="83" spans="2:9" ht="22.5" customHeight="1">
      <c r="B83" s="108"/>
      <c r="C83" s="86"/>
      <c r="D83" s="75" t="s">
        <v>43</v>
      </c>
      <c r="E83" s="76" t="s">
        <v>44</v>
      </c>
      <c r="F83" s="77">
        <v>8500</v>
      </c>
      <c r="G83" s="147"/>
      <c r="H83" s="30">
        <f>F83+G83</f>
        <v>8500</v>
      </c>
      <c r="I83" s="129"/>
    </row>
    <row r="84" spans="2:9" ht="45.75" customHeight="1">
      <c r="B84" s="108"/>
      <c r="C84" s="109"/>
      <c r="D84" s="27">
        <v>2030</v>
      </c>
      <c r="E84" s="76" t="s">
        <v>93</v>
      </c>
      <c r="F84" s="77">
        <v>75500</v>
      </c>
      <c r="G84" s="111">
        <v>12679</v>
      </c>
      <c r="H84" s="30">
        <f>F84+G84</f>
        <v>88179</v>
      </c>
      <c r="I84" s="137" t="s">
        <v>416</v>
      </c>
    </row>
    <row r="85" spans="2:9" s="102" customFormat="1" ht="15" customHeight="1">
      <c r="B85" s="113"/>
      <c r="C85" s="86">
        <v>85295</v>
      </c>
      <c r="D85" s="87"/>
      <c r="E85" s="88" t="s">
        <v>13</v>
      </c>
      <c r="F85" s="89">
        <f>F86</f>
        <v>35200</v>
      </c>
      <c r="G85" s="89">
        <f>G86</f>
        <v>0</v>
      </c>
      <c r="H85" s="89">
        <f>H86</f>
        <v>35200</v>
      </c>
      <c r="I85" s="118"/>
    </row>
    <row r="86" spans="2:9" s="102" customFormat="1" ht="42.75" customHeight="1" thickBot="1">
      <c r="B86" s="148"/>
      <c r="C86" s="149"/>
      <c r="D86" s="132">
        <v>2030</v>
      </c>
      <c r="E86" s="93" t="s">
        <v>112</v>
      </c>
      <c r="F86" s="94">
        <v>35200</v>
      </c>
      <c r="G86" s="65"/>
      <c r="H86" s="66">
        <f>F86+G86</f>
        <v>35200</v>
      </c>
      <c r="I86" s="150" t="s">
        <v>113</v>
      </c>
    </row>
    <row r="87" spans="2:9" s="102" customFormat="1" ht="27" customHeight="1" thickBot="1">
      <c r="B87" s="151" t="s">
        <v>114</v>
      </c>
      <c r="C87" s="152"/>
      <c r="D87" s="153"/>
      <c r="E87" s="154" t="s">
        <v>115</v>
      </c>
      <c r="F87" s="155">
        <f>F88</f>
        <v>66146.18000000001</v>
      </c>
      <c r="G87" s="155">
        <f>G88</f>
        <v>0</v>
      </c>
      <c r="H87" s="155">
        <f>H88</f>
        <v>66146.18000000001</v>
      </c>
      <c r="I87" s="156"/>
    </row>
    <row r="88" spans="2:9" s="102" customFormat="1" ht="14.25" customHeight="1">
      <c r="B88" s="157"/>
      <c r="C88" s="57" t="s">
        <v>116</v>
      </c>
      <c r="D88" s="57"/>
      <c r="E88" s="58" t="s">
        <v>13</v>
      </c>
      <c r="F88" s="158">
        <f>F89+F90+F91+F92+F93+F94</f>
        <v>66146.18000000001</v>
      </c>
      <c r="G88" s="158">
        <f>G89+G90+G91+G92+G93+G94</f>
        <v>0</v>
      </c>
      <c r="H88" s="158">
        <f>H89+H90+H91+H92+H93+H94</f>
        <v>66146.18000000001</v>
      </c>
      <c r="I88" s="159"/>
    </row>
    <row r="89" spans="2:9" s="102" customFormat="1" ht="14.25" customHeight="1">
      <c r="B89" s="105"/>
      <c r="C89" s="106"/>
      <c r="D89" s="43">
        <v>2008</v>
      </c>
      <c r="E89" s="122" t="s">
        <v>117</v>
      </c>
      <c r="F89" s="77">
        <v>32483</v>
      </c>
      <c r="G89" s="136"/>
      <c r="H89" s="30">
        <f aca="true" t="shared" si="5" ref="H89:H94">F89+G89</f>
        <v>32483</v>
      </c>
      <c r="I89" s="137" t="s">
        <v>118</v>
      </c>
    </row>
    <row r="90" spans="2:9" s="102" customFormat="1" ht="14.25" customHeight="1">
      <c r="B90" s="105"/>
      <c r="C90" s="106"/>
      <c r="D90" s="43">
        <v>2009</v>
      </c>
      <c r="E90" s="122" t="s">
        <v>117</v>
      </c>
      <c r="F90" s="77">
        <v>5731.5</v>
      </c>
      <c r="G90" s="136"/>
      <c r="H90" s="30">
        <f t="shared" si="5"/>
        <v>5731.5</v>
      </c>
      <c r="I90" s="137" t="s">
        <v>118</v>
      </c>
    </row>
    <row r="91" spans="2:9" s="102" customFormat="1" ht="14.25" customHeight="1">
      <c r="B91" s="105"/>
      <c r="C91" s="106"/>
      <c r="D91" s="27">
        <v>6208</v>
      </c>
      <c r="E91" s="122" t="s">
        <v>117</v>
      </c>
      <c r="F91" s="77">
        <v>3485</v>
      </c>
      <c r="G91" s="136"/>
      <c r="H91" s="30">
        <f t="shared" si="5"/>
        <v>3485</v>
      </c>
      <c r="I91" s="137" t="s">
        <v>118</v>
      </c>
    </row>
    <row r="92" spans="2:9" s="102" customFormat="1" ht="14.25" customHeight="1">
      <c r="B92" s="105"/>
      <c r="C92" s="106"/>
      <c r="D92" s="27">
        <v>6209</v>
      </c>
      <c r="E92" s="122" t="s">
        <v>117</v>
      </c>
      <c r="F92" s="77">
        <v>615</v>
      </c>
      <c r="G92" s="136"/>
      <c r="H92" s="30">
        <f t="shared" si="5"/>
        <v>615</v>
      </c>
      <c r="I92" s="137" t="s">
        <v>118</v>
      </c>
    </row>
    <row r="93" spans="2:9" s="102" customFormat="1" ht="18.75" customHeight="1">
      <c r="B93" s="105"/>
      <c r="C93" s="106"/>
      <c r="D93" s="43">
        <v>2008</v>
      </c>
      <c r="E93" s="44" t="s">
        <v>119</v>
      </c>
      <c r="F93" s="77">
        <v>22633.44</v>
      </c>
      <c r="G93" s="136"/>
      <c r="H93" s="30">
        <f t="shared" si="5"/>
        <v>22633.44</v>
      </c>
      <c r="I93" s="137" t="s">
        <v>120</v>
      </c>
    </row>
    <row r="94" spans="2:9" s="102" customFormat="1" ht="18.75" customHeight="1" thickBot="1">
      <c r="B94" s="160"/>
      <c r="C94" s="161"/>
      <c r="D94" s="43">
        <v>2009</v>
      </c>
      <c r="E94" s="44" t="s">
        <v>119</v>
      </c>
      <c r="F94" s="142">
        <v>1198.24</v>
      </c>
      <c r="G94" s="162"/>
      <c r="H94" s="30">
        <f t="shared" si="5"/>
        <v>1198.24</v>
      </c>
      <c r="I94" s="137" t="s">
        <v>120</v>
      </c>
    </row>
    <row r="95" spans="2:9" s="102" customFormat="1" ht="24" customHeight="1" thickBot="1">
      <c r="B95" s="151" t="s">
        <v>121</v>
      </c>
      <c r="C95" s="152"/>
      <c r="D95" s="153"/>
      <c r="E95" s="52" t="s">
        <v>122</v>
      </c>
      <c r="F95" s="33">
        <f aca="true" t="shared" si="6" ref="F95:H96">F96</f>
        <v>61739</v>
      </c>
      <c r="G95" s="33">
        <f t="shared" si="6"/>
        <v>0</v>
      </c>
      <c r="H95" s="33">
        <f t="shared" si="6"/>
        <v>61739</v>
      </c>
      <c r="I95" s="144"/>
    </row>
    <row r="96" spans="2:9" s="102" customFormat="1" ht="15" customHeight="1">
      <c r="B96" s="157"/>
      <c r="C96" s="163" t="s">
        <v>123</v>
      </c>
      <c r="D96" s="164"/>
      <c r="E96" s="58" t="s">
        <v>124</v>
      </c>
      <c r="F96" s="165">
        <f t="shared" si="6"/>
        <v>61739</v>
      </c>
      <c r="G96" s="165">
        <f t="shared" si="6"/>
        <v>0</v>
      </c>
      <c r="H96" s="165">
        <f t="shared" si="6"/>
        <v>61739</v>
      </c>
      <c r="I96" s="166"/>
    </row>
    <row r="97" spans="2:9" s="102" customFormat="1" ht="44.25" customHeight="1" thickBot="1">
      <c r="B97" s="160"/>
      <c r="C97" s="161"/>
      <c r="D97" s="167">
        <v>2030</v>
      </c>
      <c r="E97" s="168" t="s">
        <v>125</v>
      </c>
      <c r="F97" s="142">
        <v>61739</v>
      </c>
      <c r="G97" s="162"/>
      <c r="H97" s="47">
        <f>F97+G97</f>
        <v>61739</v>
      </c>
      <c r="I97" s="169" t="s">
        <v>126</v>
      </c>
    </row>
    <row r="98" spans="2:9" ht="27" customHeight="1" thickBot="1">
      <c r="B98" s="84">
        <v>900</v>
      </c>
      <c r="C98" s="17"/>
      <c r="D98" s="17"/>
      <c r="E98" s="96" t="s">
        <v>127</v>
      </c>
      <c r="F98" s="33">
        <f aca="true" t="shared" si="7" ref="F98:H99">F99</f>
        <v>4000</v>
      </c>
      <c r="G98" s="33">
        <f t="shared" si="7"/>
        <v>0</v>
      </c>
      <c r="H98" s="33">
        <f t="shared" si="7"/>
        <v>4000</v>
      </c>
      <c r="I98" s="124"/>
    </row>
    <row r="99" spans="2:9" s="102" customFormat="1" ht="24" customHeight="1">
      <c r="B99" s="103"/>
      <c r="C99" s="23">
        <v>90020</v>
      </c>
      <c r="D99" s="36"/>
      <c r="E99" s="97" t="s">
        <v>128</v>
      </c>
      <c r="F99" s="38">
        <f t="shared" si="7"/>
        <v>4000</v>
      </c>
      <c r="G99" s="38">
        <f t="shared" si="7"/>
        <v>0</v>
      </c>
      <c r="H99" s="38">
        <f t="shared" si="7"/>
        <v>4000</v>
      </c>
      <c r="I99" s="170"/>
    </row>
    <row r="100" spans="2:9" ht="14.25" customHeight="1" thickBot="1">
      <c r="B100" s="120"/>
      <c r="C100" s="121"/>
      <c r="D100" s="171" t="s">
        <v>129</v>
      </c>
      <c r="E100" s="172" t="s">
        <v>130</v>
      </c>
      <c r="F100" s="173">
        <v>4000</v>
      </c>
      <c r="G100" s="174"/>
      <c r="H100" s="30">
        <f>F100+G100</f>
        <v>4000</v>
      </c>
      <c r="I100" s="123"/>
    </row>
    <row r="101" spans="2:9" ht="26.25" thickBot="1">
      <c r="B101" s="151" t="s">
        <v>131</v>
      </c>
      <c r="C101" s="175"/>
      <c r="D101" s="176"/>
      <c r="E101" s="52" t="s">
        <v>132</v>
      </c>
      <c r="F101" s="177">
        <f aca="true" t="shared" si="8" ref="F101:H102">F102</f>
        <v>542053</v>
      </c>
      <c r="G101" s="177">
        <f t="shared" si="8"/>
        <v>0</v>
      </c>
      <c r="H101" s="177">
        <f t="shared" si="8"/>
        <v>542053</v>
      </c>
      <c r="I101" s="124"/>
    </row>
    <row r="102" spans="2:9" ht="14.25">
      <c r="B102" s="139"/>
      <c r="C102" s="178" t="s">
        <v>133</v>
      </c>
      <c r="D102" s="179"/>
      <c r="E102" s="180" t="s">
        <v>13</v>
      </c>
      <c r="F102" s="181">
        <f t="shared" si="8"/>
        <v>542053</v>
      </c>
      <c r="G102" s="181">
        <f t="shared" si="8"/>
        <v>0</v>
      </c>
      <c r="H102" s="181">
        <f t="shared" si="8"/>
        <v>542053</v>
      </c>
      <c r="I102" s="126"/>
    </row>
    <row r="103" spans="2:9" ht="26.25" thickBot="1">
      <c r="B103" s="130"/>
      <c r="C103" s="131"/>
      <c r="D103" s="62">
        <v>6298</v>
      </c>
      <c r="E103" s="182" t="s">
        <v>134</v>
      </c>
      <c r="F103" s="183">
        <v>542053</v>
      </c>
      <c r="G103" s="184"/>
      <c r="H103" s="66">
        <f>F103+G103</f>
        <v>542053</v>
      </c>
      <c r="I103" s="134"/>
    </row>
    <row r="104" spans="2:9" ht="13.5" thickBot="1">
      <c r="B104" s="151" t="s">
        <v>135</v>
      </c>
      <c r="C104" s="175"/>
      <c r="D104" s="175"/>
      <c r="E104" s="52" t="s">
        <v>136</v>
      </c>
      <c r="F104" s="177">
        <f aca="true" t="shared" si="9" ref="F104:H105">F105</f>
        <v>198600</v>
      </c>
      <c r="G104" s="177">
        <f t="shared" si="9"/>
        <v>0</v>
      </c>
      <c r="H104" s="177">
        <f t="shared" si="9"/>
        <v>198600</v>
      </c>
      <c r="I104" s="124"/>
    </row>
    <row r="105" spans="2:9" ht="14.25">
      <c r="B105" s="185"/>
      <c r="C105" s="186" t="s">
        <v>137</v>
      </c>
      <c r="D105" s="187"/>
      <c r="E105" s="188" t="s">
        <v>138</v>
      </c>
      <c r="F105" s="189">
        <f t="shared" si="9"/>
        <v>198600</v>
      </c>
      <c r="G105" s="189">
        <f t="shared" si="9"/>
        <v>0</v>
      </c>
      <c r="H105" s="189">
        <f t="shared" si="9"/>
        <v>198600</v>
      </c>
      <c r="I105" s="190"/>
    </row>
    <row r="106" spans="2:9" ht="38.25" customHeight="1" thickBot="1">
      <c r="B106" s="130"/>
      <c r="C106" s="131"/>
      <c r="D106" s="191">
        <v>6260</v>
      </c>
      <c r="E106" s="192" t="s">
        <v>139</v>
      </c>
      <c r="F106" s="183">
        <v>198600</v>
      </c>
      <c r="G106" s="184"/>
      <c r="H106" s="66">
        <f>F106+G106</f>
        <v>198600</v>
      </c>
      <c r="I106" s="193" t="s">
        <v>140</v>
      </c>
    </row>
    <row r="107" spans="2:9" s="102" customFormat="1" ht="4.5" customHeight="1" thickBot="1">
      <c r="B107" s="194"/>
      <c r="C107" s="195"/>
      <c r="D107" s="195"/>
      <c r="E107" s="195"/>
      <c r="F107" s="196"/>
      <c r="G107" s="197"/>
      <c r="H107" s="197"/>
      <c r="I107" s="198"/>
    </row>
    <row r="108" spans="2:9" s="102" customFormat="1" ht="19.5" customHeight="1" thickBot="1">
      <c r="B108" s="199" t="s">
        <v>141</v>
      </c>
      <c r="C108" s="200"/>
      <c r="D108" s="201"/>
      <c r="E108" s="202"/>
      <c r="F108" s="33">
        <f>F10+F13+F16+F19+F24+F32+F35+F58+F63+F73+F87+F95+F98+F101+F104</f>
        <v>20541286.18</v>
      </c>
      <c r="G108" s="33">
        <f>G10+G13+G16+G19+G24+G32+G35+G58+G63+G73+G87+G95+G98+G101+G104</f>
        <v>267679</v>
      </c>
      <c r="H108" s="33">
        <f>H10+H13+H16+H19+H24+H32+H35+H58+H63+H73+H87+H95+H98+H101+H104</f>
        <v>20808965.18</v>
      </c>
      <c r="I108" s="144"/>
    </row>
    <row r="109" spans="3:6" ht="12.75">
      <c r="C109" s="203"/>
      <c r="D109" s="204"/>
      <c r="E109" s="203"/>
      <c r="F109" s="203"/>
    </row>
    <row r="110" spans="2:6" ht="12.75">
      <c r="B110" s="205"/>
      <c r="C110" s="203"/>
      <c r="D110" s="204"/>
      <c r="E110" s="203"/>
      <c r="F110" s="203"/>
    </row>
    <row r="111" spans="3:6" ht="12.75">
      <c r="C111" s="206"/>
      <c r="D111" s="204"/>
      <c r="E111" s="203"/>
      <c r="F111" s="203"/>
    </row>
    <row r="112" spans="3:6" ht="12.75">
      <c r="C112" s="203"/>
      <c r="D112" s="204"/>
      <c r="E112" s="203"/>
      <c r="F112" s="203"/>
    </row>
    <row r="113" spans="3:6" ht="12.75">
      <c r="C113" s="203"/>
      <c r="D113" s="204"/>
      <c r="E113" s="203"/>
      <c r="F113" s="203"/>
    </row>
    <row r="114" spans="3:6" ht="12.75">
      <c r="C114" s="203"/>
      <c r="D114" s="204"/>
      <c r="E114" s="203"/>
      <c r="F114" s="203"/>
    </row>
    <row r="115" spans="3:6" ht="12.75">
      <c r="C115" s="203"/>
      <c r="D115" s="204"/>
      <c r="E115" s="203"/>
      <c r="F115" s="203"/>
    </row>
    <row r="116" spans="3:6" ht="12.75">
      <c r="C116" s="203"/>
      <c r="D116" s="204"/>
      <c r="E116" s="203"/>
      <c r="F116" s="203"/>
    </row>
    <row r="117" spans="3:6" ht="12.75">
      <c r="C117" s="203"/>
      <c r="D117" s="204"/>
      <c r="E117" s="203"/>
      <c r="F117" s="203"/>
    </row>
    <row r="118" spans="3:6" ht="12.75">
      <c r="C118" s="203"/>
      <c r="D118" s="204"/>
      <c r="E118" s="203"/>
      <c r="F118" s="203"/>
    </row>
    <row r="119" spans="3:6" ht="12.75">
      <c r="C119" s="203"/>
      <c r="D119" s="204"/>
      <c r="E119" s="203"/>
      <c r="F119" s="203"/>
    </row>
    <row r="120" spans="3:6" ht="12.75">
      <c r="C120" s="203"/>
      <c r="D120" s="204"/>
      <c r="E120" s="203"/>
      <c r="F120" s="203"/>
    </row>
    <row r="121" spans="3:6" ht="12.75">
      <c r="C121" s="203"/>
      <c r="D121" s="204"/>
      <c r="E121" s="203"/>
      <c r="F121" s="203"/>
    </row>
    <row r="122" spans="3:6" ht="12.75">
      <c r="C122" s="203"/>
      <c r="D122" s="204"/>
      <c r="E122" s="203"/>
      <c r="F122" s="203"/>
    </row>
    <row r="123" spans="3:6" ht="12.75">
      <c r="C123" s="203"/>
      <c r="D123" s="204"/>
      <c r="E123" s="203"/>
      <c r="F123" s="203"/>
    </row>
    <row r="124" spans="3:6" ht="12.75">
      <c r="C124" s="203"/>
      <c r="D124" s="204"/>
      <c r="E124" s="203"/>
      <c r="F124" s="203"/>
    </row>
    <row r="125" spans="3:6" ht="12.75">
      <c r="C125" s="203"/>
      <c r="D125" s="204"/>
      <c r="E125" s="203"/>
      <c r="F125" s="203"/>
    </row>
    <row r="126" spans="3:6" ht="12.75">
      <c r="C126" s="203"/>
      <c r="D126" s="204"/>
      <c r="E126" s="203"/>
      <c r="F126" s="203"/>
    </row>
    <row r="127" spans="3:6" ht="12.75">
      <c r="C127" s="203"/>
      <c r="D127" s="204"/>
      <c r="E127" s="203"/>
      <c r="F127" s="203"/>
    </row>
    <row r="128" spans="3:6" ht="12.75">
      <c r="C128" s="203"/>
      <c r="D128" s="204"/>
      <c r="E128" s="203"/>
      <c r="F128" s="203"/>
    </row>
    <row r="129" spans="3:6" ht="12.75">
      <c r="C129" s="203"/>
      <c r="D129" s="204"/>
      <c r="E129" s="203"/>
      <c r="F129" s="203"/>
    </row>
    <row r="130" spans="3:6" ht="12.75">
      <c r="C130" s="203"/>
      <c r="D130" s="204"/>
      <c r="E130" s="203"/>
      <c r="F130" s="203"/>
    </row>
    <row r="131" spans="3:6" ht="12.75">
      <c r="C131" s="203"/>
      <c r="D131" s="204"/>
      <c r="E131" s="203"/>
      <c r="F131" s="203"/>
    </row>
    <row r="132" spans="3:6" ht="12.75">
      <c r="C132" s="203"/>
      <c r="D132" s="204"/>
      <c r="E132" s="203"/>
      <c r="F132" s="203"/>
    </row>
    <row r="133" spans="3:6" ht="12.75">
      <c r="C133" s="203"/>
      <c r="D133" s="204"/>
      <c r="E133" s="203"/>
      <c r="F133" s="203"/>
    </row>
    <row r="134" spans="3:6" ht="12.75">
      <c r="C134" s="203"/>
      <c r="D134" s="204"/>
      <c r="E134" s="203"/>
      <c r="F134" s="203"/>
    </row>
    <row r="135" spans="3:6" ht="12.75">
      <c r="C135" s="203"/>
      <c r="D135" s="204"/>
      <c r="E135" s="203"/>
      <c r="F135" s="203"/>
    </row>
    <row r="136" spans="3:6" ht="12.75">
      <c r="C136" s="203"/>
      <c r="D136" s="204"/>
      <c r="E136" s="203"/>
      <c r="F136" s="203"/>
    </row>
    <row r="137" spans="3:6" ht="12.75">
      <c r="C137" s="203"/>
      <c r="D137" s="204"/>
      <c r="E137" s="203"/>
      <c r="F137" s="203"/>
    </row>
    <row r="138" spans="3:6" ht="12.75">
      <c r="C138" s="203"/>
      <c r="D138" s="204"/>
      <c r="E138" s="203"/>
      <c r="F138" s="203"/>
    </row>
    <row r="139" spans="3:6" ht="12.75">
      <c r="C139" s="203"/>
      <c r="D139" s="204"/>
      <c r="E139" s="203"/>
      <c r="F139" s="203"/>
    </row>
    <row r="140" spans="3:6" ht="12.75">
      <c r="C140" s="203"/>
      <c r="D140" s="204"/>
      <c r="E140" s="203"/>
      <c r="F140" s="203"/>
    </row>
    <row r="141" spans="3:6" ht="12.75">
      <c r="C141" s="203"/>
      <c r="D141" s="204"/>
      <c r="E141" s="203"/>
      <c r="F141" s="203"/>
    </row>
    <row r="142" spans="3:6" ht="12.75">
      <c r="C142" s="203"/>
      <c r="D142" s="204"/>
      <c r="E142" s="203"/>
      <c r="F142" s="203"/>
    </row>
  </sheetData>
  <sheetProtection/>
  <mergeCells count="8">
    <mergeCell ref="I7:I8"/>
    <mergeCell ref="E5:G5"/>
    <mergeCell ref="B7:B8"/>
    <mergeCell ref="C7:C8"/>
    <mergeCell ref="D7:D8"/>
    <mergeCell ref="E7:E8"/>
    <mergeCell ref="F7:F8"/>
    <mergeCell ref="G7:G8"/>
  </mergeCells>
  <printOptions/>
  <pageMargins left="0.1968503937007874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00390625" style="203" customWidth="1"/>
    <col min="2" max="2" width="7.140625" style="203" customWidth="1"/>
    <col min="3" max="3" width="6.140625" style="203" customWidth="1"/>
    <col min="4" max="4" width="42.8515625" style="203" customWidth="1"/>
    <col min="5" max="5" width="18.57421875" style="203" customWidth="1"/>
    <col min="6" max="6" width="15.00390625" style="203" customWidth="1"/>
    <col min="7" max="7" width="18.57421875" style="203" customWidth="1"/>
    <col min="8" max="8" width="42.421875" style="203" customWidth="1"/>
    <col min="9" max="9" width="0.9921875" style="203" customWidth="1"/>
    <col min="10" max="16384" width="9.140625" style="203" customWidth="1"/>
  </cols>
  <sheetData>
    <row r="1" ht="12.75">
      <c r="H1" t="s">
        <v>142</v>
      </c>
    </row>
    <row r="2" ht="12.75">
      <c r="H2" t="s">
        <v>480</v>
      </c>
    </row>
    <row r="3" ht="12.75">
      <c r="H3" t="s">
        <v>412</v>
      </c>
    </row>
    <row r="4" ht="7.5" customHeight="1"/>
    <row r="5" spans="4:6" ht="18">
      <c r="D5" s="589" t="s">
        <v>417</v>
      </c>
      <c r="E5" s="589"/>
      <c r="F5" s="589"/>
    </row>
    <row r="6" ht="13.5" customHeight="1" thickBot="1">
      <c r="G6" s="6"/>
    </row>
    <row r="7" spans="1:11" ht="25.5" customHeight="1" thickBot="1">
      <c r="A7" s="207" t="s">
        <v>1</v>
      </c>
      <c r="B7" s="208" t="s">
        <v>2</v>
      </c>
      <c r="C7" s="209" t="s">
        <v>3</v>
      </c>
      <c r="D7" s="210" t="s">
        <v>143</v>
      </c>
      <c r="E7" s="211" t="s">
        <v>144</v>
      </c>
      <c r="F7" s="212" t="s">
        <v>6</v>
      </c>
      <c r="G7" s="211" t="s">
        <v>145</v>
      </c>
      <c r="H7" s="213" t="s">
        <v>8</v>
      </c>
      <c r="I7" s="214"/>
      <c r="J7" s="214"/>
      <c r="K7" s="214"/>
    </row>
    <row r="8" spans="1:11" ht="8.25" customHeight="1" thickBot="1">
      <c r="A8" s="215">
        <v>1</v>
      </c>
      <c r="B8" s="216">
        <v>2</v>
      </c>
      <c r="C8" s="217">
        <v>3</v>
      </c>
      <c r="D8" s="218">
        <v>4</v>
      </c>
      <c r="E8" s="219">
        <v>5</v>
      </c>
      <c r="F8" s="220">
        <v>6</v>
      </c>
      <c r="G8" s="221">
        <v>7</v>
      </c>
      <c r="H8" s="222">
        <v>8</v>
      </c>
      <c r="I8" s="214"/>
      <c r="J8" s="214"/>
      <c r="K8" s="214"/>
    </row>
    <row r="9" spans="1:11" ht="15.75" customHeight="1" thickBot="1">
      <c r="A9" s="151" t="s">
        <v>10</v>
      </c>
      <c r="B9" s="175"/>
      <c r="C9" s="175"/>
      <c r="D9" s="52" t="s">
        <v>11</v>
      </c>
      <c r="E9" s="223">
        <f>E10+E12+E14+E16+E18</f>
        <v>3399415</v>
      </c>
      <c r="F9" s="223">
        <f>F10+F12+F14+F16+F18</f>
        <v>0</v>
      </c>
      <c r="G9" s="223">
        <f>G10+G12+G14+G16+G18</f>
        <v>3399415</v>
      </c>
      <c r="H9" s="224"/>
      <c r="I9" s="214"/>
      <c r="J9" s="214"/>
      <c r="K9" s="214"/>
    </row>
    <row r="10" spans="1:11" ht="14.25" customHeight="1">
      <c r="A10" s="225"/>
      <c r="B10" s="226" t="s">
        <v>146</v>
      </c>
      <c r="C10" s="186"/>
      <c r="D10" s="188" t="s">
        <v>147</v>
      </c>
      <c r="E10" s="227">
        <f>E11</f>
        <v>5000</v>
      </c>
      <c r="F10" s="227">
        <f>F11</f>
        <v>0</v>
      </c>
      <c r="G10" s="227">
        <f>G11</f>
        <v>5000</v>
      </c>
      <c r="H10" s="228"/>
      <c r="I10" s="214"/>
      <c r="J10" s="214"/>
      <c r="K10" s="214"/>
    </row>
    <row r="11" spans="1:11" ht="14.25" customHeight="1">
      <c r="A11" s="229"/>
      <c r="B11" s="230"/>
      <c r="C11" s="231" t="s">
        <v>148</v>
      </c>
      <c r="D11" s="145" t="s">
        <v>149</v>
      </c>
      <c r="E11" s="232">
        <v>5000</v>
      </c>
      <c r="F11" s="233"/>
      <c r="G11" s="234">
        <f>E11+F11</f>
        <v>5000</v>
      </c>
      <c r="H11" s="235"/>
      <c r="I11" s="214"/>
      <c r="J11" s="214"/>
      <c r="K11" s="214"/>
    </row>
    <row r="12" spans="1:11" ht="14.25" customHeight="1">
      <c r="A12" s="185"/>
      <c r="B12" s="187" t="s">
        <v>150</v>
      </c>
      <c r="C12" s="236"/>
      <c r="D12" s="188" t="s">
        <v>151</v>
      </c>
      <c r="E12" s="237">
        <f>E13</f>
        <v>13000</v>
      </c>
      <c r="F12" s="237">
        <f>F13</f>
        <v>0</v>
      </c>
      <c r="G12" s="237">
        <f>G13</f>
        <v>13000</v>
      </c>
      <c r="H12" s="235"/>
      <c r="I12" s="214"/>
      <c r="J12" s="214"/>
      <c r="K12" s="214"/>
    </row>
    <row r="13" spans="1:11" ht="14.25" customHeight="1">
      <c r="A13" s="238"/>
      <c r="B13" s="239"/>
      <c r="C13" s="231" t="s">
        <v>148</v>
      </c>
      <c r="D13" s="145" t="s">
        <v>149</v>
      </c>
      <c r="E13" s="240">
        <v>13000</v>
      </c>
      <c r="F13" s="233"/>
      <c r="G13" s="234">
        <f>E13+F13</f>
        <v>13000</v>
      </c>
      <c r="H13" s="235"/>
      <c r="I13" s="214"/>
      <c r="J13" s="214"/>
      <c r="K13" s="214"/>
    </row>
    <row r="14" spans="1:11" ht="14.25" customHeight="1">
      <c r="A14" s="241"/>
      <c r="B14" s="242" t="s">
        <v>152</v>
      </c>
      <c r="C14" s="243"/>
      <c r="D14" s="244" t="s">
        <v>153</v>
      </c>
      <c r="E14" s="245">
        <f>E15</f>
        <v>2957100</v>
      </c>
      <c r="F14" s="245">
        <f>F15</f>
        <v>0</v>
      </c>
      <c r="G14" s="245">
        <f>G15</f>
        <v>2957100</v>
      </c>
      <c r="H14" s="235"/>
      <c r="I14" s="214"/>
      <c r="J14" s="214"/>
      <c r="K14" s="214"/>
    </row>
    <row r="15" spans="1:11" ht="14.25" customHeight="1">
      <c r="A15" s="238"/>
      <c r="B15" s="239"/>
      <c r="C15" s="231" t="s">
        <v>154</v>
      </c>
      <c r="D15" s="145" t="s">
        <v>155</v>
      </c>
      <c r="E15" s="246">
        <v>2957100</v>
      </c>
      <c r="F15" s="233"/>
      <c r="G15" s="234">
        <f>E15+F15</f>
        <v>2957100</v>
      </c>
      <c r="H15" s="247"/>
      <c r="I15" s="214"/>
      <c r="J15" s="214"/>
      <c r="K15" s="214"/>
    </row>
    <row r="16" spans="1:11" ht="14.25" customHeight="1">
      <c r="A16" s="241"/>
      <c r="B16" s="243" t="s">
        <v>156</v>
      </c>
      <c r="C16" s="243"/>
      <c r="D16" s="244" t="s">
        <v>157</v>
      </c>
      <c r="E16" s="248">
        <f>E17</f>
        <v>18000</v>
      </c>
      <c r="F16" s="248">
        <f>F17</f>
        <v>0</v>
      </c>
      <c r="G16" s="248">
        <f>G17</f>
        <v>18000</v>
      </c>
      <c r="H16" s="235"/>
      <c r="I16" s="214"/>
      <c r="J16" s="214"/>
      <c r="K16" s="214"/>
    </row>
    <row r="17" spans="1:11" ht="24.75" customHeight="1">
      <c r="A17" s="249"/>
      <c r="B17" s="250"/>
      <c r="C17" s="250">
        <v>2850</v>
      </c>
      <c r="D17" s="99" t="s">
        <v>158</v>
      </c>
      <c r="E17" s="251">
        <v>18000</v>
      </c>
      <c r="F17" s="252"/>
      <c r="G17" s="253">
        <f>E17+F17</f>
        <v>18000</v>
      </c>
      <c r="H17" s="254"/>
      <c r="I17" s="214"/>
      <c r="J17" s="214"/>
      <c r="K17" s="214"/>
    </row>
    <row r="18" spans="1:11" ht="14.25" customHeight="1">
      <c r="A18" s="238"/>
      <c r="B18" s="255" t="s">
        <v>12</v>
      </c>
      <c r="C18" s="243"/>
      <c r="D18" s="244" t="s">
        <v>159</v>
      </c>
      <c r="E18" s="256">
        <f>E19+E20</f>
        <v>406315</v>
      </c>
      <c r="F18" s="256">
        <f>F19+F20</f>
        <v>0</v>
      </c>
      <c r="G18" s="256">
        <f>G19+G20</f>
        <v>406315</v>
      </c>
      <c r="H18" s="235"/>
      <c r="I18" s="214"/>
      <c r="J18" s="214"/>
      <c r="K18" s="214"/>
    </row>
    <row r="19" spans="1:11" ht="14.25" customHeight="1">
      <c r="A19" s="238"/>
      <c r="B19" s="239"/>
      <c r="C19" s="231" t="s">
        <v>148</v>
      </c>
      <c r="D19" s="145" t="s">
        <v>149</v>
      </c>
      <c r="E19" s="257">
        <v>7967</v>
      </c>
      <c r="F19" s="233"/>
      <c r="G19" s="253">
        <f>E19+F19</f>
        <v>7967</v>
      </c>
      <c r="H19" s="247" t="s">
        <v>160</v>
      </c>
      <c r="I19" s="214"/>
      <c r="J19" s="214"/>
      <c r="K19" s="214"/>
    </row>
    <row r="20" spans="1:11" ht="14.25" customHeight="1" thickBot="1">
      <c r="A20" s="258"/>
      <c r="B20" s="259"/>
      <c r="C20" s="231" t="s">
        <v>161</v>
      </c>
      <c r="D20" s="145" t="s">
        <v>162</v>
      </c>
      <c r="E20" s="260">
        <v>398348</v>
      </c>
      <c r="F20" s="261"/>
      <c r="G20" s="253">
        <f>E20+F20</f>
        <v>398348</v>
      </c>
      <c r="H20" s="247" t="s">
        <v>160</v>
      </c>
      <c r="I20" s="214"/>
      <c r="J20" s="214"/>
      <c r="K20" s="214"/>
    </row>
    <row r="21" spans="1:11" ht="15.75" customHeight="1" thickBot="1">
      <c r="A21" s="151" t="s">
        <v>163</v>
      </c>
      <c r="B21" s="175"/>
      <c r="C21" s="175"/>
      <c r="D21" s="52" t="s">
        <v>22</v>
      </c>
      <c r="E21" s="262">
        <f>E22+E24+E26+E29</f>
        <v>961100</v>
      </c>
      <c r="F21" s="262">
        <f>F22+F24+F26+F29</f>
        <v>0</v>
      </c>
      <c r="G21" s="262">
        <f>G22+G24+G26+G29</f>
        <v>961100</v>
      </c>
      <c r="H21" s="224"/>
      <c r="I21" s="214"/>
      <c r="J21" s="214"/>
      <c r="K21" s="214"/>
    </row>
    <row r="22" spans="1:11" ht="14.25" customHeight="1">
      <c r="A22" s="185"/>
      <c r="B22" s="187" t="s">
        <v>164</v>
      </c>
      <c r="C22" s="186"/>
      <c r="D22" s="188" t="s">
        <v>165</v>
      </c>
      <c r="E22" s="263">
        <f>E23</f>
        <v>220000</v>
      </c>
      <c r="F22" s="263">
        <f>F23</f>
        <v>0</v>
      </c>
      <c r="G22" s="263">
        <f>G23</f>
        <v>220000</v>
      </c>
      <c r="H22" s="228"/>
      <c r="I22" s="214"/>
      <c r="J22" s="214"/>
      <c r="K22" s="214"/>
    </row>
    <row r="23" spans="1:11" ht="14.25" customHeight="1">
      <c r="A23" s="241"/>
      <c r="B23" s="239"/>
      <c r="C23" s="231" t="s">
        <v>148</v>
      </c>
      <c r="D23" s="145" t="s">
        <v>149</v>
      </c>
      <c r="E23" s="246">
        <v>220000</v>
      </c>
      <c r="F23" s="233"/>
      <c r="G23" s="234">
        <f>E23+F23</f>
        <v>220000</v>
      </c>
      <c r="H23" s="235"/>
      <c r="I23" s="214"/>
      <c r="J23" s="214"/>
      <c r="K23" s="214"/>
    </row>
    <row r="24" spans="1:11" ht="14.25" customHeight="1">
      <c r="A24" s="241"/>
      <c r="B24" s="243" t="s">
        <v>166</v>
      </c>
      <c r="C24" s="242"/>
      <c r="D24" s="244" t="s">
        <v>167</v>
      </c>
      <c r="E24" s="248">
        <f>E25</f>
        <v>50000</v>
      </c>
      <c r="F24" s="248">
        <f>F25</f>
        <v>0</v>
      </c>
      <c r="G24" s="248">
        <f>G25</f>
        <v>50000</v>
      </c>
      <c r="H24" s="235"/>
      <c r="I24" s="214"/>
      <c r="J24" s="214"/>
      <c r="K24" s="214"/>
    </row>
    <row r="25" spans="1:11" ht="38.25" customHeight="1">
      <c r="A25" s="241"/>
      <c r="B25" s="239"/>
      <c r="C25" s="250" t="s">
        <v>168</v>
      </c>
      <c r="D25" s="264" t="s">
        <v>169</v>
      </c>
      <c r="E25" s="246">
        <v>50000</v>
      </c>
      <c r="F25" s="265"/>
      <c r="G25" s="234">
        <f>E25+F25</f>
        <v>50000</v>
      </c>
      <c r="H25" s="266" t="s">
        <v>170</v>
      </c>
      <c r="I25" s="214"/>
      <c r="J25" s="214"/>
      <c r="K25" s="214"/>
    </row>
    <row r="26" spans="1:11" ht="14.25" customHeight="1">
      <c r="A26" s="241"/>
      <c r="B26" s="243" t="s">
        <v>171</v>
      </c>
      <c r="C26" s="242"/>
      <c r="D26" s="244" t="s">
        <v>172</v>
      </c>
      <c r="E26" s="248">
        <f>E27+E28</f>
        <v>326100</v>
      </c>
      <c r="F26" s="248">
        <f>F27+F28</f>
        <v>0</v>
      </c>
      <c r="G26" s="248">
        <f>G27+G28</f>
        <v>326100</v>
      </c>
      <c r="H26" s="235"/>
      <c r="I26" s="214"/>
      <c r="J26" s="214"/>
      <c r="K26" s="214"/>
    </row>
    <row r="27" spans="1:11" ht="36">
      <c r="A27" s="241"/>
      <c r="B27" s="243"/>
      <c r="C27" s="267">
        <v>2710</v>
      </c>
      <c r="D27" s="268" t="s">
        <v>173</v>
      </c>
      <c r="E27" s="269">
        <v>50200</v>
      </c>
      <c r="F27" s="269"/>
      <c r="G27" s="234">
        <f>E27+F27</f>
        <v>50200</v>
      </c>
      <c r="H27" s="270" t="s">
        <v>174</v>
      </c>
      <c r="I27" s="214"/>
      <c r="J27" s="214"/>
      <c r="K27" s="214"/>
    </row>
    <row r="28" spans="1:11" ht="40.5" customHeight="1">
      <c r="A28" s="241"/>
      <c r="B28" s="239"/>
      <c r="C28" s="250" t="s">
        <v>168</v>
      </c>
      <c r="D28" s="264" t="s">
        <v>169</v>
      </c>
      <c r="E28" s="246">
        <v>275900</v>
      </c>
      <c r="F28" s="233"/>
      <c r="G28" s="234">
        <f>E28+F28</f>
        <v>275900</v>
      </c>
      <c r="H28" s="271" t="s">
        <v>175</v>
      </c>
      <c r="I28" s="214"/>
      <c r="J28" s="214"/>
      <c r="K28" s="214"/>
    </row>
    <row r="29" spans="1:11" ht="17.25" customHeight="1">
      <c r="A29" s="241"/>
      <c r="B29" s="242" t="s">
        <v>23</v>
      </c>
      <c r="C29" s="243"/>
      <c r="D29" s="244" t="s">
        <v>176</v>
      </c>
      <c r="E29" s="248">
        <f>E30+E31+E32+E33</f>
        <v>365000</v>
      </c>
      <c r="F29" s="248">
        <f>F30+F31+F32+F33</f>
        <v>0</v>
      </c>
      <c r="G29" s="248">
        <f>G30+G31+G32+G33</f>
        <v>365000</v>
      </c>
      <c r="H29" s="235"/>
      <c r="I29" s="214"/>
      <c r="J29" s="214"/>
      <c r="K29" s="214"/>
    </row>
    <row r="30" spans="1:11" ht="15" customHeight="1">
      <c r="A30" s="241"/>
      <c r="B30" s="272"/>
      <c r="C30" s="231" t="s">
        <v>177</v>
      </c>
      <c r="D30" s="145" t="s">
        <v>178</v>
      </c>
      <c r="E30" s="269">
        <v>50000</v>
      </c>
      <c r="F30" s="233"/>
      <c r="G30" s="234">
        <f>E30+F30</f>
        <v>50000</v>
      </c>
      <c r="H30" s="235"/>
      <c r="I30" s="214"/>
      <c r="J30" s="214"/>
      <c r="K30" s="214"/>
    </row>
    <row r="31" spans="1:11" ht="15" customHeight="1">
      <c r="A31" s="241"/>
      <c r="B31" s="272"/>
      <c r="C31" s="231" t="s">
        <v>148</v>
      </c>
      <c r="D31" s="145" t="s">
        <v>149</v>
      </c>
      <c r="E31" s="269">
        <v>144000</v>
      </c>
      <c r="F31" s="233"/>
      <c r="G31" s="234">
        <f>E31+F31</f>
        <v>144000</v>
      </c>
      <c r="H31" s="107"/>
      <c r="I31" s="214"/>
      <c r="J31" s="214"/>
      <c r="K31" s="214"/>
    </row>
    <row r="32" spans="1:11" ht="15" customHeight="1">
      <c r="A32" s="238"/>
      <c r="B32" s="239"/>
      <c r="C32" s="231" t="s">
        <v>161</v>
      </c>
      <c r="D32" s="145" t="s">
        <v>162</v>
      </c>
      <c r="E32" s="246">
        <v>36000</v>
      </c>
      <c r="F32" s="233"/>
      <c r="G32" s="273">
        <f>E32+F32</f>
        <v>36000</v>
      </c>
      <c r="H32" s="235"/>
      <c r="I32" s="214"/>
      <c r="J32" s="214"/>
      <c r="K32" s="214"/>
    </row>
    <row r="33" spans="1:11" ht="23.25" thickBot="1">
      <c r="A33" s="258"/>
      <c r="B33" s="259"/>
      <c r="C33" s="231" t="s">
        <v>154</v>
      </c>
      <c r="D33" s="145" t="s">
        <v>155</v>
      </c>
      <c r="E33" s="260">
        <v>135000</v>
      </c>
      <c r="F33" s="261"/>
      <c r="G33" s="274">
        <f>E33+F33</f>
        <v>135000</v>
      </c>
      <c r="H33" s="266" t="s">
        <v>179</v>
      </c>
      <c r="I33" s="214"/>
      <c r="J33" s="214"/>
      <c r="K33" s="214"/>
    </row>
    <row r="34" spans="1:11" ht="15.75" customHeight="1" thickBot="1">
      <c r="A34" s="151" t="s">
        <v>180</v>
      </c>
      <c r="B34" s="175"/>
      <c r="C34" s="175"/>
      <c r="D34" s="32" t="s">
        <v>27</v>
      </c>
      <c r="E34" s="262">
        <f>E35+E38</f>
        <v>258000</v>
      </c>
      <c r="F34" s="262">
        <f>F35+F38</f>
        <v>0</v>
      </c>
      <c r="G34" s="262">
        <f>G35+G38</f>
        <v>258000</v>
      </c>
      <c r="H34" s="224"/>
      <c r="I34" s="214"/>
      <c r="J34" s="214"/>
      <c r="K34" s="214"/>
    </row>
    <row r="35" spans="1:11" ht="16.5" customHeight="1">
      <c r="A35" s="275"/>
      <c r="B35" s="56" t="s">
        <v>181</v>
      </c>
      <c r="C35" s="57"/>
      <c r="D35" s="58" t="s">
        <v>182</v>
      </c>
      <c r="E35" s="276">
        <f>SUM(E36:E37)</f>
        <v>178000</v>
      </c>
      <c r="F35" s="276">
        <f>SUM(F36:F37)</f>
        <v>0</v>
      </c>
      <c r="G35" s="276">
        <f>SUM(G36:G37)</f>
        <v>178000</v>
      </c>
      <c r="H35" s="277"/>
      <c r="I35" s="214"/>
      <c r="J35" s="214"/>
      <c r="K35" s="214"/>
    </row>
    <row r="36" spans="1:11" ht="15" customHeight="1">
      <c r="A36" s="241"/>
      <c r="B36" s="278"/>
      <c r="C36" s="231" t="s">
        <v>183</v>
      </c>
      <c r="D36" s="145" t="s">
        <v>184</v>
      </c>
      <c r="E36" s="269">
        <v>68000</v>
      </c>
      <c r="F36" s="233"/>
      <c r="G36" s="234">
        <f>E36+F36</f>
        <v>68000</v>
      </c>
      <c r="H36" s="247"/>
      <c r="I36" s="214"/>
      <c r="J36" s="214"/>
      <c r="K36" s="214"/>
    </row>
    <row r="37" spans="1:11" ht="15" customHeight="1">
      <c r="A37" s="238"/>
      <c r="B37" s="239"/>
      <c r="C37" s="231" t="s">
        <v>148</v>
      </c>
      <c r="D37" s="145" t="s">
        <v>149</v>
      </c>
      <c r="E37" s="279">
        <v>110000</v>
      </c>
      <c r="F37" s="233"/>
      <c r="G37" s="273">
        <f>E37+F37</f>
        <v>110000</v>
      </c>
      <c r="H37" s="235"/>
      <c r="I37" s="214"/>
      <c r="J37" s="214"/>
      <c r="K37" s="214"/>
    </row>
    <row r="38" spans="1:11" ht="15" customHeight="1">
      <c r="A38" s="238"/>
      <c r="B38" s="280">
        <v>70095</v>
      </c>
      <c r="C38" s="281"/>
      <c r="D38" s="282" t="s">
        <v>159</v>
      </c>
      <c r="E38" s="283">
        <f>E39</f>
        <v>80000</v>
      </c>
      <c r="F38" s="283">
        <f>F39</f>
        <v>0</v>
      </c>
      <c r="G38" s="283">
        <f>G39</f>
        <v>80000</v>
      </c>
      <c r="H38" s="235"/>
      <c r="I38" s="214"/>
      <c r="J38" s="214"/>
      <c r="K38" s="214"/>
    </row>
    <row r="39" spans="1:11" ht="24" customHeight="1" thickBot="1">
      <c r="A39" s="284"/>
      <c r="B39" s="285"/>
      <c r="C39" s="231" t="s">
        <v>154</v>
      </c>
      <c r="D39" s="145" t="s">
        <v>155</v>
      </c>
      <c r="E39" s="286">
        <v>80000</v>
      </c>
      <c r="F39" s="287"/>
      <c r="G39" s="273">
        <f>E39+F39</f>
        <v>80000</v>
      </c>
      <c r="H39" s="288" t="s">
        <v>185</v>
      </c>
      <c r="I39" s="214"/>
      <c r="J39" s="214"/>
      <c r="K39" s="214"/>
    </row>
    <row r="40" spans="1:11" ht="15.75" customHeight="1" thickBot="1">
      <c r="A40" s="151" t="s">
        <v>186</v>
      </c>
      <c r="B40" s="289"/>
      <c r="C40" s="175"/>
      <c r="D40" s="290" t="s">
        <v>187</v>
      </c>
      <c r="E40" s="262">
        <f aca="true" t="shared" si="0" ref="E40:G41">E41</f>
        <v>100000</v>
      </c>
      <c r="F40" s="262">
        <f t="shared" si="0"/>
        <v>0</v>
      </c>
      <c r="G40" s="262">
        <f t="shared" si="0"/>
        <v>100000</v>
      </c>
      <c r="H40" s="224"/>
      <c r="I40" s="214"/>
      <c r="J40" s="214"/>
      <c r="K40" s="214"/>
    </row>
    <row r="41" spans="1:11" ht="17.25" customHeight="1">
      <c r="A41" s="185"/>
      <c r="B41" s="187" t="s">
        <v>188</v>
      </c>
      <c r="C41" s="186"/>
      <c r="D41" s="188" t="s">
        <v>189</v>
      </c>
      <c r="E41" s="263">
        <f t="shared" si="0"/>
        <v>100000</v>
      </c>
      <c r="F41" s="263">
        <f t="shared" si="0"/>
        <v>0</v>
      </c>
      <c r="G41" s="263">
        <f t="shared" si="0"/>
        <v>100000</v>
      </c>
      <c r="H41" s="228"/>
      <c r="I41" s="214"/>
      <c r="J41" s="214"/>
      <c r="K41" s="214"/>
    </row>
    <row r="42" spans="1:11" ht="15" customHeight="1" thickBot="1">
      <c r="A42" s="249"/>
      <c r="B42" s="250"/>
      <c r="C42" s="291" t="s">
        <v>148</v>
      </c>
      <c r="D42" s="99" t="s">
        <v>149</v>
      </c>
      <c r="E42" s="251">
        <v>100000</v>
      </c>
      <c r="F42" s="252"/>
      <c r="G42" s="253">
        <f>E42+F42</f>
        <v>100000</v>
      </c>
      <c r="H42" s="254"/>
      <c r="I42" s="214"/>
      <c r="J42" s="214"/>
      <c r="K42" s="214"/>
    </row>
    <row r="43" spans="1:11" ht="15.75" customHeight="1" thickBot="1">
      <c r="A43" s="151" t="s">
        <v>190</v>
      </c>
      <c r="B43" s="175"/>
      <c r="C43" s="175"/>
      <c r="D43" s="32" t="s">
        <v>34</v>
      </c>
      <c r="E43" s="262">
        <f>E44+E48+E55+E77+E80</f>
        <v>2008597</v>
      </c>
      <c r="F43" s="262">
        <f>F44+F48+F55+F77+F80</f>
        <v>0</v>
      </c>
      <c r="G43" s="262">
        <f>G44+G48+G55+G77+G80</f>
        <v>2008597</v>
      </c>
      <c r="H43" s="224"/>
      <c r="I43" s="214"/>
      <c r="J43" s="214"/>
      <c r="K43" s="214"/>
    </row>
    <row r="44" spans="1:11" ht="15" customHeight="1">
      <c r="A44" s="185"/>
      <c r="B44" s="187" t="s">
        <v>191</v>
      </c>
      <c r="C44" s="186"/>
      <c r="D44" s="188" t="s">
        <v>192</v>
      </c>
      <c r="E44" s="263">
        <f>SUM(E45:E47)</f>
        <v>64900</v>
      </c>
      <c r="F44" s="263">
        <f>SUM(F45:F47)</f>
        <v>0</v>
      </c>
      <c r="G44" s="263">
        <f>SUM(G45:G47)</f>
        <v>64900</v>
      </c>
      <c r="H44" s="228"/>
      <c r="I44" s="214"/>
      <c r="J44" s="214"/>
      <c r="K44" s="214"/>
    </row>
    <row r="45" spans="1:11" ht="15" customHeight="1">
      <c r="A45" s="238"/>
      <c r="B45" s="239"/>
      <c r="C45" s="231" t="s">
        <v>193</v>
      </c>
      <c r="D45" s="145" t="s">
        <v>194</v>
      </c>
      <c r="E45" s="292">
        <v>54200</v>
      </c>
      <c r="F45" s="233"/>
      <c r="G45" s="234">
        <f>E45+F45</f>
        <v>54200</v>
      </c>
      <c r="H45" s="235"/>
      <c r="I45" s="214"/>
      <c r="J45" s="214"/>
      <c r="K45" s="214"/>
    </row>
    <row r="46" spans="1:11" ht="15" customHeight="1">
      <c r="A46" s="238"/>
      <c r="B46" s="239"/>
      <c r="C46" s="231" t="s">
        <v>195</v>
      </c>
      <c r="D46" s="145" t="s">
        <v>196</v>
      </c>
      <c r="E46" s="292">
        <v>9400</v>
      </c>
      <c r="F46" s="233"/>
      <c r="G46" s="234">
        <f>E46+F46</f>
        <v>9400</v>
      </c>
      <c r="H46" s="235"/>
      <c r="I46" s="214"/>
      <c r="J46" s="214"/>
      <c r="K46" s="214"/>
    </row>
    <row r="47" spans="1:11" ht="15" customHeight="1">
      <c r="A47" s="238"/>
      <c r="B47" s="239"/>
      <c r="C47" s="231" t="s">
        <v>197</v>
      </c>
      <c r="D47" s="145" t="s">
        <v>198</v>
      </c>
      <c r="E47" s="292">
        <v>1300</v>
      </c>
      <c r="F47" s="293"/>
      <c r="G47" s="234">
        <f>E47+F47</f>
        <v>1300</v>
      </c>
      <c r="H47" s="235"/>
      <c r="I47" s="214"/>
      <c r="J47" s="214"/>
      <c r="K47" s="214"/>
    </row>
    <row r="48" spans="1:11" ht="15" customHeight="1">
      <c r="A48" s="241"/>
      <c r="B48" s="242" t="s">
        <v>199</v>
      </c>
      <c r="C48" s="243"/>
      <c r="D48" s="244" t="s">
        <v>200</v>
      </c>
      <c r="E48" s="248">
        <f>SUM(E49:E54)</f>
        <v>177000</v>
      </c>
      <c r="F48" s="248">
        <f>SUM(F49:F54)</f>
        <v>0</v>
      </c>
      <c r="G48" s="248">
        <f>SUM(G49:G54)</f>
        <v>177000</v>
      </c>
      <c r="H48" s="235"/>
      <c r="I48" s="214"/>
      <c r="J48" s="214"/>
      <c r="K48" s="214"/>
    </row>
    <row r="49" spans="1:11" ht="15" customHeight="1">
      <c r="A49" s="238"/>
      <c r="B49" s="239"/>
      <c r="C49" s="231" t="s">
        <v>183</v>
      </c>
      <c r="D49" s="145" t="s">
        <v>184</v>
      </c>
      <c r="E49" s="246">
        <v>145000</v>
      </c>
      <c r="F49" s="293"/>
      <c r="G49" s="234">
        <f aca="true" t="shared" si="1" ref="G49:G54">E49+F49</f>
        <v>145000</v>
      </c>
      <c r="H49" s="235"/>
      <c r="I49" s="214"/>
      <c r="J49" s="214"/>
      <c r="K49" s="214"/>
    </row>
    <row r="50" spans="1:11" ht="15" customHeight="1">
      <c r="A50" s="238"/>
      <c r="B50" s="239"/>
      <c r="C50" s="231" t="s">
        <v>177</v>
      </c>
      <c r="D50" s="145" t="s">
        <v>178</v>
      </c>
      <c r="E50" s="246">
        <v>12000</v>
      </c>
      <c r="F50" s="293"/>
      <c r="G50" s="234">
        <f t="shared" si="1"/>
        <v>12000</v>
      </c>
      <c r="H50" s="235"/>
      <c r="I50" s="214"/>
      <c r="J50" s="214"/>
      <c r="K50" s="214"/>
    </row>
    <row r="51" spans="1:11" ht="15" customHeight="1">
      <c r="A51" s="238"/>
      <c r="B51" s="239"/>
      <c r="C51" s="231" t="s">
        <v>148</v>
      </c>
      <c r="D51" s="145" t="s">
        <v>149</v>
      </c>
      <c r="E51" s="246">
        <v>5000</v>
      </c>
      <c r="F51" s="293"/>
      <c r="G51" s="234">
        <f t="shared" si="1"/>
        <v>5000</v>
      </c>
      <c r="H51" s="235"/>
      <c r="I51" s="214"/>
      <c r="J51" s="214"/>
      <c r="K51" s="214"/>
    </row>
    <row r="52" spans="1:11" ht="15" customHeight="1">
      <c r="A52" s="238"/>
      <c r="B52" s="239"/>
      <c r="C52" s="231" t="s">
        <v>201</v>
      </c>
      <c r="D52" s="145" t="s">
        <v>202</v>
      </c>
      <c r="E52" s="246">
        <v>2000</v>
      </c>
      <c r="F52" s="293"/>
      <c r="G52" s="234">
        <f t="shared" si="1"/>
        <v>2000</v>
      </c>
      <c r="H52" s="235"/>
      <c r="I52" s="214"/>
      <c r="J52" s="214"/>
      <c r="K52" s="214"/>
    </row>
    <row r="53" spans="1:11" ht="15" customHeight="1">
      <c r="A53" s="238"/>
      <c r="B53" s="239"/>
      <c r="C53" s="294">
        <v>4420</v>
      </c>
      <c r="D53" s="145" t="s">
        <v>203</v>
      </c>
      <c r="E53" s="246">
        <v>3000</v>
      </c>
      <c r="F53" s="293"/>
      <c r="G53" s="234">
        <f t="shared" si="1"/>
        <v>3000</v>
      </c>
      <c r="H53" s="235"/>
      <c r="I53" s="214"/>
      <c r="J53" s="214"/>
      <c r="K53" s="214"/>
    </row>
    <row r="54" spans="1:11" ht="12.75">
      <c r="A54" s="238"/>
      <c r="B54" s="239"/>
      <c r="C54" s="294">
        <v>4700</v>
      </c>
      <c r="D54" s="145" t="s">
        <v>204</v>
      </c>
      <c r="E54" s="246">
        <v>10000</v>
      </c>
      <c r="F54" s="293"/>
      <c r="G54" s="234">
        <f t="shared" si="1"/>
        <v>10000</v>
      </c>
      <c r="H54" s="235"/>
      <c r="I54" s="214"/>
      <c r="J54" s="214"/>
      <c r="K54" s="214"/>
    </row>
    <row r="55" spans="1:11" ht="15" customHeight="1">
      <c r="A55" s="241"/>
      <c r="B55" s="242" t="s">
        <v>205</v>
      </c>
      <c r="C55" s="243"/>
      <c r="D55" s="244" t="s">
        <v>206</v>
      </c>
      <c r="E55" s="248">
        <f>SUM(E56:E76)</f>
        <v>1649774</v>
      </c>
      <c r="F55" s="248">
        <f>SUM(F56:F76)</f>
        <v>0</v>
      </c>
      <c r="G55" s="248">
        <f>SUM(G56:G76)</f>
        <v>1649774</v>
      </c>
      <c r="H55" s="235"/>
      <c r="I55" s="214"/>
      <c r="J55" s="214"/>
      <c r="K55" s="214"/>
    </row>
    <row r="56" spans="1:11" ht="14.25" customHeight="1">
      <c r="A56" s="238"/>
      <c r="B56" s="239"/>
      <c r="C56" s="239">
        <v>3020</v>
      </c>
      <c r="D56" s="145" t="s">
        <v>207</v>
      </c>
      <c r="E56" s="246">
        <v>20000</v>
      </c>
      <c r="F56" s="293"/>
      <c r="G56" s="234">
        <f aca="true" t="shared" si="2" ref="G56:G76">E56+F56</f>
        <v>20000</v>
      </c>
      <c r="H56" s="235"/>
      <c r="I56" s="214"/>
      <c r="J56" s="214"/>
      <c r="K56" s="214"/>
    </row>
    <row r="57" spans="1:11" ht="14.25" customHeight="1">
      <c r="A57" s="238"/>
      <c r="B57" s="239"/>
      <c r="C57" s="231" t="s">
        <v>193</v>
      </c>
      <c r="D57" s="145" t="s">
        <v>194</v>
      </c>
      <c r="E57" s="246">
        <v>848000</v>
      </c>
      <c r="F57" s="295"/>
      <c r="G57" s="234">
        <f t="shared" si="2"/>
        <v>848000</v>
      </c>
      <c r="H57" s="247"/>
      <c r="I57" s="214"/>
      <c r="J57" s="214"/>
      <c r="K57" s="214"/>
    </row>
    <row r="58" spans="1:11" ht="14.25" customHeight="1">
      <c r="A58" s="238"/>
      <c r="B58" s="239"/>
      <c r="C58" s="231" t="s">
        <v>208</v>
      </c>
      <c r="D58" s="145" t="s">
        <v>209</v>
      </c>
      <c r="E58" s="246">
        <v>67274</v>
      </c>
      <c r="F58" s="295"/>
      <c r="G58" s="234">
        <f t="shared" si="2"/>
        <v>67274</v>
      </c>
      <c r="H58" s="235"/>
      <c r="I58" s="214"/>
      <c r="J58" s="214"/>
      <c r="K58" s="214"/>
    </row>
    <row r="59" spans="1:11" ht="14.25" customHeight="1">
      <c r="A59" s="238"/>
      <c r="B59" s="239"/>
      <c r="C59" s="231" t="s">
        <v>195</v>
      </c>
      <c r="D59" s="145" t="s">
        <v>196</v>
      </c>
      <c r="E59" s="246">
        <v>134000</v>
      </c>
      <c r="F59" s="295"/>
      <c r="G59" s="234">
        <f t="shared" si="2"/>
        <v>134000</v>
      </c>
      <c r="H59" s="247"/>
      <c r="I59" s="214"/>
      <c r="J59" s="214"/>
      <c r="K59" s="214"/>
    </row>
    <row r="60" spans="1:11" ht="14.25" customHeight="1">
      <c r="A60" s="238"/>
      <c r="B60" s="239"/>
      <c r="C60" s="231" t="s">
        <v>197</v>
      </c>
      <c r="D60" s="145" t="s">
        <v>198</v>
      </c>
      <c r="E60" s="246">
        <v>22000</v>
      </c>
      <c r="F60" s="293"/>
      <c r="G60" s="234">
        <f t="shared" si="2"/>
        <v>22000</v>
      </c>
      <c r="H60" s="235"/>
      <c r="I60" s="214"/>
      <c r="J60" s="214"/>
      <c r="K60" s="214"/>
    </row>
    <row r="61" spans="1:11" ht="14.25" customHeight="1">
      <c r="A61" s="238"/>
      <c r="B61" s="239"/>
      <c r="C61" s="239">
        <v>4170</v>
      </c>
      <c r="D61" s="145" t="s">
        <v>210</v>
      </c>
      <c r="E61" s="246">
        <v>17000</v>
      </c>
      <c r="F61" s="293"/>
      <c r="G61" s="234">
        <f t="shared" si="2"/>
        <v>17000</v>
      </c>
      <c r="H61" s="235"/>
      <c r="I61" s="214"/>
      <c r="J61" s="214"/>
      <c r="K61" s="214"/>
    </row>
    <row r="62" spans="1:11" ht="14.25" customHeight="1">
      <c r="A62" s="238"/>
      <c r="B62" s="239"/>
      <c r="C62" s="231" t="s">
        <v>177</v>
      </c>
      <c r="D62" s="145" t="s">
        <v>178</v>
      </c>
      <c r="E62" s="246">
        <v>102400</v>
      </c>
      <c r="F62" s="293"/>
      <c r="G62" s="234">
        <f t="shared" si="2"/>
        <v>102400</v>
      </c>
      <c r="H62" s="235"/>
      <c r="I62" s="214"/>
      <c r="J62" s="214"/>
      <c r="K62" s="214"/>
    </row>
    <row r="63" spans="1:11" ht="14.25" customHeight="1">
      <c r="A63" s="238"/>
      <c r="B63" s="239"/>
      <c r="C63" s="231" t="s">
        <v>211</v>
      </c>
      <c r="D63" s="145" t="s">
        <v>212</v>
      </c>
      <c r="E63" s="246">
        <v>30000</v>
      </c>
      <c r="F63" s="293"/>
      <c r="G63" s="234">
        <f t="shared" si="2"/>
        <v>30000</v>
      </c>
      <c r="H63" s="235"/>
      <c r="I63" s="214"/>
      <c r="J63" s="214"/>
      <c r="K63" s="214"/>
    </row>
    <row r="64" spans="1:11" ht="14.25" customHeight="1">
      <c r="A64" s="238"/>
      <c r="B64" s="239"/>
      <c r="C64" s="231" t="s">
        <v>213</v>
      </c>
      <c r="D64" s="145" t="s">
        <v>214</v>
      </c>
      <c r="E64" s="246">
        <v>17000</v>
      </c>
      <c r="F64" s="293"/>
      <c r="G64" s="234">
        <f t="shared" si="2"/>
        <v>17000</v>
      </c>
      <c r="H64" s="235"/>
      <c r="I64" s="214"/>
      <c r="J64" s="214"/>
      <c r="K64" s="214"/>
    </row>
    <row r="65" spans="1:11" ht="14.25" customHeight="1">
      <c r="A65" s="238"/>
      <c r="B65" s="239"/>
      <c r="C65" s="231" t="s">
        <v>148</v>
      </c>
      <c r="D65" s="145" t="s">
        <v>149</v>
      </c>
      <c r="E65" s="246">
        <v>141900</v>
      </c>
      <c r="F65" s="293"/>
      <c r="G65" s="234">
        <f t="shared" si="2"/>
        <v>141900</v>
      </c>
      <c r="H65" s="235"/>
      <c r="I65" s="214"/>
      <c r="J65" s="214"/>
      <c r="K65" s="214"/>
    </row>
    <row r="66" spans="1:11" ht="14.25" customHeight="1">
      <c r="A66" s="238"/>
      <c r="B66" s="239"/>
      <c r="C66" s="294">
        <v>4350</v>
      </c>
      <c r="D66" s="145" t="s">
        <v>215</v>
      </c>
      <c r="E66" s="246">
        <v>12000</v>
      </c>
      <c r="F66" s="293"/>
      <c r="G66" s="234">
        <f t="shared" si="2"/>
        <v>12000</v>
      </c>
      <c r="H66" s="235"/>
      <c r="I66" s="214"/>
      <c r="J66" s="214"/>
      <c r="K66" s="214"/>
    </row>
    <row r="67" spans="1:11" ht="14.25" customHeight="1">
      <c r="A67" s="238"/>
      <c r="B67" s="239"/>
      <c r="C67" s="294">
        <v>4360</v>
      </c>
      <c r="D67" s="145" t="s">
        <v>216</v>
      </c>
      <c r="E67" s="246">
        <v>10000</v>
      </c>
      <c r="F67" s="293"/>
      <c r="G67" s="234">
        <f t="shared" si="2"/>
        <v>10000</v>
      </c>
      <c r="H67" s="235"/>
      <c r="I67" s="214"/>
      <c r="J67" s="214"/>
      <c r="K67" s="214"/>
    </row>
    <row r="68" spans="1:11" ht="14.25" customHeight="1">
      <c r="A68" s="238"/>
      <c r="B68" s="239"/>
      <c r="C68" s="294">
        <v>4370</v>
      </c>
      <c r="D68" s="145" t="s">
        <v>217</v>
      </c>
      <c r="E68" s="246">
        <v>8000</v>
      </c>
      <c r="F68" s="293"/>
      <c r="G68" s="234">
        <f t="shared" si="2"/>
        <v>8000</v>
      </c>
      <c r="H68" s="235"/>
      <c r="I68" s="214"/>
      <c r="J68" s="214"/>
      <c r="K68" s="214"/>
    </row>
    <row r="69" spans="1:11" ht="14.25" customHeight="1">
      <c r="A69" s="238"/>
      <c r="B69" s="239"/>
      <c r="C69" s="231" t="s">
        <v>201</v>
      </c>
      <c r="D69" s="145" t="s">
        <v>202</v>
      </c>
      <c r="E69" s="246">
        <v>13000</v>
      </c>
      <c r="F69" s="293"/>
      <c r="G69" s="234">
        <f t="shared" si="2"/>
        <v>13000</v>
      </c>
      <c r="H69" s="235"/>
      <c r="I69" s="214"/>
      <c r="J69" s="214"/>
      <c r="K69" s="214"/>
    </row>
    <row r="70" spans="1:11" ht="14.25" customHeight="1">
      <c r="A70" s="238"/>
      <c r="B70" s="239"/>
      <c r="C70" s="294">
        <v>4420</v>
      </c>
      <c r="D70" s="145" t="s">
        <v>203</v>
      </c>
      <c r="E70" s="246">
        <v>3000</v>
      </c>
      <c r="F70" s="293"/>
      <c r="G70" s="234">
        <f t="shared" si="2"/>
        <v>3000</v>
      </c>
      <c r="H70" s="235"/>
      <c r="I70" s="214"/>
      <c r="J70" s="214"/>
      <c r="K70" s="214"/>
    </row>
    <row r="71" spans="1:11" ht="14.25" customHeight="1">
      <c r="A71" s="238"/>
      <c r="B71" s="239"/>
      <c r="C71" s="231" t="s">
        <v>161</v>
      </c>
      <c r="D71" s="145" t="s">
        <v>162</v>
      </c>
      <c r="E71" s="246">
        <v>33000</v>
      </c>
      <c r="F71" s="293"/>
      <c r="G71" s="234">
        <f t="shared" si="2"/>
        <v>33000</v>
      </c>
      <c r="H71" s="235"/>
      <c r="I71" s="214"/>
      <c r="J71" s="214"/>
      <c r="K71" s="214"/>
    </row>
    <row r="72" spans="1:11" ht="14.25" customHeight="1">
      <c r="A72" s="296"/>
      <c r="B72" s="239"/>
      <c r="C72" s="231" t="s">
        <v>218</v>
      </c>
      <c r="D72" s="145" t="s">
        <v>219</v>
      </c>
      <c r="E72" s="246">
        <v>18200</v>
      </c>
      <c r="F72" s="293"/>
      <c r="G72" s="234">
        <f t="shared" si="2"/>
        <v>18200</v>
      </c>
      <c r="H72" s="235"/>
      <c r="I72" s="214"/>
      <c r="J72" s="214"/>
      <c r="K72" s="214"/>
    </row>
    <row r="73" spans="1:11" ht="14.25" customHeight="1">
      <c r="A73" s="238"/>
      <c r="B73" s="239"/>
      <c r="C73" s="294">
        <v>4610</v>
      </c>
      <c r="D73" s="145" t="s">
        <v>220</v>
      </c>
      <c r="E73" s="246">
        <v>1000</v>
      </c>
      <c r="F73" s="293"/>
      <c r="G73" s="234">
        <f t="shared" si="2"/>
        <v>1000</v>
      </c>
      <c r="H73" s="235"/>
      <c r="I73" s="214"/>
      <c r="J73" s="214"/>
      <c r="K73" s="214"/>
    </row>
    <row r="74" spans="1:11" ht="14.25" customHeight="1">
      <c r="A74" s="238"/>
      <c r="B74" s="239"/>
      <c r="C74" s="294">
        <v>4700</v>
      </c>
      <c r="D74" s="145" t="s">
        <v>221</v>
      </c>
      <c r="E74" s="246">
        <v>12000</v>
      </c>
      <c r="F74" s="146"/>
      <c r="G74" s="234">
        <f t="shared" si="2"/>
        <v>12000</v>
      </c>
      <c r="H74" s="107"/>
      <c r="I74" s="214"/>
      <c r="J74" s="214"/>
      <c r="K74" s="214"/>
    </row>
    <row r="75" spans="1:11" ht="14.25" customHeight="1">
      <c r="A75" s="238"/>
      <c r="B75" s="239"/>
      <c r="C75" s="294">
        <v>4750</v>
      </c>
      <c r="D75" s="145" t="s">
        <v>222</v>
      </c>
      <c r="E75" s="246">
        <v>45000</v>
      </c>
      <c r="F75" s="146"/>
      <c r="G75" s="234">
        <f t="shared" si="2"/>
        <v>45000</v>
      </c>
      <c r="H75" s="247"/>
      <c r="I75" s="214"/>
      <c r="J75" s="214"/>
      <c r="K75" s="214"/>
    </row>
    <row r="76" spans="1:11" ht="14.25" customHeight="1">
      <c r="A76" s="238"/>
      <c r="B76" s="239"/>
      <c r="C76" s="294">
        <v>6060</v>
      </c>
      <c r="D76" s="145" t="s">
        <v>223</v>
      </c>
      <c r="E76" s="246">
        <v>95000</v>
      </c>
      <c r="F76" s="146"/>
      <c r="G76" s="234">
        <f t="shared" si="2"/>
        <v>95000</v>
      </c>
      <c r="H76" s="107"/>
      <c r="I76" s="214"/>
      <c r="J76" s="214"/>
      <c r="K76" s="214"/>
    </row>
    <row r="77" spans="1:11" ht="15" customHeight="1">
      <c r="A77" s="238"/>
      <c r="B77" s="243" t="s">
        <v>224</v>
      </c>
      <c r="C77" s="242"/>
      <c r="D77" s="244" t="s">
        <v>225</v>
      </c>
      <c r="E77" s="248">
        <f>E78+E79</f>
        <v>90000</v>
      </c>
      <c r="F77" s="248">
        <f>F78+F79</f>
        <v>0</v>
      </c>
      <c r="G77" s="248">
        <f>G78+G79</f>
        <v>90000</v>
      </c>
      <c r="H77" s="235"/>
      <c r="I77" s="214"/>
      <c r="J77" s="214"/>
      <c r="K77" s="214"/>
    </row>
    <row r="78" spans="1:11" ht="15" customHeight="1">
      <c r="A78" s="238"/>
      <c r="B78" s="239"/>
      <c r="C78" s="294">
        <v>4210</v>
      </c>
      <c r="D78" s="145" t="s">
        <v>178</v>
      </c>
      <c r="E78" s="246">
        <v>45000</v>
      </c>
      <c r="F78" s="293"/>
      <c r="G78" s="234">
        <f>E78+F78</f>
        <v>45000</v>
      </c>
      <c r="H78" s="235"/>
      <c r="I78" s="214"/>
      <c r="J78" s="214"/>
      <c r="K78" s="214"/>
    </row>
    <row r="79" spans="1:11" ht="15" customHeight="1">
      <c r="A79" s="238"/>
      <c r="B79" s="239"/>
      <c r="C79" s="294">
        <v>4300</v>
      </c>
      <c r="D79" s="145" t="s">
        <v>149</v>
      </c>
      <c r="E79" s="246">
        <v>45000</v>
      </c>
      <c r="F79" s="293"/>
      <c r="G79" s="234">
        <f>E79+F79</f>
        <v>45000</v>
      </c>
      <c r="H79" s="235"/>
      <c r="I79" s="214"/>
      <c r="J79" s="214"/>
      <c r="K79" s="214"/>
    </row>
    <row r="80" spans="1:11" ht="15" customHeight="1">
      <c r="A80" s="241"/>
      <c r="B80" s="242" t="s">
        <v>226</v>
      </c>
      <c r="C80" s="243"/>
      <c r="D80" s="244" t="s">
        <v>159</v>
      </c>
      <c r="E80" s="248">
        <f>SUM(E81:E94)</f>
        <v>26923</v>
      </c>
      <c r="F80" s="248">
        <f>SUM(F81:F94)</f>
        <v>0</v>
      </c>
      <c r="G80" s="248">
        <f>SUM(G81:G94)</f>
        <v>26923</v>
      </c>
      <c r="H80" s="235"/>
      <c r="I80" s="214"/>
      <c r="J80" s="214"/>
      <c r="K80" s="214"/>
    </row>
    <row r="81" spans="1:11" ht="14.25" customHeight="1">
      <c r="A81" s="241"/>
      <c r="B81" s="272"/>
      <c r="C81" s="231" t="s">
        <v>183</v>
      </c>
      <c r="D81" s="145" t="s">
        <v>184</v>
      </c>
      <c r="E81" s="269">
        <v>900</v>
      </c>
      <c r="F81" s="293"/>
      <c r="G81" s="234">
        <f aca="true" t="shared" si="3" ref="G81:G94">E81+F81</f>
        <v>900</v>
      </c>
      <c r="H81" s="235"/>
      <c r="I81" s="214"/>
      <c r="J81" s="214"/>
      <c r="K81" s="214"/>
    </row>
    <row r="82" spans="1:11" ht="14.25" customHeight="1">
      <c r="A82" s="238"/>
      <c r="B82" s="239"/>
      <c r="C82" s="231" t="s">
        <v>193</v>
      </c>
      <c r="D82" s="145" t="s">
        <v>194</v>
      </c>
      <c r="E82" s="246">
        <v>11271</v>
      </c>
      <c r="F82" s="233"/>
      <c r="G82" s="234">
        <f t="shared" si="3"/>
        <v>11271</v>
      </c>
      <c r="H82" s="247"/>
      <c r="I82" s="214"/>
      <c r="J82" s="214"/>
      <c r="K82" s="214"/>
    </row>
    <row r="83" spans="1:11" ht="14.25" customHeight="1">
      <c r="A83" s="238"/>
      <c r="B83" s="239"/>
      <c r="C83" s="231" t="s">
        <v>208</v>
      </c>
      <c r="D83" s="145" t="s">
        <v>209</v>
      </c>
      <c r="E83" s="246">
        <v>2256</v>
      </c>
      <c r="F83" s="233"/>
      <c r="G83" s="234">
        <f t="shared" si="3"/>
        <v>2256</v>
      </c>
      <c r="H83" s="235"/>
      <c r="I83" s="214"/>
      <c r="J83" s="214"/>
      <c r="K83" s="214"/>
    </row>
    <row r="84" spans="1:11" ht="14.25" customHeight="1">
      <c r="A84" s="238"/>
      <c r="B84" s="239"/>
      <c r="C84" s="231" t="s">
        <v>195</v>
      </c>
      <c r="D84" s="145" t="s">
        <v>196</v>
      </c>
      <c r="E84" s="246">
        <v>2028</v>
      </c>
      <c r="F84" s="233"/>
      <c r="G84" s="234">
        <f t="shared" si="3"/>
        <v>2028</v>
      </c>
      <c r="H84" s="247"/>
      <c r="I84" s="214"/>
      <c r="J84" s="214"/>
      <c r="K84" s="214"/>
    </row>
    <row r="85" spans="1:11" ht="14.25" customHeight="1">
      <c r="A85" s="238"/>
      <c r="B85" s="239"/>
      <c r="C85" s="231" t="s">
        <v>197</v>
      </c>
      <c r="D85" s="145" t="s">
        <v>198</v>
      </c>
      <c r="E85" s="246">
        <v>327</v>
      </c>
      <c r="F85" s="233"/>
      <c r="G85" s="234">
        <f t="shared" si="3"/>
        <v>327</v>
      </c>
      <c r="H85" s="247"/>
      <c r="I85" s="214"/>
      <c r="J85" s="214"/>
      <c r="K85" s="214"/>
    </row>
    <row r="86" spans="1:11" ht="14.25" customHeight="1">
      <c r="A86" s="238"/>
      <c r="B86" s="239"/>
      <c r="C86" s="231" t="s">
        <v>177</v>
      </c>
      <c r="D86" s="145" t="s">
        <v>178</v>
      </c>
      <c r="E86" s="246">
        <v>3454</v>
      </c>
      <c r="F86" s="233"/>
      <c r="G86" s="234">
        <f t="shared" si="3"/>
        <v>3454</v>
      </c>
      <c r="H86" s="247"/>
      <c r="I86" s="214"/>
      <c r="J86" s="214"/>
      <c r="K86" s="214"/>
    </row>
    <row r="87" spans="1:11" ht="14.25" customHeight="1">
      <c r="A87" s="238"/>
      <c r="B87" s="239"/>
      <c r="C87" s="231" t="s">
        <v>148</v>
      </c>
      <c r="D87" s="145" t="s">
        <v>149</v>
      </c>
      <c r="E87" s="246">
        <v>612</v>
      </c>
      <c r="F87" s="233"/>
      <c r="G87" s="234">
        <f t="shared" si="3"/>
        <v>612</v>
      </c>
      <c r="H87" s="247"/>
      <c r="I87" s="214"/>
      <c r="J87" s="214"/>
      <c r="K87" s="214"/>
    </row>
    <row r="88" spans="1:11" ht="14.25" customHeight="1">
      <c r="A88" s="238"/>
      <c r="B88" s="239"/>
      <c r="C88" s="294">
        <v>4350</v>
      </c>
      <c r="D88" s="145" t="s">
        <v>215</v>
      </c>
      <c r="E88" s="246">
        <v>2940</v>
      </c>
      <c r="F88" s="146"/>
      <c r="G88" s="234">
        <f t="shared" si="3"/>
        <v>2940</v>
      </c>
      <c r="H88" s="247"/>
      <c r="I88" s="214"/>
      <c r="J88" s="214"/>
      <c r="K88" s="214"/>
    </row>
    <row r="89" spans="1:11" ht="14.25" customHeight="1">
      <c r="A89" s="238"/>
      <c r="B89" s="239"/>
      <c r="C89" s="294">
        <v>4370</v>
      </c>
      <c r="D89" s="145" t="s">
        <v>217</v>
      </c>
      <c r="E89" s="246">
        <v>1287</v>
      </c>
      <c r="F89" s="146"/>
      <c r="G89" s="234">
        <f t="shared" si="3"/>
        <v>1287</v>
      </c>
      <c r="H89" s="247"/>
      <c r="I89" s="214"/>
      <c r="J89" s="214"/>
      <c r="K89" s="214"/>
    </row>
    <row r="90" spans="1:11" ht="14.25" customHeight="1">
      <c r="A90" s="238"/>
      <c r="B90" s="239"/>
      <c r="C90" s="231" t="s">
        <v>201</v>
      </c>
      <c r="D90" s="145" t="s">
        <v>202</v>
      </c>
      <c r="E90" s="246">
        <v>314</v>
      </c>
      <c r="F90" s="146"/>
      <c r="G90" s="234">
        <f t="shared" si="3"/>
        <v>314</v>
      </c>
      <c r="H90" s="247"/>
      <c r="I90" s="214"/>
      <c r="J90" s="214"/>
      <c r="K90" s="214"/>
    </row>
    <row r="91" spans="1:11" ht="14.25" customHeight="1">
      <c r="A91" s="238"/>
      <c r="B91" s="239"/>
      <c r="C91" s="231" t="s">
        <v>161</v>
      </c>
      <c r="D91" s="145" t="s">
        <v>162</v>
      </c>
      <c r="E91" s="246">
        <v>0</v>
      </c>
      <c r="F91" s="146"/>
      <c r="G91" s="234">
        <f t="shared" si="3"/>
        <v>0</v>
      </c>
      <c r="H91" s="297"/>
      <c r="I91" s="214"/>
      <c r="J91" s="214"/>
      <c r="K91" s="214"/>
    </row>
    <row r="92" spans="1:11" ht="14.25" customHeight="1">
      <c r="A92" s="249"/>
      <c r="B92" s="250"/>
      <c r="C92" s="291" t="s">
        <v>218</v>
      </c>
      <c r="D92" s="99" t="s">
        <v>219</v>
      </c>
      <c r="E92" s="251">
        <v>900</v>
      </c>
      <c r="F92" s="146"/>
      <c r="G92" s="234">
        <f t="shared" si="3"/>
        <v>900</v>
      </c>
      <c r="H92" s="235"/>
      <c r="I92" s="214"/>
      <c r="J92" s="214"/>
      <c r="K92" s="214"/>
    </row>
    <row r="93" spans="1:11" ht="14.25" customHeight="1">
      <c r="A93" s="238"/>
      <c r="B93" s="239"/>
      <c r="C93" s="294">
        <v>4700</v>
      </c>
      <c r="D93" s="145" t="s">
        <v>221</v>
      </c>
      <c r="E93" s="246">
        <v>170</v>
      </c>
      <c r="F93" s="146"/>
      <c r="G93" s="234">
        <f t="shared" si="3"/>
        <v>170</v>
      </c>
      <c r="H93" s="247"/>
      <c r="I93" s="214"/>
      <c r="J93" s="214"/>
      <c r="K93" s="214"/>
    </row>
    <row r="94" spans="1:11" ht="14.25" customHeight="1" thickBot="1">
      <c r="A94" s="258"/>
      <c r="B94" s="259"/>
      <c r="C94" s="298">
        <v>4750</v>
      </c>
      <c r="D94" s="99" t="s">
        <v>222</v>
      </c>
      <c r="E94" s="260">
        <v>464</v>
      </c>
      <c r="F94" s="299"/>
      <c r="G94" s="253">
        <f t="shared" si="3"/>
        <v>464</v>
      </c>
      <c r="H94" s="247"/>
      <c r="I94" s="214"/>
      <c r="J94" s="214"/>
      <c r="K94" s="214"/>
    </row>
    <row r="95" spans="1:11" ht="29.25" customHeight="1" thickBot="1">
      <c r="A95" s="151" t="s">
        <v>227</v>
      </c>
      <c r="B95" s="175"/>
      <c r="C95" s="175"/>
      <c r="D95" s="96" t="s">
        <v>45</v>
      </c>
      <c r="E95" s="262">
        <f>E96</f>
        <v>1104</v>
      </c>
      <c r="F95" s="262">
        <f>F96</f>
        <v>0</v>
      </c>
      <c r="G95" s="262">
        <f>G96</f>
        <v>1104</v>
      </c>
      <c r="H95" s="224"/>
      <c r="I95" s="214"/>
      <c r="J95" s="214"/>
      <c r="K95" s="214"/>
    </row>
    <row r="96" spans="1:11" ht="26.25" customHeight="1">
      <c r="A96" s="185"/>
      <c r="B96" s="187" t="s">
        <v>228</v>
      </c>
      <c r="C96" s="186"/>
      <c r="D96" s="188" t="s">
        <v>229</v>
      </c>
      <c r="E96" s="263">
        <f>SUM(E97:E97)</f>
        <v>1104</v>
      </c>
      <c r="F96" s="263">
        <f>SUM(F97:F97)</f>
        <v>0</v>
      </c>
      <c r="G96" s="263">
        <f>SUM(G97:G97)</f>
        <v>1104</v>
      </c>
      <c r="H96" s="228"/>
      <c r="I96" s="214"/>
      <c r="J96" s="214"/>
      <c r="K96" s="214"/>
    </row>
    <row r="97" spans="1:11" ht="15" customHeight="1" thickBot="1">
      <c r="A97" s="249"/>
      <c r="B97" s="250"/>
      <c r="C97" s="250" t="s">
        <v>148</v>
      </c>
      <c r="D97" s="99" t="s">
        <v>230</v>
      </c>
      <c r="E97" s="300">
        <v>1104</v>
      </c>
      <c r="F97" s="252"/>
      <c r="G97" s="253">
        <f>E97+F97</f>
        <v>1104</v>
      </c>
      <c r="H97" s="301"/>
      <c r="I97" s="214"/>
      <c r="J97" s="214"/>
      <c r="K97" s="214"/>
    </row>
    <row r="98" spans="1:11" ht="27.75" customHeight="1" thickBot="1">
      <c r="A98" s="151" t="s">
        <v>231</v>
      </c>
      <c r="B98" s="175"/>
      <c r="C98" s="175"/>
      <c r="D98" s="96" t="s">
        <v>232</v>
      </c>
      <c r="E98" s="262">
        <f>E99</f>
        <v>258500</v>
      </c>
      <c r="F98" s="262">
        <f>F99</f>
        <v>0</v>
      </c>
      <c r="G98" s="262">
        <f>G99</f>
        <v>258500</v>
      </c>
      <c r="H98" s="224"/>
      <c r="I98" s="214"/>
      <c r="J98" s="214"/>
      <c r="K98" s="214"/>
    </row>
    <row r="99" spans="1:11" ht="15" customHeight="1">
      <c r="A99" s="185"/>
      <c r="B99" s="187" t="s">
        <v>233</v>
      </c>
      <c r="C99" s="186"/>
      <c r="D99" s="188" t="s">
        <v>234</v>
      </c>
      <c r="E99" s="263">
        <f>SUM(E100:E105)</f>
        <v>258500</v>
      </c>
      <c r="F99" s="263">
        <f>SUM(F100:F105)</f>
        <v>0</v>
      </c>
      <c r="G99" s="263">
        <f>SUM(G100:G105)</f>
        <v>258500</v>
      </c>
      <c r="H99" s="228"/>
      <c r="I99" s="214"/>
      <c r="J99" s="214"/>
      <c r="K99" s="214"/>
    </row>
    <row r="100" spans="1:11" ht="36">
      <c r="A100" s="185"/>
      <c r="B100" s="187"/>
      <c r="C100" s="302" t="s">
        <v>235</v>
      </c>
      <c r="D100" s="303" t="s">
        <v>236</v>
      </c>
      <c r="E100" s="304">
        <v>100000</v>
      </c>
      <c r="F100" s="293"/>
      <c r="G100" s="234">
        <f aca="true" t="shared" si="4" ref="G100:G105">E100+F100</f>
        <v>100000</v>
      </c>
      <c r="H100" s="235"/>
      <c r="I100" s="214"/>
      <c r="J100" s="214"/>
      <c r="K100" s="214"/>
    </row>
    <row r="101" spans="1:11" ht="15.75" customHeight="1">
      <c r="A101" s="238"/>
      <c r="B101" s="239"/>
      <c r="C101" s="231" t="s">
        <v>177</v>
      </c>
      <c r="D101" s="145" t="s">
        <v>178</v>
      </c>
      <c r="E101" s="246">
        <v>68000</v>
      </c>
      <c r="F101" s="146"/>
      <c r="G101" s="234">
        <f t="shared" si="4"/>
        <v>68000</v>
      </c>
      <c r="H101" s="247"/>
      <c r="I101" s="214"/>
      <c r="J101" s="214"/>
      <c r="K101" s="214"/>
    </row>
    <row r="102" spans="1:11" ht="15.75" customHeight="1">
      <c r="A102" s="238"/>
      <c r="B102" s="239"/>
      <c r="C102" s="231" t="s">
        <v>211</v>
      </c>
      <c r="D102" s="145" t="s">
        <v>212</v>
      </c>
      <c r="E102" s="246">
        <v>13000</v>
      </c>
      <c r="F102" s="146"/>
      <c r="G102" s="234">
        <f t="shared" si="4"/>
        <v>13000</v>
      </c>
      <c r="H102" s="247"/>
      <c r="I102" s="214"/>
      <c r="J102" s="214"/>
      <c r="K102" s="214"/>
    </row>
    <row r="103" spans="1:11" ht="15.75" customHeight="1">
      <c r="A103" s="238"/>
      <c r="B103" s="239"/>
      <c r="C103" s="231" t="s">
        <v>148</v>
      </c>
      <c r="D103" s="145" t="s">
        <v>149</v>
      </c>
      <c r="E103" s="246">
        <v>16000</v>
      </c>
      <c r="F103" s="146"/>
      <c r="G103" s="234">
        <f t="shared" si="4"/>
        <v>16000</v>
      </c>
      <c r="H103" s="247"/>
      <c r="I103" s="214"/>
      <c r="J103" s="214"/>
      <c r="K103" s="214"/>
    </row>
    <row r="104" spans="1:11" ht="15.75" customHeight="1">
      <c r="A104" s="238"/>
      <c r="B104" s="239"/>
      <c r="C104" s="231" t="s">
        <v>161</v>
      </c>
      <c r="D104" s="145" t="s">
        <v>162</v>
      </c>
      <c r="E104" s="246">
        <v>11500</v>
      </c>
      <c r="F104" s="146"/>
      <c r="G104" s="234">
        <f t="shared" si="4"/>
        <v>11500</v>
      </c>
      <c r="H104" s="247"/>
      <c r="I104" s="214"/>
      <c r="J104" s="214"/>
      <c r="K104" s="214"/>
    </row>
    <row r="105" spans="1:11" ht="15.75" customHeight="1">
      <c r="A105" s="238"/>
      <c r="B105" s="239"/>
      <c r="C105" s="231" t="s">
        <v>154</v>
      </c>
      <c r="D105" s="145" t="s">
        <v>155</v>
      </c>
      <c r="E105" s="246">
        <v>50000</v>
      </c>
      <c r="F105" s="146"/>
      <c r="G105" s="234">
        <f t="shared" si="4"/>
        <v>50000</v>
      </c>
      <c r="H105" s="235"/>
      <c r="I105" s="214"/>
      <c r="J105" s="214"/>
      <c r="K105" s="214"/>
    </row>
    <row r="106" spans="1:11" ht="0.75" customHeight="1" thickBot="1">
      <c r="A106" s="258"/>
      <c r="B106" s="259"/>
      <c r="C106" s="305"/>
      <c r="D106" s="306"/>
      <c r="E106" s="307"/>
      <c r="F106" s="172"/>
      <c r="G106" s="308"/>
      <c r="H106" s="254"/>
      <c r="I106" s="214"/>
      <c r="J106" s="214"/>
      <c r="K106" s="214"/>
    </row>
    <row r="107" spans="1:11" ht="16.5" customHeight="1" thickBot="1">
      <c r="A107" s="151" t="s">
        <v>237</v>
      </c>
      <c r="B107" s="175"/>
      <c r="C107" s="175"/>
      <c r="D107" s="52" t="s">
        <v>238</v>
      </c>
      <c r="E107" s="262">
        <f aca="true" t="shared" si="5" ref="E107:G108">E108</f>
        <v>160000</v>
      </c>
      <c r="F107" s="262">
        <f t="shared" si="5"/>
        <v>0</v>
      </c>
      <c r="G107" s="262">
        <f t="shared" si="5"/>
        <v>160000</v>
      </c>
      <c r="H107" s="224"/>
      <c r="I107" s="214"/>
      <c r="J107" s="214"/>
      <c r="K107" s="214"/>
    </row>
    <row r="108" spans="1:11" ht="27.75" customHeight="1">
      <c r="A108" s="185"/>
      <c r="B108" s="187" t="s">
        <v>239</v>
      </c>
      <c r="C108" s="186"/>
      <c r="D108" s="188" t="s">
        <v>240</v>
      </c>
      <c r="E108" s="263">
        <f t="shared" si="5"/>
        <v>160000</v>
      </c>
      <c r="F108" s="263">
        <f t="shared" si="5"/>
        <v>0</v>
      </c>
      <c r="G108" s="263">
        <f t="shared" si="5"/>
        <v>160000</v>
      </c>
      <c r="H108" s="228"/>
      <c r="I108" s="214"/>
      <c r="J108" s="214"/>
      <c r="K108" s="214"/>
    </row>
    <row r="109" spans="1:11" ht="24" customHeight="1" thickBot="1">
      <c r="A109" s="249"/>
      <c r="B109" s="250"/>
      <c r="C109" s="250">
        <v>8070</v>
      </c>
      <c r="D109" s="99" t="s">
        <v>241</v>
      </c>
      <c r="E109" s="251">
        <v>160000</v>
      </c>
      <c r="F109" s="172"/>
      <c r="G109" s="253">
        <f>E109+F109</f>
        <v>160000</v>
      </c>
      <c r="H109" s="254"/>
      <c r="I109" s="214"/>
      <c r="J109" s="214"/>
      <c r="K109" s="214"/>
    </row>
    <row r="110" spans="1:11" ht="15.75" customHeight="1" thickBot="1">
      <c r="A110" s="151" t="s">
        <v>242</v>
      </c>
      <c r="B110" s="175"/>
      <c r="C110" s="175"/>
      <c r="D110" s="32" t="s">
        <v>84</v>
      </c>
      <c r="E110" s="262">
        <f aca="true" t="shared" si="6" ref="E110:G111">E111</f>
        <v>31000</v>
      </c>
      <c r="F110" s="262">
        <f t="shared" si="6"/>
        <v>0</v>
      </c>
      <c r="G110" s="262">
        <f t="shared" si="6"/>
        <v>31000</v>
      </c>
      <c r="H110" s="224"/>
      <c r="I110" s="214"/>
      <c r="J110" s="214"/>
      <c r="K110" s="214"/>
    </row>
    <row r="111" spans="1:11" ht="17.25" customHeight="1">
      <c r="A111" s="185"/>
      <c r="B111" s="187" t="s">
        <v>243</v>
      </c>
      <c r="C111" s="186"/>
      <c r="D111" s="188" t="s">
        <v>244</v>
      </c>
      <c r="E111" s="263">
        <f t="shared" si="6"/>
        <v>31000</v>
      </c>
      <c r="F111" s="263">
        <f t="shared" si="6"/>
        <v>0</v>
      </c>
      <c r="G111" s="263">
        <f t="shared" si="6"/>
        <v>31000</v>
      </c>
      <c r="H111" s="228"/>
      <c r="I111" s="214"/>
      <c r="J111" s="214"/>
      <c r="K111" s="214"/>
    </row>
    <row r="112" spans="1:11" ht="13.5" thickBot="1">
      <c r="A112" s="249"/>
      <c r="B112" s="250"/>
      <c r="C112" s="291" t="s">
        <v>245</v>
      </c>
      <c r="D112" s="99" t="s">
        <v>246</v>
      </c>
      <c r="E112" s="251">
        <v>31000</v>
      </c>
      <c r="F112" s="252"/>
      <c r="G112" s="253">
        <f>E112+F112</f>
        <v>31000</v>
      </c>
      <c r="H112" s="309"/>
      <c r="I112" s="214"/>
      <c r="J112" s="214"/>
      <c r="K112" s="214"/>
    </row>
    <row r="113" spans="1:11" ht="15.75" customHeight="1" thickBot="1">
      <c r="A113" s="151" t="s">
        <v>247</v>
      </c>
      <c r="B113" s="175"/>
      <c r="C113" s="176"/>
      <c r="D113" s="32" t="s">
        <v>90</v>
      </c>
      <c r="E113" s="262">
        <f>E114+E135+E150+E169+E197+E209+E226+E228</f>
        <v>6954054</v>
      </c>
      <c r="F113" s="262">
        <f>F114+F135+F150+F169+F197+F209+F226+F228</f>
        <v>0</v>
      </c>
      <c r="G113" s="262">
        <f>G114+G135+G150+G169+G197+G209+G226+G228</f>
        <v>6954054</v>
      </c>
      <c r="H113" s="224"/>
      <c r="I113" s="214"/>
      <c r="J113" s="214"/>
      <c r="K113" s="214"/>
    </row>
    <row r="114" spans="1:11" ht="16.5" customHeight="1">
      <c r="A114" s="185"/>
      <c r="B114" s="186" t="s">
        <v>248</v>
      </c>
      <c r="C114" s="310"/>
      <c r="D114" s="188" t="s">
        <v>249</v>
      </c>
      <c r="E114" s="263">
        <f>SUM(E115:E134)</f>
        <v>3326900</v>
      </c>
      <c r="F114" s="263">
        <f>SUM(F115:F134)</f>
        <v>0</v>
      </c>
      <c r="G114" s="263">
        <f>SUM(G115:G134)</f>
        <v>3326900</v>
      </c>
      <c r="H114" s="228"/>
      <c r="I114" s="214"/>
      <c r="J114" s="214"/>
      <c r="K114" s="214"/>
    </row>
    <row r="115" spans="1:11" ht="14.25" customHeight="1">
      <c r="A115" s="238"/>
      <c r="B115" s="239"/>
      <c r="C115" s="231" t="s">
        <v>250</v>
      </c>
      <c r="D115" s="145" t="s">
        <v>207</v>
      </c>
      <c r="E115" s="246">
        <v>150100</v>
      </c>
      <c r="F115" s="233"/>
      <c r="G115" s="234">
        <f aca="true" t="shared" si="7" ref="G115:G134">E115+F115</f>
        <v>150100</v>
      </c>
      <c r="H115" s="247"/>
      <c r="I115" s="214"/>
      <c r="J115" s="214"/>
      <c r="K115" s="214"/>
    </row>
    <row r="116" spans="1:11" ht="14.25" customHeight="1">
      <c r="A116" s="238"/>
      <c r="B116" s="239"/>
      <c r="C116" s="231" t="s">
        <v>193</v>
      </c>
      <c r="D116" s="145" t="s">
        <v>194</v>
      </c>
      <c r="E116" s="246">
        <v>1983230</v>
      </c>
      <c r="F116" s="295"/>
      <c r="G116" s="234">
        <f t="shared" si="7"/>
        <v>1983230</v>
      </c>
      <c r="H116" s="247"/>
      <c r="I116" s="214"/>
      <c r="J116" s="214"/>
      <c r="K116" s="214"/>
    </row>
    <row r="117" spans="1:11" ht="14.25" customHeight="1">
      <c r="A117" s="238"/>
      <c r="B117" s="239"/>
      <c r="C117" s="231" t="s">
        <v>208</v>
      </c>
      <c r="D117" s="145" t="s">
        <v>209</v>
      </c>
      <c r="E117" s="246">
        <v>142500</v>
      </c>
      <c r="F117" s="233"/>
      <c r="G117" s="234">
        <f t="shared" si="7"/>
        <v>142500</v>
      </c>
      <c r="H117" s="247"/>
      <c r="I117" s="214"/>
      <c r="J117" s="214"/>
      <c r="K117" s="214"/>
    </row>
    <row r="118" spans="1:11" ht="14.25" customHeight="1">
      <c r="A118" s="238"/>
      <c r="B118" s="239"/>
      <c r="C118" s="231" t="s">
        <v>195</v>
      </c>
      <c r="D118" s="145" t="s">
        <v>196</v>
      </c>
      <c r="E118" s="246">
        <v>362929</v>
      </c>
      <c r="F118" s="233"/>
      <c r="G118" s="234">
        <f t="shared" si="7"/>
        <v>362929</v>
      </c>
      <c r="H118" s="247"/>
      <c r="I118" s="214"/>
      <c r="J118" s="214"/>
      <c r="K118" s="214"/>
    </row>
    <row r="119" spans="1:11" ht="14.25" customHeight="1">
      <c r="A119" s="238"/>
      <c r="B119" s="239"/>
      <c r="C119" s="231" t="s">
        <v>197</v>
      </c>
      <c r="D119" s="145" t="s">
        <v>198</v>
      </c>
      <c r="E119" s="246">
        <v>54390</v>
      </c>
      <c r="F119" s="233"/>
      <c r="G119" s="234">
        <f t="shared" si="7"/>
        <v>54390</v>
      </c>
      <c r="H119" s="247"/>
      <c r="I119" s="214"/>
      <c r="J119" s="214"/>
      <c r="K119" s="214"/>
    </row>
    <row r="120" spans="1:11" ht="14.25" customHeight="1">
      <c r="A120" s="238"/>
      <c r="B120" s="239"/>
      <c r="C120" s="239">
        <v>4170</v>
      </c>
      <c r="D120" s="145" t="s">
        <v>210</v>
      </c>
      <c r="E120" s="246">
        <v>23000</v>
      </c>
      <c r="F120" s="233"/>
      <c r="G120" s="234">
        <f t="shared" si="7"/>
        <v>23000</v>
      </c>
      <c r="H120" s="235"/>
      <c r="I120" s="214"/>
      <c r="J120" s="214"/>
      <c r="K120" s="214"/>
    </row>
    <row r="121" spans="1:11" ht="14.25" customHeight="1">
      <c r="A121" s="238"/>
      <c r="B121" s="239"/>
      <c r="C121" s="231" t="s">
        <v>177</v>
      </c>
      <c r="D121" s="145" t="s">
        <v>178</v>
      </c>
      <c r="E121" s="246">
        <v>76000</v>
      </c>
      <c r="F121" s="233"/>
      <c r="G121" s="234">
        <f t="shared" si="7"/>
        <v>76000</v>
      </c>
      <c r="H121" s="247"/>
      <c r="I121" s="214"/>
      <c r="J121" s="214"/>
      <c r="K121" s="214"/>
    </row>
    <row r="122" spans="1:11" ht="14.25" customHeight="1">
      <c r="A122" s="238"/>
      <c r="B122" s="239"/>
      <c r="C122" s="231" t="s">
        <v>251</v>
      </c>
      <c r="D122" s="145" t="s">
        <v>252</v>
      </c>
      <c r="E122" s="246">
        <v>8400</v>
      </c>
      <c r="F122" s="233"/>
      <c r="G122" s="234">
        <f t="shared" si="7"/>
        <v>8400</v>
      </c>
      <c r="H122" s="247"/>
      <c r="I122" s="214"/>
      <c r="J122" s="214"/>
      <c r="K122" s="214"/>
    </row>
    <row r="123" spans="1:11" ht="14.25" customHeight="1">
      <c r="A123" s="238"/>
      <c r="B123" s="239"/>
      <c r="C123" s="231" t="s">
        <v>211</v>
      </c>
      <c r="D123" s="145" t="s">
        <v>212</v>
      </c>
      <c r="E123" s="246">
        <v>132500</v>
      </c>
      <c r="F123" s="233"/>
      <c r="G123" s="234">
        <f t="shared" si="7"/>
        <v>132500</v>
      </c>
      <c r="H123" s="247"/>
      <c r="I123" s="214"/>
      <c r="J123" s="214"/>
      <c r="K123" s="214"/>
    </row>
    <row r="124" spans="1:11" ht="14.25" customHeight="1">
      <c r="A124" s="238"/>
      <c r="B124" s="239"/>
      <c r="C124" s="231" t="s">
        <v>213</v>
      </c>
      <c r="D124" s="145" t="s">
        <v>214</v>
      </c>
      <c r="E124" s="246">
        <v>124000</v>
      </c>
      <c r="F124" s="233"/>
      <c r="G124" s="234">
        <f>E124+F124</f>
        <v>124000</v>
      </c>
      <c r="H124" s="247"/>
      <c r="I124" s="214"/>
      <c r="J124" s="214"/>
      <c r="K124" s="214"/>
    </row>
    <row r="125" spans="1:11" ht="14.25" customHeight="1">
      <c r="A125" s="238"/>
      <c r="B125" s="239"/>
      <c r="C125" s="231" t="s">
        <v>148</v>
      </c>
      <c r="D125" s="145" t="s">
        <v>149</v>
      </c>
      <c r="E125" s="246">
        <v>34500</v>
      </c>
      <c r="F125" s="233"/>
      <c r="G125" s="234">
        <f>E125+F125</f>
        <v>34500</v>
      </c>
      <c r="H125" s="247"/>
      <c r="I125" s="214"/>
      <c r="J125" s="214"/>
      <c r="K125" s="214"/>
    </row>
    <row r="126" spans="1:11" ht="14.25" customHeight="1">
      <c r="A126" s="238"/>
      <c r="B126" s="239"/>
      <c r="C126" s="294">
        <v>4350</v>
      </c>
      <c r="D126" s="145" t="s">
        <v>215</v>
      </c>
      <c r="E126" s="246">
        <v>200</v>
      </c>
      <c r="F126" s="233"/>
      <c r="G126" s="234">
        <f t="shared" si="7"/>
        <v>200</v>
      </c>
      <c r="H126" s="247"/>
      <c r="I126" s="214"/>
      <c r="J126" s="214"/>
      <c r="K126" s="214"/>
    </row>
    <row r="127" spans="1:11" ht="14.25" customHeight="1">
      <c r="A127" s="238"/>
      <c r="B127" s="239"/>
      <c r="C127" s="294">
        <v>4360</v>
      </c>
      <c r="D127" s="145" t="s">
        <v>216</v>
      </c>
      <c r="E127" s="246">
        <v>3600</v>
      </c>
      <c r="F127" s="233"/>
      <c r="G127" s="234">
        <f t="shared" si="7"/>
        <v>3600</v>
      </c>
      <c r="H127" s="247"/>
      <c r="I127" s="214"/>
      <c r="J127" s="214"/>
      <c r="K127" s="214"/>
    </row>
    <row r="128" spans="1:11" ht="14.25" customHeight="1">
      <c r="A128" s="238"/>
      <c r="B128" s="239"/>
      <c r="C128" s="294">
        <v>4370</v>
      </c>
      <c r="D128" s="145" t="s">
        <v>217</v>
      </c>
      <c r="E128" s="246">
        <v>6000</v>
      </c>
      <c r="F128" s="233"/>
      <c r="G128" s="234">
        <f t="shared" si="7"/>
        <v>6000</v>
      </c>
      <c r="H128" s="235"/>
      <c r="I128" s="214"/>
      <c r="J128" s="214"/>
      <c r="K128" s="214"/>
    </row>
    <row r="129" spans="1:11" ht="14.25" customHeight="1">
      <c r="A129" s="238"/>
      <c r="B129" s="239"/>
      <c r="C129" s="231" t="s">
        <v>201</v>
      </c>
      <c r="D129" s="145" t="s">
        <v>202</v>
      </c>
      <c r="E129" s="246">
        <v>3000</v>
      </c>
      <c r="F129" s="233"/>
      <c r="G129" s="234">
        <f t="shared" si="7"/>
        <v>3000</v>
      </c>
      <c r="H129" s="247"/>
      <c r="I129" s="214"/>
      <c r="J129" s="214"/>
      <c r="K129" s="214"/>
    </row>
    <row r="130" spans="1:11" ht="14.25" customHeight="1">
      <c r="A130" s="238"/>
      <c r="B130" s="239"/>
      <c r="C130" s="231" t="s">
        <v>161</v>
      </c>
      <c r="D130" s="145" t="s">
        <v>162</v>
      </c>
      <c r="E130" s="246">
        <v>4000</v>
      </c>
      <c r="F130" s="233"/>
      <c r="G130" s="234">
        <f t="shared" si="7"/>
        <v>4000</v>
      </c>
      <c r="H130" s="235"/>
      <c r="I130" s="214"/>
      <c r="J130" s="214"/>
      <c r="K130" s="214"/>
    </row>
    <row r="131" spans="1:11" ht="14.25" customHeight="1">
      <c r="A131" s="238"/>
      <c r="B131" s="239"/>
      <c r="C131" s="231" t="s">
        <v>218</v>
      </c>
      <c r="D131" s="145" t="s">
        <v>219</v>
      </c>
      <c r="E131" s="246">
        <v>128651</v>
      </c>
      <c r="F131" s="233"/>
      <c r="G131" s="234">
        <f t="shared" si="7"/>
        <v>128651</v>
      </c>
      <c r="H131" s="247"/>
      <c r="I131" s="214"/>
      <c r="J131" s="214"/>
      <c r="K131" s="214"/>
    </row>
    <row r="132" spans="1:11" ht="14.25" customHeight="1">
      <c r="A132" s="238"/>
      <c r="B132" s="239"/>
      <c r="C132" s="239" t="s">
        <v>253</v>
      </c>
      <c r="D132" s="145" t="s">
        <v>254</v>
      </c>
      <c r="E132" s="246">
        <v>3000</v>
      </c>
      <c r="F132" s="233"/>
      <c r="G132" s="234">
        <f t="shared" si="7"/>
        <v>3000</v>
      </c>
      <c r="H132" s="247"/>
      <c r="I132" s="214"/>
      <c r="J132" s="214"/>
      <c r="K132" s="214"/>
    </row>
    <row r="133" spans="1:11" ht="14.25" customHeight="1">
      <c r="A133" s="238"/>
      <c r="B133" s="239"/>
      <c r="C133" s="294">
        <v>4750</v>
      </c>
      <c r="D133" s="145" t="s">
        <v>222</v>
      </c>
      <c r="E133" s="246">
        <v>6900</v>
      </c>
      <c r="F133" s="233"/>
      <c r="G133" s="234">
        <f t="shared" si="7"/>
        <v>6900</v>
      </c>
      <c r="H133" s="247"/>
      <c r="I133" s="214"/>
      <c r="J133" s="214"/>
      <c r="K133" s="214"/>
    </row>
    <row r="134" spans="1:11" ht="14.25" customHeight="1">
      <c r="A134" s="238"/>
      <c r="B134" s="239"/>
      <c r="C134" s="250">
        <v>6050</v>
      </c>
      <c r="D134" s="99" t="s">
        <v>155</v>
      </c>
      <c r="E134" s="246">
        <v>80000</v>
      </c>
      <c r="F134" s="233"/>
      <c r="G134" s="234">
        <f t="shared" si="7"/>
        <v>80000</v>
      </c>
      <c r="H134" s="235"/>
      <c r="I134" s="214"/>
      <c r="J134" s="214"/>
      <c r="K134" s="214"/>
    </row>
    <row r="135" spans="1:11" ht="16.5" customHeight="1">
      <c r="A135" s="238"/>
      <c r="B135" s="243" t="s">
        <v>255</v>
      </c>
      <c r="C135" s="242"/>
      <c r="D135" s="282" t="s">
        <v>256</v>
      </c>
      <c r="E135" s="248">
        <f>SUM(E136:E149)</f>
        <v>305700</v>
      </c>
      <c r="F135" s="248">
        <f>SUM(F136:F149)</f>
        <v>0</v>
      </c>
      <c r="G135" s="248">
        <f>SUM(G136:G149)</f>
        <v>305700</v>
      </c>
      <c r="H135" s="235"/>
      <c r="I135" s="214"/>
      <c r="J135" s="214"/>
      <c r="K135" s="214"/>
    </row>
    <row r="136" spans="1:11" ht="14.25" customHeight="1">
      <c r="A136" s="238"/>
      <c r="B136" s="239"/>
      <c r="C136" s="231" t="s">
        <v>250</v>
      </c>
      <c r="D136" s="145" t="s">
        <v>207</v>
      </c>
      <c r="E136" s="246">
        <v>8300</v>
      </c>
      <c r="F136" s="233"/>
      <c r="G136" s="234">
        <f aca="true" t="shared" si="8" ref="G136:G149">E136+F136</f>
        <v>8300</v>
      </c>
      <c r="H136" s="247"/>
      <c r="I136" s="214"/>
      <c r="J136" s="214"/>
      <c r="K136" s="214"/>
    </row>
    <row r="137" spans="1:11" ht="14.25" customHeight="1">
      <c r="A137" s="238"/>
      <c r="B137" s="239"/>
      <c r="C137" s="231" t="s">
        <v>193</v>
      </c>
      <c r="D137" s="145" t="s">
        <v>194</v>
      </c>
      <c r="E137" s="246">
        <v>147800</v>
      </c>
      <c r="F137" s="233"/>
      <c r="G137" s="234">
        <f t="shared" si="8"/>
        <v>147800</v>
      </c>
      <c r="H137" s="247"/>
      <c r="I137" s="214"/>
      <c r="J137" s="214"/>
      <c r="K137" s="214"/>
    </row>
    <row r="138" spans="1:11" ht="14.25" customHeight="1">
      <c r="A138" s="238"/>
      <c r="B138" s="239"/>
      <c r="C138" s="231" t="s">
        <v>208</v>
      </c>
      <c r="D138" s="145" t="s">
        <v>209</v>
      </c>
      <c r="E138" s="246">
        <v>10000</v>
      </c>
      <c r="F138" s="233"/>
      <c r="G138" s="234">
        <f t="shared" si="8"/>
        <v>10000</v>
      </c>
      <c r="H138" s="247"/>
      <c r="I138" s="214"/>
      <c r="J138" s="214"/>
      <c r="K138" s="214"/>
    </row>
    <row r="139" spans="1:11" ht="14.25" customHeight="1">
      <c r="A139" s="238"/>
      <c r="B139" s="239"/>
      <c r="C139" s="231" t="s">
        <v>195</v>
      </c>
      <c r="D139" s="145" t="s">
        <v>196</v>
      </c>
      <c r="E139" s="246">
        <v>27992</v>
      </c>
      <c r="F139" s="233"/>
      <c r="G139" s="234">
        <f t="shared" si="8"/>
        <v>27992</v>
      </c>
      <c r="H139" s="247"/>
      <c r="I139" s="214"/>
      <c r="J139" s="214"/>
      <c r="K139" s="214"/>
    </row>
    <row r="140" spans="1:11" ht="14.25" customHeight="1">
      <c r="A140" s="238"/>
      <c r="B140" s="239"/>
      <c r="C140" s="231" t="s">
        <v>197</v>
      </c>
      <c r="D140" s="145" t="s">
        <v>198</v>
      </c>
      <c r="E140" s="246">
        <v>4100</v>
      </c>
      <c r="F140" s="233"/>
      <c r="G140" s="234">
        <f t="shared" si="8"/>
        <v>4100</v>
      </c>
      <c r="H140" s="247"/>
      <c r="I140" s="214"/>
      <c r="J140" s="214"/>
      <c r="K140" s="214"/>
    </row>
    <row r="141" spans="1:11" ht="14.25" customHeight="1">
      <c r="A141" s="238"/>
      <c r="B141" s="239"/>
      <c r="C141" s="239">
        <v>4170</v>
      </c>
      <c r="D141" s="145" t="s">
        <v>210</v>
      </c>
      <c r="E141" s="246">
        <v>2400</v>
      </c>
      <c r="F141" s="233"/>
      <c r="G141" s="234">
        <f t="shared" si="8"/>
        <v>2400</v>
      </c>
      <c r="H141" s="247"/>
      <c r="I141" s="214"/>
      <c r="J141" s="214"/>
      <c r="K141" s="214"/>
    </row>
    <row r="142" spans="1:11" ht="14.25" customHeight="1">
      <c r="A142" s="238"/>
      <c r="B142" s="239"/>
      <c r="C142" s="231" t="s">
        <v>177</v>
      </c>
      <c r="D142" s="145" t="s">
        <v>178</v>
      </c>
      <c r="E142" s="246">
        <v>9000</v>
      </c>
      <c r="F142" s="233"/>
      <c r="G142" s="234">
        <f t="shared" si="8"/>
        <v>9000</v>
      </c>
      <c r="H142" s="235"/>
      <c r="I142" s="214"/>
      <c r="J142" s="214"/>
      <c r="K142" s="214"/>
    </row>
    <row r="143" spans="1:11" ht="14.25" customHeight="1">
      <c r="A143" s="238"/>
      <c r="B143" s="239"/>
      <c r="C143" s="231" t="s">
        <v>251</v>
      </c>
      <c r="D143" s="145" t="s">
        <v>252</v>
      </c>
      <c r="E143" s="246">
        <v>1000</v>
      </c>
      <c r="F143" s="233"/>
      <c r="G143" s="234">
        <f t="shared" si="8"/>
        <v>1000</v>
      </c>
      <c r="H143" s="235"/>
      <c r="I143" s="214"/>
      <c r="J143" s="214"/>
      <c r="K143" s="214"/>
    </row>
    <row r="144" spans="1:11" ht="14.25" customHeight="1">
      <c r="A144" s="238"/>
      <c r="B144" s="239"/>
      <c r="C144" s="231" t="s">
        <v>211</v>
      </c>
      <c r="D144" s="145" t="s">
        <v>212</v>
      </c>
      <c r="E144" s="246">
        <v>8000</v>
      </c>
      <c r="F144" s="233"/>
      <c r="G144" s="234">
        <f t="shared" si="8"/>
        <v>8000</v>
      </c>
      <c r="H144" s="235"/>
      <c r="I144" s="214"/>
      <c r="J144" s="214"/>
      <c r="K144" s="214"/>
    </row>
    <row r="145" spans="1:11" ht="14.25" customHeight="1">
      <c r="A145" s="238"/>
      <c r="B145" s="239"/>
      <c r="C145" s="231" t="s">
        <v>213</v>
      </c>
      <c r="D145" s="145" t="s">
        <v>214</v>
      </c>
      <c r="E145" s="246">
        <v>9000</v>
      </c>
      <c r="F145" s="233"/>
      <c r="G145" s="234">
        <f t="shared" si="8"/>
        <v>9000</v>
      </c>
      <c r="H145" s="235"/>
      <c r="I145" s="214"/>
      <c r="J145" s="214"/>
      <c r="K145" s="214"/>
    </row>
    <row r="146" spans="1:11" ht="14.25" customHeight="1">
      <c r="A146" s="238"/>
      <c r="B146" s="239"/>
      <c r="C146" s="231" t="s">
        <v>148</v>
      </c>
      <c r="D146" s="145" t="s">
        <v>149</v>
      </c>
      <c r="E146" s="246">
        <v>3000</v>
      </c>
      <c r="F146" s="233"/>
      <c r="G146" s="234">
        <f t="shared" si="8"/>
        <v>3000</v>
      </c>
      <c r="H146" s="247"/>
      <c r="I146" s="214"/>
      <c r="J146" s="214"/>
      <c r="K146" s="214"/>
    </row>
    <row r="147" spans="1:11" ht="14.25" customHeight="1">
      <c r="A147" s="238"/>
      <c r="B147" s="239"/>
      <c r="C147" s="294">
        <v>4370</v>
      </c>
      <c r="D147" s="145" t="s">
        <v>217</v>
      </c>
      <c r="E147" s="246">
        <v>2000</v>
      </c>
      <c r="F147" s="233"/>
      <c r="G147" s="234">
        <f t="shared" si="8"/>
        <v>2000</v>
      </c>
      <c r="H147" s="235"/>
      <c r="I147" s="214"/>
      <c r="J147" s="214"/>
      <c r="K147" s="214"/>
    </row>
    <row r="148" spans="1:11" ht="14.25" customHeight="1">
      <c r="A148" s="238"/>
      <c r="B148" s="239"/>
      <c r="C148" s="231" t="s">
        <v>218</v>
      </c>
      <c r="D148" s="145" t="s">
        <v>219</v>
      </c>
      <c r="E148" s="246">
        <v>13108</v>
      </c>
      <c r="F148" s="233"/>
      <c r="G148" s="234">
        <f t="shared" si="8"/>
        <v>13108</v>
      </c>
      <c r="H148" s="247"/>
      <c r="I148" s="214"/>
      <c r="J148" s="214"/>
      <c r="K148" s="214"/>
    </row>
    <row r="149" spans="1:11" ht="14.25" customHeight="1">
      <c r="A149" s="238"/>
      <c r="B149" s="239"/>
      <c r="C149" s="250">
        <v>6050</v>
      </c>
      <c r="D149" s="99" t="s">
        <v>155</v>
      </c>
      <c r="E149" s="246">
        <v>60000</v>
      </c>
      <c r="F149" s="233"/>
      <c r="G149" s="234">
        <f t="shared" si="8"/>
        <v>60000</v>
      </c>
      <c r="H149" s="107"/>
      <c r="I149" s="214"/>
      <c r="J149" s="214"/>
      <c r="K149" s="214"/>
    </row>
    <row r="150" spans="1:11" ht="15" customHeight="1">
      <c r="A150" s="241"/>
      <c r="B150" s="243" t="s">
        <v>257</v>
      </c>
      <c r="C150" s="242"/>
      <c r="D150" s="244" t="s">
        <v>258</v>
      </c>
      <c r="E150" s="248">
        <f>SUM(E151:E168)</f>
        <v>728400</v>
      </c>
      <c r="F150" s="248">
        <f>SUM(F151:F168)</f>
        <v>0</v>
      </c>
      <c r="G150" s="248">
        <f>SUM(G151:G168)</f>
        <v>728400</v>
      </c>
      <c r="H150" s="235"/>
      <c r="I150" s="214"/>
      <c r="J150" s="214"/>
      <c r="K150" s="214"/>
    </row>
    <row r="151" spans="1:11" ht="14.25" customHeight="1">
      <c r="A151" s="238"/>
      <c r="B151" s="239"/>
      <c r="C151" s="231" t="s">
        <v>250</v>
      </c>
      <c r="D151" s="145" t="s">
        <v>207</v>
      </c>
      <c r="E151" s="246">
        <v>33200</v>
      </c>
      <c r="F151" s="233"/>
      <c r="G151" s="234">
        <f aca="true" t="shared" si="9" ref="G151:G168">E151+F151</f>
        <v>33200</v>
      </c>
      <c r="H151" s="247"/>
      <c r="I151" s="214"/>
      <c r="J151" s="214"/>
      <c r="K151" s="214"/>
    </row>
    <row r="152" spans="1:11" ht="14.25" customHeight="1">
      <c r="A152" s="238"/>
      <c r="B152" s="239"/>
      <c r="C152" s="231" t="s">
        <v>193</v>
      </c>
      <c r="D152" s="145" t="s">
        <v>194</v>
      </c>
      <c r="E152" s="246">
        <v>435900</v>
      </c>
      <c r="F152" s="233"/>
      <c r="G152" s="234">
        <f t="shared" si="9"/>
        <v>435900</v>
      </c>
      <c r="H152" s="247"/>
      <c r="I152" s="214"/>
      <c r="J152" s="214"/>
      <c r="K152" s="214"/>
    </row>
    <row r="153" spans="1:11" ht="14.25" customHeight="1">
      <c r="A153" s="238"/>
      <c r="B153" s="239"/>
      <c r="C153" s="231" t="s">
        <v>208</v>
      </c>
      <c r="D153" s="145" t="s">
        <v>209</v>
      </c>
      <c r="E153" s="246">
        <v>30400</v>
      </c>
      <c r="F153" s="233"/>
      <c r="G153" s="234">
        <f t="shared" si="9"/>
        <v>30400</v>
      </c>
      <c r="H153" s="247"/>
      <c r="I153" s="214"/>
      <c r="J153" s="214"/>
      <c r="K153" s="214"/>
    </row>
    <row r="154" spans="1:11" ht="14.25" customHeight="1">
      <c r="A154" s="238"/>
      <c r="B154" s="239"/>
      <c r="C154" s="231" t="s">
        <v>195</v>
      </c>
      <c r="D154" s="145" t="s">
        <v>196</v>
      </c>
      <c r="E154" s="246">
        <v>81106</v>
      </c>
      <c r="F154" s="233"/>
      <c r="G154" s="234">
        <f t="shared" si="9"/>
        <v>81106</v>
      </c>
      <c r="H154" s="247"/>
      <c r="I154" s="214"/>
      <c r="J154" s="214"/>
      <c r="K154" s="214"/>
    </row>
    <row r="155" spans="1:11" ht="14.25" customHeight="1">
      <c r="A155" s="238"/>
      <c r="B155" s="239"/>
      <c r="C155" s="231" t="s">
        <v>197</v>
      </c>
      <c r="D155" s="145" t="s">
        <v>198</v>
      </c>
      <c r="E155" s="246">
        <v>11800</v>
      </c>
      <c r="F155" s="233"/>
      <c r="G155" s="234">
        <f t="shared" si="9"/>
        <v>11800</v>
      </c>
      <c r="H155" s="247"/>
      <c r="I155" s="214"/>
      <c r="J155" s="214"/>
      <c r="K155" s="214"/>
    </row>
    <row r="156" spans="1:11" ht="14.25" customHeight="1">
      <c r="A156" s="238"/>
      <c r="B156" s="239"/>
      <c r="C156" s="239">
        <v>4170</v>
      </c>
      <c r="D156" s="145" t="s">
        <v>210</v>
      </c>
      <c r="E156" s="246">
        <v>4000</v>
      </c>
      <c r="F156" s="233"/>
      <c r="G156" s="234">
        <f t="shared" si="9"/>
        <v>4000</v>
      </c>
      <c r="H156" s="235"/>
      <c r="I156" s="214"/>
      <c r="J156" s="214"/>
      <c r="K156" s="214"/>
    </row>
    <row r="157" spans="1:11" ht="14.25" customHeight="1">
      <c r="A157" s="238"/>
      <c r="B157" s="239"/>
      <c r="C157" s="231" t="s">
        <v>177</v>
      </c>
      <c r="D157" s="145" t="s">
        <v>178</v>
      </c>
      <c r="E157" s="246">
        <v>14000</v>
      </c>
      <c r="F157" s="233"/>
      <c r="G157" s="234">
        <f t="shared" si="9"/>
        <v>14000</v>
      </c>
      <c r="H157" s="247"/>
      <c r="I157" s="214"/>
      <c r="J157" s="214"/>
      <c r="K157" s="214"/>
    </row>
    <row r="158" spans="1:11" ht="14.25" customHeight="1">
      <c r="A158" s="238"/>
      <c r="B158" s="239"/>
      <c r="C158" s="231" t="s">
        <v>251</v>
      </c>
      <c r="D158" s="145" t="s">
        <v>252</v>
      </c>
      <c r="E158" s="246">
        <v>3000</v>
      </c>
      <c r="F158" s="233"/>
      <c r="G158" s="234">
        <f t="shared" si="9"/>
        <v>3000</v>
      </c>
      <c r="H158" s="235"/>
      <c r="I158" s="214"/>
      <c r="J158" s="214"/>
      <c r="K158" s="214"/>
    </row>
    <row r="159" spans="1:11" ht="14.25" customHeight="1">
      <c r="A159" s="238"/>
      <c r="B159" s="239"/>
      <c r="C159" s="231" t="s">
        <v>211</v>
      </c>
      <c r="D159" s="145" t="s">
        <v>212</v>
      </c>
      <c r="E159" s="246">
        <v>35000</v>
      </c>
      <c r="F159" s="233"/>
      <c r="G159" s="234">
        <f t="shared" si="9"/>
        <v>35000</v>
      </c>
      <c r="H159" s="247"/>
      <c r="I159" s="214"/>
      <c r="J159" s="214"/>
      <c r="K159" s="214"/>
    </row>
    <row r="160" spans="1:11" ht="14.25" customHeight="1">
      <c r="A160" s="238"/>
      <c r="B160" s="239"/>
      <c r="C160" s="231" t="s">
        <v>213</v>
      </c>
      <c r="D160" s="145" t="s">
        <v>214</v>
      </c>
      <c r="E160" s="246">
        <v>7700</v>
      </c>
      <c r="F160" s="233"/>
      <c r="G160" s="234">
        <f t="shared" si="9"/>
        <v>7700</v>
      </c>
      <c r="H160" s="247"/>
      <c r="I160" s="214"/>
      <c r="J160" s="214"/>
      <c r="K160" s="214"/>
    </row>
    <row r="161" spans="1:11" ht="14.25" customHeight="1">
      <c r="A161" s="238"/>
      <c r="B161" s="239"/>
      <c r="C161" s="231" t="s">
        <v>148</v>
      </c>
      <c r="D161" s="145" t="s">
        <v>149</v>
      </c>
      <c r="E161" s="246">
        <v>11700</v>
      </c>
      <c r="F161" s="233"/>
      <c r="G161" s="234">
        <f t="shared" si="9"/>
        <v>11700</v>
      </c>
      <c r="H161" s="247"/>
      <c r="I161" s="214"/>
      <c r="J161" s="214"/>
      <c r="K161" s="214"/>
    </row>
    <row r="162" spans="1:11" ht="14.25" customHeight="1">
      <c r="A162" s="238"/>
      <c r="B162" s="239"/>
      <c r="C162" s="294">
        <v>4350</v>
      </c>
      <c r="D162" s="145" t="s">
        <v>215</v>
      </c>
      <c r="E162" s="246">
        <v>200</v>
      </c>
      <c r="F162" s="233"/>
      <c r="G162" s="234">
        <f t="shared" si="9"/>
        <v>200</v>
      </c>
      <c r="H162" s="247"/>
      <c r="I162" s="214"/>
      <c r="J162" s="214"/>
      <c r="K162" s="214"/>
    </row>
    <row r="163" spans="1:11" ht="14.25" customHeight="1">
      <c r="A163" s="238"/>
      <c r="B163" s="239"/>
      <c r="C163" s="294">
        <v>4360</v>
      </c>
      <c r="D163" s="145" t="s">
        <v>216</v>
      </c>
      <c r="E163" s="246">
        <v>1300</v>
      </c>
      <c r="F163" s="233"/>
      <c r="G163" s="234">
        <f t="shared" si="9"/>
        <v>1300</v>
      </c>
      <c r="H163" s="247"/>
      <c r="I163" s="214"/>
      <c r="J163" s="214"/>
      <c r="K163" s="214"/>
    </row>
    <row r="164" spans="1:11" ht="14.25" customHeight="1">
      <c r="A164" s="238"/>
      <c r="B164" s="239"/>
      <c r="C164" s="294">
        <v>4370</v>
      </c>
      <c r="D164" s="145" t="s">
        <v>217</v>
      </c>
      <c r="E164" s="246">
        <v>4000</v>
      </c>
      <c r="F164" s="233"/>
      <c r="G164" s="234">
        <f t="shared" si="9"/>
        <v>4000</v>
      </c>
      <c r="H164" s="235"/>
      <c r="I164" s="214"/>
      <c r="J164" s="214"/>
      <c r="K164" s="214"/>
    </row>
    <row r="165" spans="1:11" ht="14.25" customHeight="1">
      <c r="A165" s="238"/>
      <c r="B165" s="239"/>
      <c r="C165" s="231" t="s">
        <v>201</v>
      </c>
      <c r="D165" s="145" t="s">
        <v>202</v>
      </c>
      <c r="E165" s="246">
        <v>2300</v>
      </c>
      <c r="F165" s="233"/>
      <c r="G165" s="234">
        <f t="shared" si="9"/>
        <v>2300</v>
      </c>
      <c r="H165" s="247"/>
      <c r="I165" s="214"/>
      <c r="J165" s="214"/>
      <c r="K165" s="214"/>
    </row>
    <row r="166" spans="1:11" ht="14.25" customHeight="1">
      <c r="A166" s="238"/>
      <c r="B166" s="239"/>
      <c r="C166" s="239">
        <v>4430</v>
      </c>
      <c r="D166" s="145" t="s">
        <v>162</v>
      </c>
      <c r="E166" s="246">
        <v>1000</v>
      </c>
      <c r="F166" s="233"/>
      <c r="G166" s="234">
        <f t="shared" si="9"/>
        <v>1000</v>
      </c>
      <c r="H166" s="235"/>
      <c r="I166" s="214"/>
      <c r="J166" s="214"/>
      <c r="K166" s="214"/>
    </row>
    <row r="167" spans="1:11" ht="14.25" customHeight="1">
      <c r="A167" s="238"/>
      <c r="B167" s="239"/>
      <c r="C167" s="231" t="s">
        <v>218</v>
      </c>
      <c r="D167" s="145" t="s">
        <v>219</v>
      </c>
      <c r="E167" s="246">
        <v>26794</v>
      </c>
      <c r="F167" s="233"/>
      <c r="G167" s="234">
        <f t="shared" si="9"/>
        <v>26794</v>
      </c>
      <c r="H167" s="247"/>
      <c r="I167" s="214"/>
      <c r="J167" s="214"/>
      <c r="K167" s="214"/>
    </row>
    <row r="168" spans="1:11" ht="24">
      <c r="A168" s="238"/>
      <c r="B168" s="239"/>
      <c r="C168" s="311">
        <v>2900</v>
      </c>
      <c r="D168" s="312" t="s">
        <v>259</v>
      </c>
      <c r="E168" s="246">
        <v>25000</v>
      </c>
      <c r="F168" s="233"/>
      <c r="G168" s="234">
        <f t="shared" si="9"/>
        <v>25000</v>
      </c>
      <c r="H168" s="235"/>
      <c r="I168" s="214"/>
      <c r="J168" s="214"/>
      <c r="K168" s="214"/>
    </row>
    <row r="169" spans="1:11" ht="15" customHeight="1">
      <c r="A169" s="241"/>
      <c r="B169" s="243" t="s">
        <v>260</v>
      </c>
      <c r="C169" s="242"/>
      <c r="D169" s="244" t="s">
        <v>261</v>
      </c>
      <c r="E169" s="248">
        <f>SUM(E170:E196)</f>
        <v>1740724</v>
      </c>
      <c r="F169" s="248">
        <f>SUM(F170:F196)</f>
        <v>0</v>
      </c>
      <c r="G169" s="248">
        <f>SUM(G170:G196)</f>
        <v>1740724</v>
      </c>
      <c r="H169" s="235"/>
      <c r="I169" s="214"/>
      <c r="J169" s="214"/>
      <c r="K169" s="214"/>
    </row>
    <row r="170" spans="1:11" ht="14.25" customHeight="1">
      <c r="A170" s="238"/>
      <c r="B170" s="239"/>
      <c r="C170" s="231" t="s">
        <v>250</v>
      </c>
      <c r="D170" s="145" t="s">
        <v>207</v>
      </c>
      <c r="E170" s="246">
        <v>78600</v>
      </c>
      <c r="F170" s="233"/>
      <c r="G170" s="234">
        <f aca="true" t="shared" si="10" ref="G170:G196">E170+F170</f>
        <v>78600</v>
      </c>
      <c r="H170" s="247"/>
      <c r="I170" s="214"/>
      <c r="J170" s="214"/>
      <c r="K170" s="214"/>
    </row>
    <row r="171" spans="1:11" ht="14.25" customHeight="1">
      <c r="A171" s="238"/>
      <c r="B171" s="239"/>
      <c r="C171" s="231" t="s">
        <v>193</v>
      </c>
      <c r="D171" s="145" t="s">
        <v>194</v>
      </c>
      <c r="E171" s="246">
        <v>1053100</v>
      </c>
      <c r="F171" s="233"/>
      <c r="G171" s="234">
        <f t="shared" si="10"/>
        <v>1053100</v>
      </c>
      <c r="H171" s="247"/>
      <c r="I171" s="214"/>
      <c r="J171" s="214"/>
      <c r="K171" s="214"/>
    </row>
    <row r="172" spans="1:11" ht="14.25" customHeight="1">
      <c r="A172" s="238"/>
      <c r="B172" s="239"/>
      <c r="C172" s="231" t="s">
        <v>208</v>
      </c>
      <c r="D172" s="145" t="s">
        <v>209</v>
      </c>
      <c r="E172" s="246">
        <v>74600</v>
      </c>
      <c r="F172" s="233"/>
      <c r="G172" s="234">
        <f t="shared" si="10"/>
        <v>74600</v>
      </c>
      <c r="H172" s="247"/>
      <c r="I172" s="214"/>
      <c r="J172" s="214"/>
      <c r="K172" s="214"/>
    </row>
    <row r="173" spans="1:11" ht="14.25" customHeight="1">
      <c r="A173" s="238"/>
      <c r="B173" s="239"/>
      <c r="C173" s="231" t="s">
        <v>195</v>
      </c>
      <c r="D173" s="145" t="s">
        <v>196</v>
      </c>
      <c r="E173" s="246">
        <v>191175</v>
      </c>
      <c r="F173" s="233"/>
      <c r="G173" s="234">
        <f t="shared" si="10"/>
        <v>191175</v>
      </c>
      <c r="H173" s="247"/>
      <c r="I173" s="214"/>
      <c r="J173" s="214"/>
      <c r="K173" s="214"/>
    </row>
    <row r="174" spans="1:11" ht="14.25" customHeight="1">
      <c r="A174" s="238"/>
      <c r="B174" s="239"/>
      <c r="C174" s="239">
        <v>4119</v>
      </c>
      <c r="D174" s="145" t="s">
        <v>262</v>
      </c>
      <c r="E174" s="246">
        <v>840</v>
      </c>
      <c r="F174" s="233"/>
      <c r="G174" s="234">
        <f t="shared" si="10"/>
        <v>840</v>
      </c>
      <c r="H174" s="235"/>
      <c r="I174" s="214"/>
      <c r="J174" s="214"/>
      <c r="K174" s="214"/>
    </row>
    <row r="175" spans="1:11" ht="14.25" customHeight="1">
      <c r="A175" s="238"/>
      <c r="B175" s="239"/>
      <c r="C175" s="231" t="s">
        <v>197</v>
      </c>
      <c r="D175" s="145" t="s">
        <v>198</v>
      </c>
      <c r="E175" s="246">
        <v>28500</v>
      </c>
      <c r="F175" s="233"/>
      <c r="G175" s="234">
        <f t="shared" si="10"/>
        <v>28500</v>
      </c>
      <c r="H175" s="247"/>
      <c r="I175" s="214"/>
      <c r="J175" s="214"/>
      <c r="K175" s="214"/>
    </row>
    <row r="176" spans="1:11" ht="14.25" customHeight="1">
      <c r="A176" s="238"/>
      <c r="B176" s="239"/>
      <c r="C176" s="239">
        <v>4129</v>
      </c>
      <c r="D176" s="145" t="s">
        <v>263</v>
      </c>
      <c r="E176" s="246">
        <v>120</v>
      </c>
      <c r="F176" s="233"/>
      <c r="G176" s="234">
        <f t="shared" si="10"/>
        <v>120</v>
      </c>
      <c r="H176" s="235"/>
      <c r="I176" s="214"/>
      <c r="J176" s="214"/>
      <c r="K176" s="214"/>
    </row>
    <row r="177" spans="1:11" ht="14.25" customHeight="1">
      <c r="A177" s="238"/>
      <c r="B177" s="239"/>
      <c r="C177" s="239">
        <v>4170</v>
      </c>
      <c r="D177" s="145" t="s">
        <v>210</v>
      </c>
      <c r="E177" s="246">
        <v>8600</v>
      </c>
      <c r="F177" s="233"/>
      <c r="G177" s="234">
        <f t="shared" si="10"/>
        <v>8600</v>
      </c>
      <c r="H177" s="247"/>
      <c r="I177" s="214"/>
      <c r="J177" s="214"/>
      <c r="K177" s="214"/>
    </row>
    <row r="178" spans="1:11" ht="14.25" customHeight="1">
      <c r="A178" s="238"/>
      <c r="B178" s="239"/>
      <c r="C178" s="239" t="s">
        <v>264</v>
      </c>
      <c r="D178" s="145" t="s">
        <v>265</v>
      </c>
      <c r="E178" s="246">
        <v>4840</v>
      </c>
      <c r="F178" s="233"/>
      <c r="G178" s="234">
        <f t="shared" si="10"/>
        <v>4840</v>
      </c>
      <c r="H178" s="235"/>
      <c r="I178" s="214"/>
      <c r="J178" s="214"/>
      <c r="K178" s="214"/>
    </row>
    <row r="179" spans="1:11" ht="14.25" customHeight="1">
      <c r="A179" s="238"/>
      <c r="B179" s="239"/>
      <c r="C179" s="231" t="s">
        <v>177</v>
      </c>
      <c r="D179" s="145" t="s">
        <v>178</v>
      </c>
      <c r="E179" s="246">
        <v>38000</v>
      </c>
      <c r="F179" s="233"/>
      <c r="G179" s="234">
        <f t="shared" si="10"/>
        <v>38000</v>
      </c>
      <c r="H179" s="247"/>
      <c r="I179" s="214"/>
      <c r="J179" s="214"/>
      <c r="K179" s="214"/>
    </row>
    <row r="180" spans="1:11" ht="14.25" customHeight="1">
      <c r="A180" s="238"/>
      <c r="B180" s="239"/>
      <c r="C180" s="239">
        <v>4219</v>
      </c>
      <c r="D180" s="145" t="s">
        <v>266</v>
      </c>
      <c r="E180" s="246">
        <v>1221</v>
      </c>
      <c r="F180" s="233"/>
      <c r="G180" s="234">
        <f t="shared" si="10"/>
        <v>1221</v>
      </c>
      <c r="H180" s="235"/>
      <c r="I180" s="214"/>
      <c r="J180" s="214"/>
      <c r="K180" s="214"/>
    </row>
    <row r="181" spans="1:11" ht="14.25" customHeight="1">
      <c r="A181" s="238"/>
      <c r="B181" s="239"/>
      <c r="C181" s="231" t="s">
        <v>251</v>
      </c>
      <c r="D181" s="145" t="s">
        <v>252</v>
      </c>
      <c r="E181" s="246">
        <v>6000</v>
      </c>
      <c r="F181" s="233"/>
      <c r="G181" s="234">
        <f t="shared" si="10"/>
        <v>6000</v>
      </c>
      <c r="H181" s="235"/>
      <c r="I181" s="214"/>
      <c r="J181" s="214"/>
      <c r="K181" s="214"/>
    </row>
    <row r="182" spans="1:11" ht="26.25" customHeight="1">
      <c r="A182" s="238"/>
      <c r="B182" s="239"/>
      <c r="C182" s="239">
        <v>4249</v>
      </c>
      <c r="D182" s="145" t="s">
        <v>267</v>
      </c>
      <c r="E182" s="246">
        <v>1200</v>
      </c>
      <c r="F182" s="233"/>
      <c r="G182" s="234">
        <f t="shared" si="10"/>
        <v>1200</v>
      </c>
      <c r="H182" s="235"/>
      <c r="I182" s="214"/>
      <c r="J182" s="214"/>
      <c r="K182" s="214"/>
    </row>
    <row r="183" spans="1:11" ht="14.25" customHeight="1">
      <c r="A183" s="238"/>
      <c r="B183" s="239"/>
      <c r="C183" s="231" t="s">
        <v>211</v>
      </c>
      <c r="D183" s="145" t="s">
        <v>212</v>
      </c>
      <c r="E183" s="246">
        <v>94000</v>
      </c>
      <c r="F183" s="233"/>
      <c r="G183" s="234">
        <f t="shared" si="10"/>
        <v>94000</v>
      </c>
      <c r="H183" s="247"/>
      <c r="I183" s="214"/>
      <c r="J183" s="214"/>
      <c r="K183" s="214"/>
    </row>
    <row r="184" spans="1:11" ht="14.25" customHeight="1">
      <c r="A184" s="238"/>
      <c r="B184" s="239"/>
      <c r="C184" s="231" t="s">
        <v>213</v>
      </c>
      <c r="D184" s="145" t="s">
        <v>214</v>
      </c>
      <c r="E184" s="246">
        <v>32000</v>
      </c>
      <c r="F184" s="233"/>
      <c r="G184" s="234">
        <f t="shared" si="10"/>
        <v>32000</v>
      </c>
      <c r="H184" s="247"/>
      <c r="I184" s="214"/>
      <c r="J184" s="214"/>
      <c r="K184" s="214"/>
    </row>
    <row r="185" spans="1:11" ht="14.25" customHeight="1">
      <c r="A185" s="238"/>
      <c r="B185" s="239"/>
      <c r="C185" s="231" t="s">
        <v>148</v>
      </c>
      <c r="D185" s="145" t="s">
        <v>149</v>
      </c>
      <c r="E185" s="246">
        <v>19900</v>
      </c>
      <c r="F185" s="233"/>
      <c r="G185" s="234">
        <f t="shared" si="10"/>
        <v>19900</v>
      </c>
      <c r="H185" s="247"/>
      <c r="I185" s="214"/>
      <c r="J185" s="214"/>
      <c r="K185" s="214"/>
    </row>
    <row r="186" spans="1:11" ht="14.25" customHeight="1">
      <c r="A186" s="238"/>
      <c r="B186" s="239"/>
      <c r="C186" s="239">
        <v>4309</v>
      </c>
      <c r="D186" s="145" t="s">
        <v>268</v>
      </c>
      <c r="E186" s="246">
        <v>5000</v>
      </c>
      <c r="F186" s="233"/>
      <c r="G186" s="234">
        <f t="shared" si="10"/>
        <v>5000</v>
      </c>
      <c r="H186" s="235"/>
      <c r="I186" s="214"/>
      <c r="J186" s="214"/>
      <c r="K186" s="214"/>
    </row>
    <row r="187" spans="1:11" ht="14.25" customHeight="1">
      <c r="A187" s="238"/>
      <c r="B187" s="239"/>
      <c r="C187" s="294">
        <v>4350</v>
      </c>
      <c r="D187" s="145" t="s">
        <v>215</v>
      </c>
      <c r="E187" s="246">
        <v>400</v>
      </c>
      <c r="F187" s="233"/>
      <c r="G187" s="234">
        <f t="shared" si="10"/>
        <v>400</v>
      </c>
      <c r="H187" s="247"/>
      <c r="I187" s="214"/>
      <c r="J187" s="214"/>
      <c r="K187" s="214"/>
    </row>
    <row r="188" spans="1:11" ht="14.25" customHeight="1">
      <c r="A188" s="238"/>
      <c r="B188" s="239"/>
      <c r="C188" s="294">
        <v>4360</v>
      </c>
      <c r="D188" s="145" t="s">
        <v>216</v>
      </c>
      <c r="E188" s="246">
        <v>2400</v>
      </c>
      <c r="F188" s="233"/>
      <c r="G188" s="234">
        <f t="shared" si="10"/>
        <v>2400</v>
      </c>
      <c r="H188" s="247"/>
      <c r="I188" s="214"/>
      <c r="J188" s="214"/>
      <c r="K188" s="214"/>
    </row>
    <row r="189" spans="1:11" ht="14.25" customHeight="1">
      <c r="A189" s="238"/>
      <c r="B189" s="239"/>
      <c r="C189" s="294">
        <v>4370</v>
      </c>
      <c r="D189" s="145" t="s">
        <v>217</v>
      </c>
      <c r="E189" s="246">
        <v>4000</v>
      </c>
      <c r="F189" s="233"/>
      <c r="G189" s="234">
        <f t="shared" si="10"/>
        <v>4000</v>
      </c>
      <c r="H189" s="235"/>
      <c r="I189" s="214"/>
      <c r="J189" s="214"/>
      <c r="K189" s="214"/>
    </row>
    <row r="190" spans="1:11" ht="14.25" customHeight="1">
      <c r="A190" s="238"/>
      <c r="B190" s="239"/>
      <c r="C190" s="231" t="s">
        <v>201</v>
      </c>
      <c r="D190" s="145" t="s">
        <v>202</v>
      </c>
      <c r="E190" s="246">
        <v>2200</v>
      </c>
      <c r="F190" s="233"/>
      <c r="G190" s="234">
        <f t="shared" si="10"/>
        <v>2200</v>
      </c>
      <c r="H190" s="247"/>
      <c r="I190" s="214"/>
      <c r="J190" s="214"/>
      <c r="K190" s="214"/>
    </row>
    <row r="191" spans="1:11" ht="14.25" customHeight="1">
      <c r="A191" s="238"/>
      <c r="B191" s="239"/>
      <c r="C191" s="294">
        <v>4420</v>
      </c>
      <c r="D191" s="145" t="s">
        <v>203</v>
      </c>
      <c r="E191" s="246">
        <v>1500</v>
      </c>
      <c r="F191" s="233"/>
      <c r="G191" s="234">
        <f t="shared" si="10"/>
        <v>1500</v>
      </c>
      <c r="H191" s="247"/>
      <c r="I191" s="214"/>
      <c r="J191" s="214"/>
      <c r="K191" s="214"/>
    </row>
    <row r="192" spans="1:11" ht="14.25" customHeight="1">
      <c r="A192" s="238"/>
      <c r="B192" s="239"/>
      <c r="C192" s="231" t="s">
        <v>161</v>
      </c>
      <c r="D192" s="145" t="s">
        <v>162</v>
      </c>
      <c r="E192" s="246">
        <v>3100</v>
      </c>
      <c r="F192" s="233"/>
      <c r="G192" s="234">
        <f t="shared" si="10"/>
        <v>3100</v>
      </c>
      <c r="H192" s="247"/>
      <c r="I192" s="214"/>
      <c r="J192" s="214"/>
      <c r="K192" s="214"/>
    </row>
    <row r="193" spans="1:11" ht="14.25" customHeight="1">
      <c r="A193" s="238"/>
      <c r="B193" s="239"/>
      <c r="C193" s="231" t="s">
        <v>218</v>
      </c>
      <c r="D193" s="145" t="s">
        <v>219</v>
      </c>
      <c r="E193" s="246">
        <v>72428</v>
      </c>
      <c r="F193" s="233"/>
      <c r="G193" s="234">
        <f t="shared" si="10"/>
        <v>72428</v>
      </c>
      <c r="H193" s="247"/>
      <c r="I193" s="214"/>
      <c r="J193" s="214"/>
      <c r="K193" s="214"/>
    </row>
    <row r="194" spans="1:11" ht="14.25" customHeight="1">
      <c r="A194" s="238"/>
      <c r="B194" s="239"/>
      <c r="C194" s="239" t="s">
        <v>253</v>
      </c>
      <c r="D194" s="145" t="s">
        <v>254</v>
      </c>
      <c r="E194" s="246">
        <v>1500</v>
      </c>
      <c r="F194" s="233"/>
      <c r="G194" s="234">
        <f t="shared" si="10"/>
        <v>1500</v>
      </c>
      <c r="H194" s="247"/>
      <c r="I194" s="214"/>
      <c r="J194" s="214"/>
      <c r="K194" s="214"/>
    </row>
    <row r="195" spans="1:11" ht="14.25" customHeight="1">
      <c r="A195" s="238"/>
      <c r="B195" s="239"/>
      <c r="C195" s="294">
        <v>4750</v>
      </c>
      <c r="D195" s="145" t="s">
        <v>222</v>
      </c>
      <c r="E195" s="246">
        <v>5500</v>
      </c>
      <c r="F195" s="233"/>
      <c r="G195" s="234">
        <f t="shared" si="10"/>
        <v>5500</v>
      </c>
      <c r="H195" s="247"/>
      <c r="I195" s="214"/>
      <c r="J195" s="214"/>
      <c r="K195" s="214"/>
    </row>
    <row r="196" spans="1:11" ht="14.25" customHeight="1">
      <c r="A196" s="238"/>
      <c r="B196" s="239"/>
      <c r="C196" s="239">
        <v>6050</v>
      </c>
      <c r="D196" s="145" t="s">
        <v>155</v>
      </c>
      <c r="E196" s="246">
        <v>10000</v>
      </c>
      <c r="F196" s="233"/>
      <c r="G196" s="234">
        <f t="shared" si="10"/>
        <v>10000</v>
      </c>
      <c r="H196" s="107"/>
      <c r="I196" s="214"/>
      <c r="J196" s="214"/>
      <c r="K196" s="214"/>
    </row>
    <row r="197" spans="1:11" ht="15" customHeight="1">
      <c r="A197" s="241"/>
      <c r="B197" s="243" t="s">
        <v>269</v>
      </c>
      <c r="C197" s="242"/>
      <c r="D197" s="244" t="s">
        <v>270</v>
      </c>
      <c r="E197" s="248">
        <f>SUM(E198:E208)</f>
        <v>394220</v>
      </c>
      <c r="F197" s="248">
        <f>SUM(F198:F208)</f>
        <v>0</v>
      </c>
      <c r="G197" s="248">
        <f>SUM(G198:G208)</f>
        <v>394220</v>
      </c>
      <c r="H197" s="235"/>
      <c r="I197" s="214"/>
      <c r="J197" s="214"/>
      <c r="K197" s="214"/>
    </row>
    <row r="198" spans="1:11" ht="14.25" customHeight="1">
      <c r="A198" s="241"/>
      <c r="B198" s="313"/>
      <c r="C198" s="231" t="s">
        <v>250</v>
      </c>
      <c r="D198" s="145" t="s">
        <v>207</v>
      </c>
      <c r="E198" s="269">
        <v>2300</v>
      </c>
      <c r="F198" s="233"/>
      <c r="G198" s="234">
        <f aca="true" t="shared" si="11" ref="G198:G208">E198+F198</f>
        <v>2300</v>
      </c>
      <c r="H198" s="247"/>
      <c r="I198" s="214"/>
      <c r="J198" s="214"/>
      <c r="K198" s="214"/>
    </row>
    <row r="199" spans="1:11" ht="14.25" customHeight="1">
      <c r="A199" s="241"/>
      <c r="B199" s="313"/>
      <c r="C199" s="231" t="s">
        <v>193</v>
      </c>
      <c r="D199" s="145" t="s">
        <v>194</v>
      </c>
      <c r="E199" s="269">
        <v>75000</v>
      </c>
      <c r="F199" s="233"/>
      <c r="G199" s="234">
        <f t="shared" si="11"/>
        <v>75000</v>
      </c>
      <c r="H199" s="247"/>
      <c r="I199" s="214"/>
      <c r="J199" s="214"/>
      <c r="K199" s="214"/>
    </row>
    <row r="200" spans="1:11" ht="14.25" customHeight="1">
      <c r="A200" s="241"/>
      <c r="B200" s="313"/>
      <c r="C200" s="231" t="s">
        <v>208</v>
      </c>
      <c r="D200" s="145" t="s">
        <v>209</v>
      </c>
      <c r="E200" s="269">
        <v>5500</v>
      </c>
      <c r="F200" s="233"/>
      <c r="G200" s="234">
        <f t="shared" si="11"/>
        <v>5500</v>
      </c>
      <c r="H200" s="247"/>
      <c r="I200" s="214"/>
      <c r="J200" s="214"/>
      <c r="K200" s="214"/>
    </row>
    <row r="201" spans="1:11" ht="14.25" customHeight="1">
      <c r="A201" s="238"/>
      <c r="B201" s="239"/>
      <c r="C201" s="231" t="s">
        <v>195</v>
      </c>
      <c r="D201" s="145" t="s">
        <v>196</v>
      </c>
      <c r="E201" s="246">
        <v>12900</v>
      </c>
      <c r="F201" s="233"/>
      <c r="G201" s="234">
        <f t="shared" si="11"/>
        <v>12900</v>
      </c>
      <c r="H201" s="247"/>
      <c r="I201" s="214"/>
      <c r="J201" s="214"/>
      <c r="K201" s="214"/>
    </row>
    <row r="202" spans="1:11" ht="14.25" customHeight="1">
      <c r="A202" s="238"/>
      <c r="B202" s="239"/>
      <c r="C202" s="231" t="s">
        <v>197</v>
      </c>
      <c r="D202" s="145" t="s">
        <v>198</v>
      </c>
      <c r="E202" s="246">
        <v>1800</v>
      </c>
      <c r="F202" s="233"/>
      <c r="G202" s="234">
        <f t="shared" si="11"/>
        <v>1800</v>
      </c>
      <c r="H202" s="247"/>
      <c r="I202" s="214"/>
      <c r="J202" s="214"/>
      <c r="K202" s="214"/>
    </row>
    <row r="203" spans="1:11" ht="14.25" customHeight="1">
      <c r="A203" s="238"/>
      <c r="B203" s="239"/>
      <c r="C203" s="239">
        <v>4170</v>
      </c>
      <c r="D203" s="145" t="s">
        <v>210</v>
      </c>
      <c r="E203" s="246">
        <v>9000</v>
      </c>
      <c r="F203" s="233"/>
      <c r="G203" s="234">
        <f t="shared" si="11"/>
        <v>9000</v>
      </c>
      <c r="H203" s="247"/>
      <c r="I203" s="214"/>
      <c r="J203" s="214"/>
      <c r="K203" s="214"/>
    </row>
    <row r="204" spans="1:11" ht="14.25" customHeight="1">
      <c r="A204" s="238"/>
      <c r="B204" s="239"/>
      <c r="C204" s="239" t="s">
        <v>177</v>
      </c>
      <c r="D204" s="145" t="s">
        <v>178</v>
      </c>
      <c r="E204" s="246">
        <v>50000</v>
      </c>
      <c r="F204" s="233"/>
      <c r="G204" s="234">
        <f t="shared" si="11"/>
        <v>50000</v>
      </c>
      <c r="H204" s="235"/>
      <c r="I204" s="214"/>
      <c r="J204" s="214"/>
      <c r="K204" s="214"/>
    </row>
    <row r="205" spans="1:11" ht="14.25" customHeight="1">
      <c r="A205" s="238"/>
      <c r="B205" s="239"/>
      <c r="C205" s="231" t="s">
        <v>213</v>
      </c>
      <c r="D205" s="145" t="s">
        <v>214</v>
      </c>
      <c r="E205" s="246">
        <v>8000</v>
      </c>
      <c r="F205" s="233"/>
      <c r="G205" s="234">
        <f t="shared" si="11"/>
        <v>8000</v>
      </c>
      <c r="H205" s="235"/>
      <c r="I205" s="214"/>
      <c r="J205" s="214"/>
      <c r="K205" s="214"/>
    </row>
    <row r="206" spans="1:11" ht="14.25" customHeight="1">
      <c r="A206" s="238"/>
      <c r="B206" s="239"/>
      <c r="C206" s="231" t="s">
        <v>148</v>
      </c>
      <c r="D206" s="145" t="s">
        <v>149</v>
      </c>
      <c r="E206" s="246">
        <v>220000</v>
      </c>
      <c r="F206" s="233"/>
      <c r="G206" s="234">
        <f t="shared" si="11"/>
        <v>220000</v>
      </c>
      <c r="H206" s="235"/>
      <c r="I206" s="214"/>
      <c r="J206" s="214"/>
      <c r="K206" s="214"/>
    </row>
    <row r="207" spans="1:11" ht="14.25" customHeight="1">
      <c r="A207" s="238"/>
      <c r="B207" s="239"/>
      <c r="C207" s="231" t="s">
        <v>161</v>
      </c>
      <c r="D207" s="145" t="s">
        <v>162</v>
      </c>
      <c r="E207" s="246">
        <v>7000</v>
      </c>
      <c r="F207" s="233"/>
      <c r="G207" s="234">
        <f t="shared" si="11"/>
        <v>7000</v>
      </c>
      <c r="H207" s="235"/>
      <c r="I207" s="214"/>
      <c r="J207" s="214"/>
      <c r="K207" s="214"/>
    </row>
    <row r="208" spans="1:11" ht="14.25" customHeight="1">
      <c r="A208" s="238"/>
      <c r="B208" s="239"/>
      <c r="C208" s="231" t="s">
        <v>218</v>
      </c>
      <c r="D208" s="145" t="s">
        <v>219</v>
      </c>
      <c r="E208" s="246">
        <v>2720</v>
      </c>
      <c r="F208" s="233"/>
      <c r="G208" s="234">
        <f t="shared" si="11"/>
        <v>2720</v>
      </c>
      <c r="H208" s="247"/>
      <c r="I208" s="214"/>
      <c r="J208" s="214"/>
      <c r="K208" s="214"/>
    </row>
    <row r="209" spans="1:11" ht="27" customHeight="1">
      <c r="A209" s="241"/>
      <c r="B209" s="243" t="s">
        <v>271</v>
      </c>
      <c r="C209" s="242"/>
      <c r="D209" s="244" t="s">
        <v>272</v>
      </c>
      <c r="E209" s="248">
        <f>SUM(E210:E225)</f>
        <v>243116</v>
      </c>
      <c r="F209" s="248">
        <f>SUM(F210:F225)</f>
        <v>0</v>
      </c>
      <c r="G209" s="248">
        <f>SUM(G210:G225)</f>
        <v>243116</v>
      </c>
      <c r="H209" s="235"/>
      <c r="I209" s="214"/>
      <c r="J209" s="214"/>
      <c r="K209" s="214"/>
    </row>
    <row r="210" spans="1:11" ht="14.25" customHeight="1">
      <c r="A210" s="238"/>
      <c r="B210" s="239"/>
      <c r="C210" s="231" t="s">
        <v>250</v>
      </c>
      <c r="D210" s="145" t="s">
        <v>207</v>
      </c>
      <c r="E210" s="246">
        <v>7000</v>
      </c>
      <c r="F210" s="233"/>
      <c r="G210" s="234">
        <f aca="true" t="shared" si="12" ref="G210:G225">E210+F210</f>
        <v>7000</v>
      </c>
      <c r="H210" s="235"/>
      <c r="I210" s="214"/>
      <c r="J210" s="214"/>
      <c r="K210" s="214"/>
    </row>
    <row r="211" spans="1:11" ht="14.25" customHeight="1">
      <c r="A211" s="238"/>
      <c r="B211" s="239"/>
      <c r="C211" s="231" t="s">
        <v>193</v>
      </c>
      <c r="D211" s="145" t="s">
        <v>194</v>
      </c>
      <c r="E211" s="246">
        <v>149000</v>
      </c>
      <c r="F211" s="233"/>
      <c r="G211" s="234">
        <f t="shared" si="12"/>
        <v>149000</v>
      </c>
      <c r="H211" s="247"/>
      <c r="I211" s="214"/>
      <c r="J211" s="214"/>
      <c r="K211" s="214"/>
    </row>
    <row r="212" spans="1:11" ht="14.25" customHeight="1">
      <c r="A212" s="238"/>
      <c r="B212" s="239"/>
      <c r="C212" s="231" t="s">
        <v>208</v>
      </c>
      <c r="D212" s="145" t="s">
        <v>209</v>
      </c>
      <c r="E212" s="246">
        <v>11129</v>
      </c>
      <c r="F212" s="233"/>
      <c r="G212" s="234">
        <f t="shared" si="12"/>
        <v>11129</v>
      </c>
      <c r="H212" s="247"/>
      <c r="I212" s="214"/>
      <c r="J212" s="214"/>
      <c r="K212" s="214"/>
    </row>
    <row r="213" spans="1:11" ht="14.25" customHeight="1">
      <c r="A213" s="238"/>
      <c r="B213" s="239"/>
      <c r="C213" s="231" t="s">
        <v>195</v>
      </c>
      <c r="D213" s="145" t="s">
        <v>196</v>
      </c>
      <c r="E213" s="246">
        <v>26900</v>
      </c>
      <c r="F213" s="233"/>
      <c r="G213" s="234">
        <f t="shared" si="12"/>
        <v>26900</v>
      </c>
      <c r="H213" s="247"/>
      <c r="I213" s="214"/>
      <c r="J213" s="214"/>
      <c r="K213" s="214"/>
    </row>
    <row r="214" spans="1:11" ht="14.25" customHeight="1">
      <c r="A214" s="238"/>
      <c r="B214" s="239"/>
      <c r="C214" s="231" t="s">
        <v>197</v>
      </c>
      <c r="D214" s="145" t="s">
        <v>198</v>
      </c>
      <c r="E214" s="246">
        <v>4193</v>
      </c>
      <c r="F214" s="233"/>
      <c r="G214" s="234">
        <f t="shared" si="12"/>
        <v>4193</v>
      </c>
      <c r="H214" s="247"/>
      <c r="I214" s="214"/>
      <c r="J214" s="214"/>
      <c r="K214" s="214"/>
    </row>
    <row r="215" spans="1:11" ht="14.25" customHeight="1">
      <c r="A215" s="238"/>
      <c r="B215" s="239"/>
      <c r="C215" s="239">
        <v>4170</v>
      </c>
      <c r="D215" s="145" t="s">
        <v>210</v>
      </c>
      <c r="E215" s="246">
        <v>3871</v>
      </c>
      <c r="F215" s="233"/>
      <c r="G215" s="234">
        <f t="shared" si="12"/>
        <v>3871</v>
      </c>
      <c r="H215" s="247"/>
      <c r="I215" s="214"/>
      <c r="J215" s="214"/>
      <c r="K215" s="214"/>
    </row>
    <row r="216" spans="1:11" ht="14.25" customHeight="1">
      <c r="A216" s="238"/>
      <c r="B216" s="239"/>
      <c r="C216" s="231" t="s">
        <v>177</v>
      </c>
      <c r="D216" s="145" t="s">
        <v>178</v>
      </c>
      <c r="E216" s="246">
        <v>12373</v>
      </c>
      <c r="F216" s="233"/>
      <c r="G216" s="234">
        <f t="shared" si="12"/>
        <v>12373</v>
      </c>
      <c r="H216" s="247"/>
      <c r="I216" s="214"/>
      <c r="J216" s="214"/>
      <c r="K216" s="214"/>
    </row>
    <row r="217" spans="1:11" ht="14.25" customHeight="1">
      <c r="A217" s="238"/>
      <c r="B217" s="239"/>
      <c r="C217" s="231" t="s">
        <v>148</v>
      </c>
      <c r="D217" s="145" t="s">
        <v>149</v>
      </c>
      <c r="E217" s="246">
        <v>10500</v>
      </c>
      <c r="F217" s="233"/>
      <c r="G217" s="234">
        <f t="shared" si="12"/>
        <v>10500</v>
      </c>
      <c r="H217" s="247"/>
      <c r="I217" s="214"/>
      <c r="J217" s="214"/>
      <c r="K217" s="214"/>
    </row>
    <row r="218" spans="1:11" ht="14.25" customHeight="1">
      <c r="A218" s="238"/>
      <c r="B218" s="239"/>
      <c r="C218" s="294">
        <v>4360</v>
      </c>
      <c r="D218" s="145" t="s">
        <v>216</v>
      </c>
      <c r="E218" s="246">
        <v>1250</v>
      </c>
      <c r="F218" s="233"/>
      <c r="G218" s="234">
        <f t="shared" si="12"/>
        <v>1250</v>
      </c>
      <c r="H218" s="247"/>
      <c r="I218" s="214"/>
      <c r="J218" s="214"/>
      <c r="K218" s="214"/>
    </row>
    <row r="219" spans="1:11" ht="14.25" customHeight="1">
      <c r="A219" s="238"/>
      <c r="B219" s="239"/>
      <c r="C219" s="294">
        <v>4370</v>
      </c>
      <c r="D219" s="145" t="s">
        <v>217</v>
      </c>
      <c r="E219" s="246">
        <v>1200</v>
      </c>
      <c r="F219" s="233"/>
      <c r="G219" s="234">
        <f t="shared" si="12"/>
        <v>1200</v>
      </c>
      <c r="H219" s="247"/>
      <c r="I219" s="214"/>
      <c r="J219" s="214"/>
      <c r="K219" s="214"/>
    </row>
    <row r="220" spans="1:11" ht="14.25" customHeight="1">
      <c r="A220" s="238"/>
      <c r="B220" s="239"/>
      <c r="C220" s="231" t="s">
        <v>201</v>
      </c>
      <c r="D220" s="145" t="s">
        <v>202</v>
      </c>
      <c r="E220" s="246">
        <v>3000</v>
      </c>
      <c r="F220" s="233"/>
      <c r="G220" s="234">
        <f t="shared" si="12"/>
        <v>3000</v>
      </c>
      <c r="H220" s="235"/>
      <c r="I220" s="214"/>
      <c r="J220" s="214"/>
      <c r="K220" s="214"/>
    </row>
    <row r="221" spans="1:11" ht="14.25" customHeight="1">
      <c r="A221" s="238"/>
      <c r="B221" s="239"/>
      <c r="C221" s="239">
        <v>4430</v>
      </c>
      <c r="D221" s="145" t="s">
        <v>162</v>
      </c>
      <c r="E221" s="246">
        <v>1000</v>
      </c>
      <c r="F221" s="233"/>
      <c r="G221" s="234">
        <f t="shared" si="12"/>
        <v>1000</v>
      </c>
      <c r="H221" s="235"/>
      <c r="I221" s="214"/>
      <c r="J221" s="214"/>
      <c r="K221" s="214"/>
    </row>
    <row r="222" spans="1:11" ht="14.25" customHeight="1">
      <c r="A222" s="238"/>
      <c r="B222" s="239"/>
      <c r="C222" s="231" t="s">
        <v>218</v>
      </c>
      <c r="D222" s="145" t="s">
        <v>219</v>
      </c>
      <c r="E222" s="246">
        <v>3700</v>
      </c>
      <c r="F222" s="233"/>
      <c r="G222" s="234">
        <f t="shared" si="12"/>
        <v>3700</v>
      </c>
      <c r="H222" s="247"/>
      <c r="I222" s="214"/>
      <c r="J222" s="214"/>
      <c r="K222" s="214"/>
    </row>
    <row r="223" spans="1:11" ht="14.25" customHeight="1">
      <c r="A223" s="238"/>
      <c r="B223" s="239"/>
      <c r="C223" s="294">
        <v>4700</v>
      </c>
      <c r="D223" s="145" t="s">
        <v>221</v>
      </c>
      <c r="E223" s="246">
        <v>4000</v>
      </c>
      <c r="F223" s="233"/>
      <c r="G223" s="234">
        <f t="shared" si="12"/>
        <v>4000</v>
      </c>
      <c r="H223" s="235"/>
      <c r="I223" s="214"/>
      <c r="J223" s="214"/>
      <c r="K223" s="214"/>
    </row>
    <row r="224" spans="1:11" ht="14.25" customHeight="1">
      <c r="A224" s="238"/>
      <c r="B224" s="239"/>
      <c r="C224" s="239" t="s">
        <v>253</v>
      </c>
      <c r="D224" s="145" t="s">
        <v>254</v>
      </c>
      <c r="E224" s="246">
        <v>1000</v>
      </c>
      <c r="F224" s="233"/>
      <c r="G224" s="234">
        <f t="shared" si="12"/>
        <v>1000</v>
      </c>
      <c r="H224" s="235"/>
      <c r="I224" s="214"/>
      <c r="J224" s="214"/>
      <c r="K224" s="214"/>
    </row>
    <row r="225" spans="1:11" ht="14.25" customHeight="1">
      <c r="A225" s="238"/>
      <c r="B225" s="239"/>
      <c r="C225" s="294">
        <v>4750</v>
      </c>
      <c r="D225" s="145" t="s">
        <v>222</v>
      </c>
      <c r="E225" s="246">
        <v>3000</v>
      </c>
      <c r="F225" s="233"/>
      <c r="G225" s="234">
        <f t="shared" si="12"/>
        <v>3000</v>
      </c>
      <c r="H225" s="235"/>
      <c r="I225" s="214"/>
      <c r="J225" s="214"/>
      <c r="K225" s="214"/>
    </row>
    <row r="226" spans="1:11" ht="15" customHeight="1">
      <c r="A226" s="241"/>
      <c r="B226" s="243" t="s">
        <v>273</v>
      </c>
      <c r="C226" s="242"/>
      <c r="D226" s="244" t="s">
        <v>274</v>
      </c>
      <c r="E226" s="248">
        <f>SUM(E227:E227)</f>
        <v>30000</v>
      </c>
      <c r="F226" s="248">
        <f>SUM(F227:F227)</f>
        <v>0</v>
      </c>
      <c r="G226" s="248">
        <f>SUM(G227:G227)</f>
        <v>30000</v>
      </c>
      <c r="H226" s="235"/>
      <c r="I226" s="214"/>
      <c r="J226" s="214"/>
      <c r="K226" s="214"/>
    </row>
    <row r="227" spans="1:11" ht="15" customHeight="1">
      <c r="A227" s="238"/>
      <c r="B227" s="239"/>
      <c r="C227" s="294">
        <v>4700</v>
      </c>
      <c r="D227" s="145" t="s">
        <v>221</v>
      </c>
      <c r="E227" s="246">
        <v>30000</v>
      </c>
      <c r="F227" s="293"/>
      <c r="G227" s="234">
        <f>E227+F227</f>
        <v>30000</v>
      </c>
      <c r="H227" s="235"/>
      <c r="I227" s="214"/>
      <c r="J227" s="214"/>
      <c r="K227" s="214"/>
    </row>
    <row r="228" spans="1:11" ht="15" customHeight="1">
      <c r="A228" s="241"/>
      <c r="B228" s="243" t="s">
        <v>275</v>
      </c>
      <c r="C228" s="242"/>
      <c r="D228" s="244" t="s">
        <v>159</v>
      </c>
      <c r="E228" s="248">
        <f>SUM(E229:E231)</f>
        <v>184994</v>
      </c>
      <c r="F228" s="248">
        <f>SUM(F229:F231)</f>
        <v>0</v>
      </c>
      <c r="G228" s="248">
        <f>SUM(G229:G231)</f>
        <v>184994</v>
      </c>
      <c r="H228" s="235"/>
      <c r="I228" s="214"/>
      <c r="J228" s="214"/>
      <c r="K228" s="214"/>
    </row>
    <row r="229" spans="1:11" ht="15" customHeight="1">
      <c r="A229" s="238"/>
      <c r="B229" s="239"/>
      <c r="C229" s="231" t="s">
        <v>250</v>
      </c>
      <c r="D229" s="145" t="s">
        <v>207</v>
      </c>
      <c r="E229" s="246">
        <v>8000</v>
      </c>
      <c r="F229" s="293"/>
      <c r="G229" s="234">
        <f>E229+F229</f>
        <v>8000</v>
      </c>
      <c r="H229" s="235"/>
      <c r="I229" s="214"/>
      <c r="J229" s="214"/>
      <c r="K229" s="214"/>
    </row>
    <row r="230" spans="1:11" ht="15" customHeight="1">
      <c r="A230" s="249"/>
      <c r="B230" s="250"/>
      <c r="C230" s="231" t="s">
        <v>148</v>
      </c>
      <c r="D230" s="145" t="s">
        <v>149</v>
      </c>
      <c r="E230" s="251">
        <v>135217</v>
      </c>
      <c r="F230" s="233"/>
      <c r="G230" s="234">
        <f>E230+F230</f>
        <v>135217</v>
      </c>
      <c r="H230" s="247" t="s">
        <v>276</v>
      </c>
      <c r="I230" s="214"/>
      <c r="J230" s="214"/>
      <c r="K230" s="214"/>
    </row>
    <row r="231" spans="1:11" ht="15" customHeight="1" thickBot="1">
      <c r="A231" s="249"/>
      <c r="B231" s="250"/>
      <c r="C231" s="291" t="s">
        <v>218</v>
      </c>
      <c r="D231" s="99" t="s">
        <v>219</v>
      </c>
      <c r="E231" s="251">
        <v>41777</v>
      </c>
      <c r="F231" s="252"/>
      <c r="G231" s="253">
        <f>E231+F231</f>
        <v>41777</v>
      </c>
      <c r="H231" s="301"/>
      <c r="I231" s="214"/>
      <c r="J231" s="214"/>
      <c r="K231" s="214"/>
    </row>
    <row r="232" spans="1:11" ht="15.75" customHeight="1" thickBot="1">
      <c r="A232" s="151" t="s">
        <v>277</v>
      </c>
      <c r="B232" s="175"/>
      <c r="C232" s="175"/>
      <c r="D232" s="52" t="s">
        <v>278</v>
      </c>
      <c r="E232" s="262">
        <f>E233+E235+E239</f>
        <v>183000</v>
      </c>
      <c r="F232" s="262">
        <f>F233+F235+F239</f>
        <v>0</v>
      </c>
      <c r="G232" s="262">
        <f>G233+G235+G239</f>
        <v>183000</v>
      </c>
      <c r="H232" s="224"/>
      <c r="I232" s="214"/>
      <c r="J232" s="214"/>
      <c r="K232" s="214"/>
    </row>
    <row r="233" spans="1:11" ht="15.75" customHeight="1">
      <c r="A233" s="314"/>
      <c r="B233" s="57" t="s">
        <v>279</v>
      </c>
      <c r="C233" s="56"/>
      <c r="D233" s="58" t="s">
        <v>280</v>
      </c>
      <c r="E233" s="315">
        <f>E234</f>
        <v>40000</v>
      </c>
      <c r="F233" s="315">
        <f>F234</f>
        <v>0</v>
      </c>
      <c r="G233" s="315">
        <f>G234</f>
        <v>40000</v>
      </c>
      <c r="H233" s="277"/>
      <c r="I233" s="214"/>
      <c r="J233" s="214"/>
      <c r="K233" s="214"/>
    </row>
    <row r="234" spans="1:11" ht="41.25" customHeight="1">
      <c r="A234" s="229"/>
      <c r="B234" s="230"/>
      <c r="C234" s="316" t="s">
        <v>168</v>
      </c>
      <c r="D234" s="264" t="s">
        <v>169</v>
      </c>
      <c r="E234" s="317">
        <v>40000</v>
      </c>
      <c r="F234" s="293"/>
      <c r="G234" s="234">
        <f>E234+F234</f>
        <v>40000</v>
      </c>
      <c r="H234" s="235"/>
      <c r="I234" s="214"/>
      <c r="J234" s="214"/>
      <c r="K234" s="214"/>
    </row>
    <row r="235" spans="1:11" ht="15.75" customHeight="1">
      <c r="A235" s="229"/>
      <c r="B235" s="243" t="s">
        <v>281</v>
      </c>
      <c r="C235" s="242"/>
      <c r="D235" s="244" t="s">
        <v>282</v>
      </c>
      <c r="E235" s="460">
        <f>E236+E237+E238</f>
        <v>11000</v>
      </c>
      <c r="F235" s="460">
        <f>F236+F237+F238</f>
        <v>0</v>
      </c>
      <c r="G235" s="460">
        <f>G236+G237+G238</f>
        <v>11000</v>
      </c>
      <c r="H235" s="235"/>
      <c r="I235" s="214"/>
      <c r="J235" s="214"/>
      <c r="K235" s="214"/>
    </row>
    <row r="236" spans="1:11" ht="14.25" customHeight="1">
      <c r="A236" s="229"/>
      <c r="B236" s="230"/>
      <c r="C236" s="231" t="s">
        <v>177</v>
      </c>
      <c r="D236" s="145" t="s">
        <v>178</v>
      </c>
      <c r="E236" s="317">
        <v>3000</v>
      </c>
      <c r="F236" s="293"/>
      <c r="G236" s="234">
        <f>E236+F236</f>
        <v>3000</v>
      </c>
      <c r="H236" s="235"/>
      <c r="I236" s="214"/>
      <c r="J236" s="214"/>
      <c r="K236" s="214"/>
    </row>
    <row r="237" spans="1:11" ht="14.25" customHeight="1">
      <c r="A237" s="229"/>
      <c r="B237" s="230"/>
      <c r="C237" s="231" t="s">
        <v>148</v>
      </c>
      <c r="D237" s="145" t="s">
        <v>149</v>
      </c>
      <c r="E237" s="317">
        <v>6000</v>
      </c>
      <c r="F237" s="293"/>
      <c r="G237" s="234">
        <f>E237+F237</f>
        <v>6000</v>
      </c>
      <c r="H237" s="235"/>
      <c r="I237" s="214"/>
      <c r="J237" s="214"/>
      <c r="K237" s="214"/>
    </row>
    <row r="238" spans="1:11" ht="14.25" customHeight="1">
      <c r="A238" s="229"/>
      <c r="B238" s="230"/>
      <c r="C238" s="294">
        <v>4700</v>
      </c>
      <c r="D238" s="145" t="s">
        <v>221</v>
      </c>
      <c r="E238" s="317">
        <v>2000</v>
      </c>
      <c r="F238" s="293"/>
      <c r="G238" s="234">
        <f>E238+F238</f>
        <v>2000</v>
      </c>
      <c r="H238" s="235"/>
      <c r="I238" s="214"/>
      <c r="J238" s="214"/>
      <c r="K238" s="214"/>
    </row>
    <row r="239" spans="1:11" ht="15.75" customHeight="1">
      <c r="A239" s="185"/>
      <c r="B239" s="186" t="s">
        <v>283</v>
      </c>
      <c r="C239" s="187"/>
      <c r="D239" s="188" t="s">
        <v>284</v>
      </c>
      <c r="E239" s="263">
        <f>SUM(E240:E251)</f>
        <v>132000</v>
      </c>
      <c r="F239" s="263">
        <f>SUM(F240:F251)</f>
        <v>0</v>
      </c>
      <c r="G239" s="263">
        <f>SUM(G240:G251)</f>
        <v>132000</v>
      </c>
      <c r="H239" s="235"/>
      <c r="I239" s="214"/>
      <c r="J239" s="214"/>
      <c r="K239" s="214"/>
    </row>
    <row r="240" spans="1:11" ht="36">
      <c r="A240" s="185"/>
      <c r="B240" s="186"/>
      <c r="C240" s="239" t="s">
        <v>235</v>
      </c>
      <c r="D240" s="145" t="s">
        <v>236</v>
      </c>
      <c r="E240" s="304">
        <v>25000</v>
      </c>
      <c r="F240" s="304"/>
      <c r="G240" s="234">
        <f aca="true" t="shared" si="13" ref="G240:G251">E240+F240</f>
        <v>25000</v>
      </c>
      <c r="H240" s="235"/>
      <c r="I240" s="214"/>
      <c r="J240" s="214"/>
      <c r="K240" s="214"/>
    </row>
    <row r="241" spans="1:11" ht="14.25" customHeight="1">
      <c r="A241" s="241"/>
      <c r="B241" s="319"/>
      <c r="C241" s="231" t="s">
        <v>183</v>
      </c>
      <c r="D241" s="145" t="s">
        <v>184</v>
      </c>
      <c r="E241" s="269">
        <v>8000</v>
      </c>
      <c r="F241" s="293"/>
      <c r="G241" s="234">
        <f t="shared" si="13"/>
        <v>8000</v>
      </c>
      <c r="H241" s="235"/>
      <c r="I241" s="214"/>
      <c r="J241" s="214"/>
      <c r="K241" s="214"/>
    </row>
    <row r="242" spans="1:11" ht="14.25" customHeight="1">
      <c r="A242" s="238"/>
      <c r="B242" s="239"/>
      <c r="C242" s="231" t="s">
        <v>195</v>
      </c>
      <c r="D242" s="145" t="s">
        <v>196</v>
      </c>
      <c r="E242" s="246">
        <v>1600</v>
      </c>
      <c r="F242" s="293"/>
      <c r="G242" s="234">
        <f t="shared" si="13"/>
        <v>1600</v>
      </c>
      <c r="H242" s="235"/>
      <c r="I242" s="214"/>
      <c r="J242" s="214"/>
      <c r="K242" s="214"/>
    </row>
    <row r="243" spans="1:11" ht="14.25" customHeight="1">
      <c r="A243" s="238"/>
      <c r="B243" s="239"/>
      <c r="C243" s="231" t="s">
        <v>197</v>
      </c>
      <c r="D243" s="145" t="s">
        <v>198</v>
      </c>
      <c r="E243" s="246">
        <v>400</v>
      </c>
      <c r="F243" s="293"/>
      <c r="G243" s="234">
        <f t="shared" si="13"/>
        <v>400</v>
      </c>
      <c r="H243" s="235"/>
      <c r="I243" s="214"/>
      <c r="J243" s="214"/>
      <c r="K243" s="214"/>
    </row>
    <row r="244" spans="1:11" ht="14.25" customHeight="1">
      <c r="A244" s="238"/>
      <c r="B244" s="239"/>
      <c r="C244" s="239">
        <v>4170</v>
      </c>
      <c r="D244" s="145" t="s">
        <v>210</v>
      </c>
      <c r="E244" s="246">
        <v>20000</v>
      </c>
      <c r="F244" s="293"/>
      <c r="G244" s="234">
        <f t="shared" si="13"/>
        <v>20000</v>
      </c>
      <c r="H244" s="235"/>
      <c r="I244" s="214"/>
      <c r="J244" s="214"/>
      <c r="K244" s="214"/>
    </row>
    <row r="245" spans="1:11" ht="14.25" customHeight="1">
      <c r="A245" s="238"/>
      <c r="B245" s="239"/>
      <c r="C245" s="231" t="s">
        <v>177</v>
      </c>
      <c r="D245" s="145" t="s">
        <v>178</v>
      </c>
      <c r="E245" s="246">
        <v>16000</v>
      </c>
      <c r="F245" s="293"/>
      <c r="G245" s="234">
        <f t="shared" si="13"/>
        <v>16000</v>
      </c>
      <c r="H245" s="235"/>
      <c r="I245" s="214"/>
      <c r="J245" s="214"/>
      <c r="K245" s="214"/>
    </row>
    <row r="246" spans="1:11" ht="14.25" customHeight="1">
      <c r="A246" s="238"/>
      <c r="B246" s="239"/>
      <c r="C246" s="294">
        <v>4220</v>
      </c>
      <c r="D246" s="145" t="s">
        <v>285</v>
      </c>
      <c r="E246" s="246">
        <v>10000</v>
      </c>
      <c r="F246" s="293"/>
      <c r="G246" s="234">
        <f t="shared" si="13"/>
        <v>10000</v>
      </c>
      <c r="H246" s="235"/>
      <c r="I246" s="214"/>
      <c r="J246" s="214"/>
      <c r="K246" s="214"/>
    </row>
    <row r="247" spans="1:11" ht="14.25" customHeight="1">
      <c r="A247" s="238"/>
      <c r="B247" s="239"/>
      <c r="C247" s="231" t="s">
        <v>148</v>
      </c>
      <c r="D247" s="145" t="s">
        <v>149</v>
      </c>
      <c r="E247" s="246">
        <v>45000</v>
      </c>
      <c r="F247" s="233"/>
      <c r="G247" s="234">
        <f t="shared" si="13"/>
        <v>45000</v>
      </c>
      <c r="H247" s="235"/>
      <c r="I247" s="214"/>
      <c r="J247" s="214"/>
      <c r="K247" s="214"/>
    </row>
    <row r="248" spans="1:11" ht="14.25" customHeight="1">
      <c r="A248" s="238"/>
      <c r="B248" s="239"/>
      <c r="C248" s="294">
        <v>4350</v>
      </c>
      <c r="D248" s="145" t="s">
        <v>215</v>
      </c>
      <c r="E248" s="246">
        <v>1000</v>
      </c>
      <c r="F248" s="293"/>
      <c r="G248" s="234">
        <f t="shared" si="13"/>
        <v>1000</v>
      </c>
      <c r="H248" s="235"/>
      <c r="I248" s="214"/>
      <c r="J248" s="214"/>
      <c r="K248" s="214"/>
    </row>
    <row r="249" spans="1:11" ht="14.25" customHeight="1">
      <c r="A249" s="238"/>
      <c r="B249" s="239"/>
      <c r="C249" s="294">
        <v>4370</v>
      </c>
      <c r="D249" s="145" t="s">
        <v>217</v>
      </c>
      <c r="E249" s="246">
        <v>1000</v>
      </c>
      <c r="F249" s="293"/>
      <c r="G249" s="234">
        <f t="shared" si="13"/>
        <v>1000</v>
      </c>
      <c r="H249" s="235"/>
      <c r="I249" s="214"/>
      <c r="J249" s="214"/>
      <c r="K249" s="214"/>
    </row>
    <row r="250" spans="1:11" ht="14.25" customHeight="1">
      <c r="A250" s="238"/>
      <c r="B250" s="239"/>
      <c r="C250" s="231" t="s">
        <v>201</v>
      </c>
      <c r="D250" s="145" t="s">
        <v>202</v>
      </c>
      <c r="E250" s="246">
        <v>1000</v>
      </c>
      <c r="F250" s="293"/>
      <c r="G250" s="234">
        <f t="shared" si="13"/>
        <v>1000</v>
      </c>
      <c r="H250" s="235"/>
      <c r="I250" s="214"/>
      <c r="J250" s="214"/>
      <c r="K250" s="214"/>
    </row>
    <row r="251" spans="1:11" ht="14.25" customHeight="1" thickBot="1">
      <c r="A251" s="249"/>
      <c r="B251" s="250"/>
      <c r="C251" s="298">
        <v>4700</v>
      </c>
      <c r="D251" s="99" t="s">
        <v>221</v>
      </c>
      <c r="E251" s="251">
        <v>3000</v>
      </c>
      <c r="F251" s="172"/>
      <c r="G251" s="253">
        <f t="shared" si="13"/>
        <v>3000</v>
      </c>
      <c r="H251" s="254"/>
      <c r="I251" s="214"/>
      <c r="J251" s="214"/>
      <c r="K251" s="214"/>
    </row>
    <row r="252" spans="1:11" ht="15.75" customHeight="1" thickBot="1">
      <c r="A252" s="151" t="s">
        <v>286</v>
      </c>
      <c r="B252" s="175"/>
      <c r="C252" s="175"/>
      <c r="D252" s="32" t="s">
        <v>102</v>
      </c>
      <c r="E252" s="262">
        <f>E253+E275+E277+E281+E283+E305+E308</f>
        <v>3481704.1</v>
      </c>
      <c r="F252" s="262">
        <f>F253+F275+F277+F281+F283+F305+F308</f>
        <v>267679</v>
      </c>
      <c r="G252" s="262">
        <f>G253+G275+G277+G281+G283+G305+G308</f>
        <v>3749383.1</v>
      </c>
      <c r="H252" s="224"/>
      <c r="I252" s="214"/>
      <c r="J252" s="214"/>
      <c r="K252" s="214"/>
    </row>
    <row r="253" spans="1:11" ht="37.5" customHeight="1">
      <c r="A253" s="185"/>
      <c r="B253" s="186" t="s">
        <v>287</v>
      </c>
      <c r="C253" s="320"/>
      <c r="D253" s="188" t="s">
        <v>288</v>
      </c>
      <c r="E253" s="263">
        <f>SUM(E254:E274)</f>
        <v>2147900</v>
      </c>
      <c r="F253" s="263">
        <f>SUM(F254:F274)</f>
        <v>250000</v>
      </c>
      <c r="G253" s="263">
        <f>SUM(G254:G274)</f>
        <v>2397900</v>
      </c>
      <c r="H253" s="228"/>
      <c r="I253" s="214"/>
      <c r="J253" s="214"/>
      <c r="K253" s="214"/>
    </row>
    <row r="254" spans="1:11" ht="14.25" customHeight="1">
      <c r="A254" s="241"/>
      <c r="B254" s="313"/>
      <c r="C254" s="231" t="s">
        <v>250</v>
      </c>
      <c r="D254" s="145" t="s">
        <v>207</v>
      </c>
      <c r="E254" s="269">
        <v>901</v>
      </c>
      <c r="F254" s="233"/>
      <c r="G254" s="234">
        <f aca="true" t="shared" si="14" ref="G254:G274">E254+F254</f>
        <v>901</v>
      </c>
      <c r="H254" s="247"/>
      <c r="I254" s="214"/>
      <c r="J254" s="214"/>
      <c r="K254" s="214"/>
    </row>
    <row r="255" spans="1:11" ht="14.25" customHeight="1">
      <c r="A255" s="238"/>
      <c r="B255" s="239"/>
      <c r="C255" s="239" t="s">
        <v>289</v>
      </c>
      <c r="D255" s="145" t="s">
        <v>290</v>
      </c>
      <c r="E255" s="246">
        <v>2039015</v>
      </c>
      <c r="F255" s="295">
        <v>250000</v>
      </c>
      <c r="G255" s="234">
        <f t="shared" si="14"/>
        <v>2289015</v>
      </c>
      <c r="H255" s="247" t="s">
        <v>418</v>
      </c>
      <c r="I255" s="214"/>
      <c r="J255" s="214"/>
      <c r="K255" s="214"/>
    </row>
    <row r="256" spans="1:11" ht="14.25" customHeight="1">
      <c r="A256" s="238"/>
      <c r="B256" s="239"/>
      <c r="C256" s="239" t="s">
        <v>193</v>
      </c>
      <c r="D256" s="145" t="s">
        <v>291</v>
      </c>
      <c r="E256" s="246">
        <v>41800</v>
      </c>
      <c r="F256" s="233"/>
      <c r="G256" s="234">
        <f t="shared" si="14"/>
        <v>41800</v>
      </c>
      <c r="H256" s="247"/>
      <c r="I256" s="214"/>
      <c r="J256" s="214"/>
      <c r="K256" s="214"/>
    </row>
    <row r="257" spans="1:11" ht="14.25" customHeight="1">
      <c r="A257" s="238"/>
      <c r="B257" s="239"/>
      <c r="C257" s="231" t="s">
        <v>208</v>
      </c>
      <c r="D257" s="145" t="s">
        <v>209</v>
      </c>
      <c r="E257" s="246">
        <v>3014</v>
      </c>
      <c r="F257" s="233"/>
      <c r="G257" s="234">
        <f t="shared" si="14"/>
        <v>3014</v>
      </c>
      <c r="H257" s="247"/>
      <c r="I257" s="214"/>
      <c r="J257" s="214"/>
      <c r="K257" s="214"/>
    </row>
    <row r="258" spans="1:11" ht="14.25" customHeight="1">
      <c r="A258" s="238"/>
      <c r="B258" s="239"/>
      <c r="C258" s="239" t="s">
        <v>195</v>
      </c>
      <c r="D258" s="145" t="s">
        <v>292</v>
      </c>
      <c r="E258" s="246">
        <v>27518</v>
      </c>
      <c r="F258" s="233"/>
      <c r="G258" s="234">
        <f t="shared" si="14"/>
        <v>27518</v>
      </c>
      <c r="H258" s="247"/>
      <c r="I258" s="214"/>
      <c r="J258" s="214"/>
      <c r="K258" s="214"/>
    </row>
    <row r="259" spans="1:11" ht="14.25" customHeight="1">
      <c r="A259" s="238"/>
      <c r="B259" s="239"/>
      <c r="C259" s="239" t="s">
        <v>197</v>
      </c>
      <c r="D259" s="145" t="s">
        <v>293</v>
      </c>
      <c r="E259" s="246">
        <v>1625</v>
      </c>
      <c r="F259" s="233"/>
      <c r="G259" s="234">
        <f t="shared" si="14"/>
        <v>1625</v>
      </c>
      <c r="H259" s="247"/>
      <c r="I259" s="214"/>
      <c r="J259" s="214"/>
      <c r="K259" s="214"/>
    </row>
    <row r="260" spans="1:11" ht="14.25" customHeight="1">
      <c r="A260" s="238"/>
      <c r="B260" s="239"/>
      <c r="C260" s="239">
        <v>4170</v>
      </c>
      <c r="D260" s="145" t="s">
        <v>210</v>
      </c>
      <c r="E260" s="246">
        <v>700</v>
      </c>
      <c r="F260" s="233"/>
      <c r="G260" s="234">
        <f t="shared" si="14"/>
        <v>700</v>
      </c>
      <c r="H260" s="247"/>
      <c r="I260" s="214"/>
      <c r="J260" s="214"/>
      <c r="K260" s="214"/>
    </row>
    <row r="261" spans="1:11" ht="14.25" customHeight="1">
      <c r="A261" s="238"/>
      <c r="B261" s="239"/>
      <c r="C261" s="239" t="s">
        <v>177</v>
      </c>
      <c r="D261" s="145" t="s">
        <v>294</v>
      </c>
      <c r="E261" s="246">
        <v>4273</v>
      </c>
      <c r="F261" s="233">
        <v>32</v>
      </c>
      <c r="G261" s="234">
        <f t="shared" si="14"/>
        <v>4305</v>
      </c>
      <c r="H261" s="247" t="s">
        <v>419</v>
      </c>
      <c r="I261" s="214"/>
      <c r="J261" s="214"/>
      <c r="K261" s="214"/>
    </row>
    <row r="262" spans="1:11" ht="14.25" customHeight="1">
      <c r="A262" s="238"/>
      <c r="B262" s="239"/>
      <c r="C262" s="231" t="s">
        <v>211</v>
      </c>
      <c r="D262" s="145" t="s">
        <v>212</v>
      </c>
      <c r="E262" s="246">
        <v>515</v>
      </c>
      <c r="F262" s="233"/>
      <c r="G262" s="234">
        <f t="shared" si="14"/>
        <v>515</v>
      </c>
      <c r="H262" s="247"/>
      <c r="I262" s="214"/>
      <c r="J262" s="214"/>
      <c r="K262" s="214"/>
    </row>
    <row r="263" spans="1:11" ht="14.25" customHeight="1">
      <c r="A263" s="238"/>
      <c r="B263" s="239"/>
      <c r="C263" s="231" t="s">
        <v>213</v>
      </c>
      <c r="D263" s="145" t="s">
        <v>214</v>
      </c>
      <c r="E263" s="246">
        <v>300</v>
      </c>
      <c r="F263" s="233"/>
      <c r="G263" s="234">
        <f t="shared" si="14"/>
        <v>300</v>
      </c>
      <c r="H263" s="247"/>
      <c r="I263" s="214"/>
      <c r="J263" s="214"/>
      <c r="K263" s="214"/>
    </row>
    <row r="264" spans="1:11" ht="14.25" customHeight="1">
      <c r="A264" s="238"/>
      <c r="B264" s="239"/>
      <c r="C264" s="239" t="s">
        <v>295</v>
      </c>
      <c r="D264" s="145" t="s">
        <v>296</v>
      </c>
      <c r="E264" s="246">
        <v>400</v>
      </c>
      <c r="F264" s="295"/>
      <c r="G264" s="234">
        <f t="shared" si="14"/>
        <v>400</v>
      </c>
      <c r="H264" s="247"/>
      <c r="I264" s="214"/>
      <c r="J264" s="214"/>
      <c r="K264" s="214"/>
    </row>
    <row r="265" spans="1:11" ht="14.25" customHeight="1">
      <c r="A265" s="238"/>
      <c r="B265" s="239"/>
      <c r="C265" s="239" t="s">
        <v>148</v>
      </c>
      <c r="D265" s="145" t="s">
        <v>230</v>
      </c>
      <c r="E265" s="246">
        <v>12700</v>
      </c>
      <c r="F265" s="233"/>
      <c r="G265" s="234">
        <f t="shared" si="14"/>
        <v>12700</v>
      </c>
      <c r="H265" s="247"/>
      <c r="I265" s="214"/>
      <c r="J265" s="214"/>
      <c r="K265" s="214"/>
    </row>
    <row r="266" spans="1:11" ht="14.25" customHeight="1">
      <c r="A266" s="238"/>
      <c r="B266" s="239"/>
      <c r="C266" s="294">
        <v>4370</v>
      </c>
      <c r="D266" s="145" t="s">
        <v>217</v>
      </c>
      <c r="E266" s="246">
        <v>0</v>
      </c>
      <c r="F266" s="233"/>
      <c r="G266" s="234">
        <f t="shared" si="14"/>
        <v>0</v>
      </c>
      <c r="H266" s="247"/>
      <c r="I266" s="214"/>
      <c r="J266" s="214"/>
      <c r="K266" s="214"/>
    </row>
    <row r="267" spans="1:11" ht="14.25" customHeight="1">
      <c r="A267" s="238"/>
      <c r="B267" s="239"/>
      <c r="C267" s="294">
        <v>4400</v>
      </c>
      <c r="D267" s="312" t="s">
        <v>297</v>
      </c>
      <c r="E267" s="246">
        <v>732</v>
      </c>
      <c r="F267" s="233"/>
      <c r="G267" s="234">
        <f t="shared" si="14"/>
        <v>732</v>
      </c>
      <c r="H267" s="247"/>
      <c r="I267" s="214"/>
      <c r="J267" s="214"/>
      <c r="K267" s="214"/>
    </row>
    <row r="268" spans="1:11" ht="14.25" customHeight="1">
      <c r="A268" s="238"/>
      <c r="B268" s="239"/>
      <c r="C268" s="239" t="s">
        <v>201</v>
      </c>
      <c r="D268" s="145" t="s">
        <v>298</v>
      </c>
      <c r="E268" s="246">
        <v>700</v>
      </c>
      <c r="F268" s="233"/>
      <c r="G268" s="234">
        <f t="shared" si="14"/>
        <v>700</v>
      </c>
      <c r="H268" s="247"/>
      <c r="I268" s="214"/>
      <c r="J268" s="214"/>
      <c r="K268" s="214"/>
    </row>
    <row r="269" spans="1:11" ht="14.25" customHeight="1">
      <c r="A269" s="238"/>
      <c r="B269" s="239"/>
      <c r="C269" s="239">
        <v>4430</v>
      </c>
      <c r="D269" s="145" t="s">
        <v>162</v>
      </c>
      <c r="E269" s="246">
        <v>500</v>
      </c>
      <c r="F269" s="233">
        <v>-305</v>
      </c>
      <c r="G269" s="234">
        <f t="shared" si="14"/>
        <v>195</v>
      </c>
      <c r="H269" s="247" t="s">
        <v>419</v>
      </c>
      <c r="I269" s="214"/>
      <c r="J269" s="214"/>
      <c r="K269" s="214"/>
    </row>
    <row r="270" spans="1:11" ht="23.25" customHeight="1">
      <c r="A270" s="238"/>
      <c r="B270" s="239"/>
      <c r="C270" s="239" t="s">
        <v>218</v>
      </c>
      <c r="D270" s="145" t="s">
        <v>299</v>
      </c>
      <c r="E270" s="246">
        <v>907</v>
      </c>
      <c r="F270" s="233"/>
      <c r="G270" s="234">
        <f t="shared" si="14"/>
        <v>907</v>
      </c>
      <c r="H270" s="247"/>
      <c r="I270" s="214"/>
      <c r="J270" s="214"/>
      <c r="K270" s="214"/>
    </row>
    <row r="271" spans="1:11" ht="14.25" customHeight="1">
      <c r="A271" s="238"/>
      <c r="B271" s="239"/>
      <c r="C271" s="298">
        <v>4700</v>
      </c>
      <c r="D271" s="99" t="s">
        <v>221</v>
      </c>
      <c r="E271" s="246">
        <v>1300</v>
      </c>
      <c r="F271" s="233"/>
      <c r="G271" s="234">
        <f t="shared" si="14"/>
        <v>1300</v>
      </c>
      <c r="H271" s="247"/>
      <c r="I271" s="214"/>
      <c r="J271" s="214"/>
      <c r="K271" s="214"/>
    </row>
    <row r="272" spans="1:11" ht="15" customHeight="1">
      <c r="A272" s="238"/>
      <c r="B272" s="239"/>
      <c r="C272" s="239" t="s">
        <v>253</v>
      </c>
      <c r="D272" s="145" t="s">
        <v>254</v>
      </c>
      <c r="E272" s="246">
        <v>500</v>
      </c>
      <c r="F272" s="233"/>
      <c r="G272" s="234">
        <f t="shared" si="14"/>
        <v>500</v>
      </c>
      <c r="H272" s="247"/>
      <c r="I272" s="214"/>
      <c r="J272" s="214"/>
      <c r="K272" s="214"/>
    </row>
    <row r="273" spans="1:11" ht="15" customHeight="1">
      <c r="A273" s="238"/>
      <c r="B273" s="239"/>
      <c r="C273" s="239" t="s">
        <v>300</v>
      </c>
      <c r="D273" s="145" t="s">
        <v>222</v>
      </c>
      <c r="E273" s="246">
        <v>800</v>
      </c>
      <c r="F273" s="233">
        <v>273</v>
      </c>
      <c r="G273" s="234">
        <f t="shared" si="14"/>
        <v>1073</v>
      </c>
      <c r="H273" s="247" t="s">
        <v>419</v>
      </c>
      <c r="I273" s="214"/>
      <c r="J273" s="214"/>
      <c r="K273" s="214"/>
    </row>
    <row r="274" spans="1:11" ht="15" customHeight="1">
      <c r="A274" s="238"/>
      <c r="B274" s="239"/>
      <c r="C274" s="294">
        <v>6060</v>
      </c>
      <c r="D274" s="145" t="s">
        <v>223</v>
      </c>
      <c r="E274" s="246">
        <v>9700</v>
      </c>
      <c r="F274" s="265"/>
      <c r="G274" s="234">
        <f t="shared" si="14"/>
        <v>9700</v>
      </c>
      <c r="H274" s="247"/>
      <c r="I274" s="214"/>
      <c r="J274" s="214"/>
      <c r="K274" s="214"/>
    </row>
    <row r="275" spans="1:11" ht="39.75" customHeight="1">
      <c r="A275" s="241"/>
      <c r="B275" s="243" t="s">
        <v>301</v>
      </c>
      <c r="C275" s="242"/>
      <c r="D275" s="282" t="s">
        <v>302</v>
      </c>
      <c r="E275" s="248">
        <f>E276</f>
        <v>9800</v>
      </c>
      <c r="F275" s="248">
        <f>F276</f>
        <v>0</v>
      </c>
      <c r="G275" s="248">
        <f>G276</f>
        <v>9800</v>
      </c>
      <c r="H275" s="247"/>
      <c r="I275" s="214"/>
      <c r="J275" s="214"/>
      <c r="K275" s="214"/>
    </row>
    <row r="276" spans="1:11" ht="15" customHeight="1">
      <c r="A276" s="238"/>
      <c r="B276" s="239"/>
      <c r="C276" s="239">
        <v>4130</v>
      </c>
      <c r="D276" s="145" t="s">
        <v>303</v>
      </c>
      <c r="E276" s="246">
        <v>9800</v>
      </c>
      <c r="F276" s="233"/>
      <c r="G276" s="234">
        <f>E276+F276</f>
        <v>9800</v>
      </c>
      <c r="H276" s="247"/>
      <c r="I276" s="214"/>
      <c r="J276" s="214"/>
      <c r="K276" s="214"/>
    </row>
    <row r="277" spans="1:11" ht="26.25" customHeight="1">
      <c r="A277" s="241"/>
      <c r="B277" s="243" t="s">
        <v>304</v>
      </c>
      <c r="C277" s="242"/>
      <c r="D277" s="244" t="s">
        <v>305</v>
      </c>
      <c r="E277" s="248">
        <f>SUM(E278:E280)</f>
        <v>731703.81</v>
      </c>
      <c r="F277" s="248">
        <f>SUM(F278:F280)</f>
        <v>5000</v>
      </c>
      <c r="G277" s="248">
        <f>SUM(G278:G280)</f>
        <v>736703.81</v>
      </c>
      <c r="H277" s="247"/>
      <c r="I277" s="214"/>
      <c r="J277" s="214"/>
      <c r="K277" s="214"/>
    </row>
    <row r="278" spans="1:11" ht="22.5" customHeight="1">
      <c r="A278" s="238"/>
      <c r="B278" s="239"/>
      <c r="C278" s="231" t="s">
        <v>289</v>
      </c>
      <c r="D278" s="145" t="s">
        <v>306</v>
      </c>
      <c r="E278" s="246">
        <v>698703.81</v>
      </c>
      <c r="F278" s="233">
        <v>5000</v>
      </c>
      <c r="G278" s="234">
        <f>E278+F278</f>
        <v>703703.81</v>
      </c>
      <c r="H278" s="247" t="s">
        <v>418</v>
      </c>
      <c r="I278" s="214"/>
      <c r="J278" s="214"/>
      <c r="K278" s="214"/>
    </row>
    <row r="279" spans="1:11" ht="15" customHeight="1">
      <c r="A279" s="238"/>
      <c r="B279" s="239"/>
      <c r="C279" s="239" t="s">
        <v>195</v>
      </c>
      <c r="D279" s="145" t="s">
        <v>292</v>
      </c>
      <c r="E279" s="246">
        <v>3000</v>
      </c>
      <c r="F279" s="233"/>
      <c r="G279" s="234">
        <f>E279+F279</f>
        <v>3000</v>
      </c>
      <c r="H279" s="235"/>
      <c r="I279" s="214"/>
      <c r="J279" s="214"/>
      <c r="K279" s="214"/>
    </row>
    <row r="280" spans="1:11" ht="24" customHeight="1">
      <c r="A280" s="238"/>
      <c r="B280" s="239"/>
      <c r="C280" s="294">
        <v>4330</v>
      </c>
      <c r="D280" s="145" t="s">
        <v>307</v>
      </c>
      <c r="E280" s="246">
        <v>30000</v>
      </c>
      <c r="F280" s="233"/>
      <c r="G280" s="234">
        <f>E280+F280</f>
        <v>30000</v>
      </c>
      <c r="H280" s="235"/>
      <c r="I280" s="214"/>
      <c r="J280" s="214"/>
      <c r="K280" s="214"/>
    </row>
    <row r="281" spans="1:11" ht="15.75" customHeight="1">
      <c r="A281" s="241"/>
      <c r="B281" s="243" t="s">
        <v>308</v>
      </c>
      <c r="C281" s="242"/>
      <c r="D281" s="244" t="s">
        <v>309</v>
      </c>
      <c r="E281" s="248">
        <f>E282</f>
        <v>35000</v>
      </c>
      <c r="F281" s="248">
        <f>F282</f>
        <v>0</v>
      </c>
      <c r="G281" s="248">
        <f>G282</f>
        <v>35000</v>
      </c>
      <c r="H281" s="235"/>
      <c r="I281" s="214"/>
      <c r="J281" s="214"/>
      <c r="K281" s="214"/>
    </row>
    <row r="282" spans="1:11" ht="22.5" customHeight="1">
      <c r="A282" s="238"/>
      <c r="B282" s="239"/>
      <c r="C282" s="231" t="s">
        <v>289</v>
      </c>
      <c r="D282" s="145" t="s">
        <v>310</v>
      </c>
      <c r="E282" s="246">
        <v>35000</v>
      </c>
      <c r="F282" s="233"/>
      <c r="G282" s="234">
        <f>E282+F282</f>
        <v>35000</v>
      </c>
      <c r="H282" s="321"/>
      <c r="I282" s="214"/>
      <c r="J282" s="214"/>
      <c r="K282" s="214"/>
    </row>
    <row r="283" spans="1:11" ht="15" customHeight="1">
      <c r="A283" s="241"/>
      <c r="B283" s="243" t="s">
        <v>311</v>
      </c>
      <c r="C283" s="242"/>
      <c r="D283" s="244" t="s">
        <v>312</v>
      </c>
      <c r="E283" s="248">
        <f>SUM(E284:E304)</f>
        <v>484300</v>
      </c>
      <c r="F283" s="248">
        <f>SUM(F284:F304)</f>
        <v>12679</v>
      </c>
      <c r="G283" s="248">
        <f>SUM(G284:G304)</f>
        <v>496979</v>
      </c>
      <c r="H283" s="235"/>
      <c r="I283" s="214"/>
      <c r="J283" s="214"/>
      <c r="K283" s="214"/>
    </row>
    <row r="284" spans="1:11" ht="15" customHeight="1">
      <c r="A284" s="238"/>
      <c r="B284" s="239"/>
      <c r="C284" s="231" t="s">
        <v>250</v>
      </c>
      <c r="D284" s="145" t="s">
        <v>313</v>
      </c>
      <c r="E284" s="246">
        <v>8244</v>
      </c>
      <c r="F284" s="233"/>
      <c r="G284" s="234">
        <f aca="true" t="shared" si="15" ref="G284:G304">E284+F284</f>
        <v>8244</v>
      </c>
      <c r="H284" s="247"/>
      <c r="I284" s="214"/>
      <c r="J284" s="214"/>
      <c r="K284" s="214"/>
    </row>
    <row r="285" spans="1:11" ht="15" customHeight="1">
      <c r="A285" s="238"/>
      <c r="B285" s="239"/>
      <c r="C285" s="231" t="s">
        <v>193</v>
      </c>
      <c r="D285" s="145" t="s">
        <v>194</v>
      </c>
      <c r="E285" s="246">
        <v>310350</v>
      </c>
      <c r="F285" s="233"/>
      <c r="G285" s="234">
        <f t="shared" si="15"/>
        <v>310350</v>
      </c>
      <c r="H285" s="247"/>
      <c r="I285" s="214"/>
      <c r="J285" s="214"/>
      <c r="K285" s="214"/>
    </row>
    <row r="286" spans="1:11" ht="15" customHeight="1">
      <c r="A286" s="238"/>
      <c r="B286" s="239"/>
      <c r="C286" s="231" t="s">
        <v>208</v>
      </c>
      <c r="D286" s="145" t="s">
        <v>209</v>
      </c>
      <c r="E286" s="246">
        <v>20817</v>
      </c>
      <c r="F286" s="233"/>
      <c r="G286" s="234">
        <f t="shared" si="15"/>
        <v>20817</v>
      </c>
      <c r="H286" s="247"/>
      <c r="I286" s="214"/>
      <c r="J286" s="214"/>
      <c r="K286" s="214"/>
    </row>
    <row r="287" spans="1:11" ht="15" customHeight="1">
      <c r="A287" s="238"/>
      <c r="B287" s="239"/>
      <c r="C287" s="231" t="s">
        <v>195</v>
      </c>
      <c r="D287" s="145" t="s">
        <v>196</v>
      </c>
      <c r="E287" s="246">
        <v>60530</v>
      </c>
      <c r="F287" s="233"/>
      <c r="G287" s="234">
        <f t="shared" si="15"/>
        <v>60530</v>
      </c>
      <c r="H287" s="235"/>
      <c r="I287" s="214"/>
      <c r="J287" s="214"/>
      <c r="K287" s="214"/>
    </row>
    <row r="288" spans="1:11" ht="15" customHeight="1">
      <c r="A288" s="238"/>
      <c r="B288" s="239"/>
      <c r="C288" s="231" t="s">
        <v>197</v>
      </c>
      <c r="D288" s="145" t="s">
        <v>198</v>
      </c>
      <c r="E288" s="246">
        <v>8300</v>
      </c>
      <c r="F288" s="233"/>
      <c r="G288" s="234">
        <f t="shared" si="15"/>
        <v>8300</v>
      </c>
      <c r="H288" s="235"/>
      <c r="I288" s="214"/>
      <c r="J288" s="214"/>
      <c r="K288" s="214"/>
    </row>
    <row r="289" spans="1:11" ht="15" customHeight="1">
      <c r="A289" s="238"/>
      <c r="B289" s="239"/>
      <c r="C289" s="239">
        <v>4170</v>
      </c>
      <c r="D289" s="145" t="s">
        <v>210</v>
      </c>
      <c r="E289" s="246">
        <v>3000</v>
      </c>
      <c r="F289" s="233"/>
      <c r="G289" s="234">
        <f t="shared" si="15"/>
        <v>3000</v>
      </c>
      <c r="H289" s="235"/>
      <c r="I289" s="214"/>
      <c r="J289" s="214"/>
      <c r="K289" s="214"/>
    </row>
    <row r="290" spans="1:11" ht="15" customHeight="1">
      <c r="A290" s="238"/>
      <c r="B290" s="239"/>
      <c r="C290" s="231" t="s">
        <v>177</v>
      </c>
      <c r="D290" s="145" t="s">
        <v>178</v>
      </c>
      <c r="E290" s="246">
        <v>14000</v>
      </c>
      <c r="F290" s="233">
        <v>7679</v>
      </c>
      <c r="G290" s="234">
        <f t="shared" si="15"/>
        <v>21679</v>
      </c>
      <c r="H290" s="247" t="s">
        <v>418</v>
      </c>
      <c r="I290" s="214"/>
      <c r="J290" s="214"/>
      <c r="K290" s="214"/>
    </row>
    <row r="291" spans="1:11" ht="15" customHeight="1">
      <c r="A291" s="238"/>
      <c r="B291" s="239"/>
      <c r="C291" s="231" t="s">
        <v>211</v>
      </c>
      <c r="D291" s="145" t="s">
        <v>212</v>
      </c>
      <c r="E291" s="246">
        <v>4100</v>
      </c>
      <c r="F291" s="233"/>
      <c r="G291" s="234">
        <f t="shared" si="15"/>
        <v>4100</v>
      </c>
      <c r="H291" s="235"/>
      <c r="I291" s="214"/>
      <c r="J291" s="214"/>
      <c r="K291" s="214"/>
    </row>
    <row r="292" spans="1:11" ht="15" customHeight="1">
      <c r="A292" s="238"/>
      <c r="B292" s="239"/>
      <c r="C292" s="231" t="s">
        <v>213</v>
      </c>
      <c r="D292" s="145" t="s">
        <v>214</v>
      </c>
      <c r="E292" s="246">
        <v>8956</v>
      </c>
      <c r="F292" s="233"/>
      <c r="G292" s="234">
        <f t="shared" si="15"/>
        <v>8956</v>
      </c>
      <c r="H292" s="247"/>
      <c r="I292" s="214"/>
      <c r="J292" s="214"/>
      <c r="K292" s="214"/>
    </row>
    <row r="293" spans="1:11" ht="15" customHeight="1">
      <c r="A293" s="238"/>
      <c r="B293" s="239"/>
      <c r="C293" s="239" t="s">
        <v>295</v>
      </c>
      <c r="D293" s="145" t="s">
        <v>296</v>
      </c>
      <c r="E293" s="246">
        <v>2100</v>
      </c>
      <c r="F293" s="233"/>
      <c r="G293" s="234">
        <f t="shared" si="15"/>
        <v>2100</v>
      </c>
      <c r="H293" s="235"/>
      <c r="I293" s="214"/>
      <c r="J293" s="214"/>
      <c r="K293" s="214"/>
    </row>
    <row r="294" spans="1:11" ht="15" customHeight="1">
      <c r="A294" s="238"/>
      <c r="B294" s="239"/>
      <c r="C294" s="231" t="s">
        <v>148</v>
      </c>
      <c r="D294" s="145" t="s">
        <v>149</v>
      </c>
      <c r="E294" s="246">
        <v>11000</v>
      </c>
      <c r="F294" s="233"/>
      <c r="G294" s="234">
        <f t="shared" si="15"/>
        <v>11000</v>
      </c>
      <c r="H294" s="247"/>
      <c r="I294" s="214"/>
      <c r="J294" s="214"/>
      <c r="K294" s="214"/>
    </row>
    <row r="295" spans="1:11" ht="15" customHeight="1">
      <c r="A295" s="238"/>
      <c r="B295" s="239"/>
      <c r="C295" s="294">
        <v>4360</v>
      </c>
      <c r="D295" s="145" t="s">
        <v>216</v>
      </c>
      <c r="E295" s="246">
        <v>3000</v>
      </c>
      <c r="F295" s="233"/>
      <c r="G295" s="234">
        <f t="shared" si="15"/>
        <v>3000</v>
      </c>
      <c r="H295" s="247"/>
      <c r="I295" s="214"/>
      <c r="J295" s="214"/>
      <c r="K295" s="214"/>
    </row>
    <row r="296" spans="1:11" ht="15" customHeight="1">
      <c r="A296" s="238"/>
      <c r="B296" s="239"/>
      <c r="C296" s="294">
        <v>4370</v>
      </c>
      <c r="D296" s="145" t="s">
        <v>217</v>
      </c>
      <c r="E296" s="246">
        <v>5352</v>
      </c>
      <c r="F296" s="233"/>
      <c r="G296" s="234">
        <f t="shared" si="15"/>
        <v>5352</v>
      </c>
      <c r="H296" s="247"/>
      <c r="I296" s="214"/>
      <c r="J296" s="214"/>
      <c r="K296" s="214"/>
    </row>
    <row r="297" spans="1:11" ht="15" customHeight="1">
      <c r="A297" s="238"/>
      <c r="B297" s="239"/>
      <c r="C297" s="294">
        <v>4400</v>
      </c>
      <c r="D297" s="312" t="s">
        <v>297</v>
      </c>
      <c r="E297" s="246">
        <v>6600</v>
      </c>
      <c r="F297" s="233"/>
      <c r="G297" s="234">
        <f t="shared" si="15"/>
        <v>6600</v>
      </c>
      <c r="H297" s="247"/>
      <c r="I297" s="214"/>
      <c r="J297" s="214"/>
      <c r="K297" s="214"/>
    </row>
    <row r="298" spans="1:11" ht="15" customHeight="1">
      <c r="A298" s="238"/>
      <c r="B298" s="239"/>
      <c r="C298" s="231" t="s">
        <v>201</v>
      </c>
      <c r="D298" s="145" t="s">
        <v>202</v>
      </c>
      <c r="E298" s="246">
        <v>1000</v>
      </c>
      <c r="F298" s="233"/>
      <c r="G298" s="234">
        <f t="shared" si="15"/>
        <v>1000</v>
      </c>
      <c r="H298" s="235"/>
      <c r="I298" s="214"/>
      <c r="J298" s="214"/>
      <c r="K298" s="214"/>
    </row>
    <row r="299" spans="1:11" ht="15" customHeight="1">
      <c r="A299" s="238"/>
      <c r="B299" s="239"/>
      <c r="C299" s="231" t="s">
        <v>161</v>
      </c>
      <c r="D299" s="145" t="s">
        <v>162</v>
      </c>
      <c r="E299" s="246">
        <v>3000</v>
      </c>
      <c r="F299" s="233"/>
      <c r="G299" s="234">
        <f t="shared" si="15"/>
        <v>3000</v>
      </c>
      <c r="H299" s="235"/>
      <c r="I299" s="214"/>
      <c r="J299" s="214"/>
      <c r="K299" s="214"/>
    </row>
    <row r="300" spans="1:11" ht="15" customHeight="1">
      <c r="A300" s="238"/>
      <c r="B300" s="239"/>
      <c r="C300" s="231" t="s">
        <v>218</v>
      </c>
      <c r="D300" s="145" t="s">
        <v>219</v>
      </c>
      <c r="E300" s="246">
        <v>6951</v>
      </c>
      <c r="F300" s="233"/>
      <c r="G300" s="234">
        <f t="shared" si="15"/>
        <v>6951</v>
      </c>
      <c r="H300" s="247"/>
      <c r="I300" s="214"/>
      <c r="J300" s="214"/>
      <c r="K300" s="214"/>
    </row>
    <row r="301" spans="1:11" ht="15" customHeight="1">
      <c r="A301" s="238"/>
      <c r="B301" s="239"/>
      <c r="C301" s="298">
        <v>4700</v>
      </c>
      <c r="D301" s="99" t="s">
        <v>221</v>
      </c>
      <c r="E301" s="246">
        <v>2000</v>
      </c>
      <c r="F301" s="233"/>
      <c r="G301" s="234">
        <f t="shared" si="15"/>
        <v>2000</v>
      </c>
      <c r="H301" s="247"/>
      <c r="I301" s="214"/>
      <c r="J301" s="214"/>
      <c r="K301" s="214"/>
    </row>
    <row r="302" spans="1:11" ht="15" customHeight="1">
      <c r="A302" s="238"/>
      <c r="B302" s="239"/>
      <c r="C302" s="239" t="s">
        <v>253</v>
      </c>
      <c r="D302" s="145" t="s">
        <v>254</v>
      </c>
      <c r="E302" s="246">
        <v>2000</v>
      </c>
      <c r="F302" s="233"/>
      <c r="G302" s="234">
        <f t="shared" si="15"/>
        <v>2000</v>
      </c>
      <c r="H302" s="235"/>
      <c r="I302" s="214"/>
      <c r="J302" s="214"/>
      <c r="K302" s="214"/>
    </row>
    <row r="303" spans="1:11" ht="15" customHeight="1">
      <c r="A303" s="238"/>
      <c r="B303" s="239"/>
      <c r="C303" s="239" t="s">
        <v>300</v>
      </c>
      <c r="D303" s="145" t="s">
        <v>222</v>
      </c>
      <c r="E303" s="246">
        <v>3000</v>
      </c>
      <c r="F303" s="233"/>
      <c r="G303" s="234">
        <f t="shared" si="15"/>
        <v>3000</v>
      </c>
      <c r="H303" s="235"/>
      <c r="I303" s="214"/>
      <c r="J303" s="214"/>
      <c r="K303" s="214"/>
    </row>
    <row r="304" spans="1:11" ht="15" customHeight="1">
      <c r="A304" s="238"/>
      <c r="B304" s="239"/>
      <c r="C304" s="294">
        <v>6060</v>
      </c>
      <c r="D304" s="145" t="s">
        <v>223</v>
      </c>
      <c r="E304" s="246">
        <v>0</v>
      </c>
      <c r="F304" s="265">
        <v>5000</v>
      </c>
      <c r="G304" s="234">
        <f t="shared" si="15"/>
        <v>5000</v>
      </c>
      <c r="H304" s="247" t="s">
        <v>418</v>
      </c>
      <c r="I304" s="214"/>
      <c r="J304" s="214"/>
      <c r="K304" s="214"/>
    </row>
    <row r="305" spans="1:11" ht="24.75" customHeight="1">
      <c r="A305" s="241"/>
      <c r="B305" s="243" t="s">
        <v>314</v>
      </c>
      <c r="C305" s="242"/>
      <c r="D305" s="244" t="s">
        <v>315</v>
      </c>
      <c r="E305" s="248">
        <f>SUM(E306:E307)</f>
        <v>15000</v>
      </c>
      <c r="F305" s="248">
        <f>SUM(F306:F307)</f>
        <v>0</v>
      </c>
      <c r="G305" s="248">
        <f>SUM(G306:G307)</f>
        <v>15000</v>
      </c>
      <c r="H305" s="235"/>
      <c r="I305" s="214"/>
      <c r="J305" s="214"/>
      <c r="K305" s="214"/>
    </row>
    <row r="306" spans="1:11" ht="15" customHeight="1">
      <c r="A306" s="238"/>
      <c r="B306" s="239"/>
      <c r="C306" s="231" t="s">
        <v>195</v>
      </c>
      <c r="D306" s="145" t="s">
        <v>196</v>
      </c>
      <c r="E306" s="246">
        <v>3000</v>
      </c>
      <c r="F306" s="233"/>
      <c r="G306" s="234">
        <f>E306+F306</f>
        <v>3000</v>
      </c>
      <c r="H306" s="235"/>
      <c r="I306" s="214"/>
      <c r="J306" s="214"/>
      <c r="K306" s="214"/>
    </row>
    <row r="307" spans="1:11" ht="15" customHeight="1">
      <c r="A307" s="238"/>
      <c r="B307" s="239"/>
      <c r="C307" s="239">
        <v>4170</v>
      </c>
      <c r="D307" s="145" t="s">
        <v>210</v>
      </c>
      <c r="E307" s="246">
        <v>12000</v>
      </c>
      <c r="F307" s="233"/>
      <c r="G307" s="234">
        <f>E307+F307</f>
        <v>12000</v>
      </c>
      <c r="H307" s="235"/>
      <c r="I307" s="214"/>
      <c r="J307" s="214"/>
      <c r="K307" s="214"/>
    </row>
    <row r="308" spans="1:11" ht="15" customHeight="1">
      <c r="A308" s="241"/>
      <c r="B308" s="243" t="s">
        <v>316</v>
      </c>
      <c r="C308" s="243"/>
      <c r="D308" s="244" t="s">
        <v>159</v>
      </c>
      <c r="E308" s="248">
        <f>E309+E310</f>
        <v>58000.29</v>
      </c>
      <c r="F308" s="248">
        <f>F309+F310</f>
        <v>0</v>
      </c>
      <c r="G308" s="248">
        <f>G309+G310</f>
        <v>58000.29</v>
      </c>
      <c r="H308" s="235"/>
      <c r="I308" s="214"/>
      <c r="J308" s="214"/>
      <c r="K308" s="214"/>
    </row>
    <row r="309" spans="1:11" ht="15" customHeight="1">
      <c r="A309" s="238"/>
      <c r="B309" s="239"/>
      <c r="C309" s="239" t="s">
        <v>289</v>
      </c>
      <c r="D309" s="145" t="s">
        <v>317</v>
      </c>
      <c r="E309" s="246">
        <v>55000.29</v>
      </c>
      <c r="F309" s="295"/>
      <c r="G309" s="234">
        <f>E309+F309</f>
        <v>55000.29</v>
      </c>
      <c r="H309" s="247"/>
      <c r="I309" s="214"/>
      <c r="J309" s="214"/>
      <c r="K309" s="214"/>
    </row>
    <row r="310" spans="1:11" ht="15" customHeight="1" thickBot="1">
      <c r="A310" s="249"/>
      <c r="B310" s="250"/>
      <c r="C310" s="291" t="s">
        <v>177</v>
      </c>
      <c r="D310" s="99" t="s">
        <v>178</v>
      </c>
      <c r="E310" s="251">
        <v>3000</v>
      </c>
      <c r="F310" s="252"/>
      <c r="G310" s="253">
        <f>E310+F310</f>
        <v>3000</v>
      </c>
      <c r="H310" s="254"/>
      <c r="I310" s="214"/>
      <c r="J310" s="214"/>
      <c r="K310" s="214"/>
    </row>
    <row r="311" spans="1:11" ht="27" customHeight="1" thickBot="1">
      <c r="A311" s="322" t="s">
        <v>114</v>
      </c>
      <c r="B311" s="323"/>
      <c r="C311" s="323"/>
      <c r="D311" s="154" t="s">
        <v>115</v>
      </c>
      <c r="E311" s="324">
        <f>E312</f>
        <v>72942.07999999999</v>
      </c>
      <c r="F311" s="324">
        <f>F312</f>
        <v>0</v>
      </c>
      <c r="G311" s="324">
        <f>G312</f>
        <v>72942.07999999999</v>
      </c>
      <c r="H311" s="224"/>
      <c r="I311" s="214"/>
      <c r="J311" s="214"/>
      <c r="K311" s="214"/>
    </row>
    <row r="312" spans="1:11" ht="15" customHeight="1">
      <c r="A312" s="325"/>
      <c r="B312" s="57" t="s">
        <v>116</v>
      </c>
      <c r="C312" s="57"/>
      <c r="D312" s="58" t="s">
        <v>159</v>
      </c>
      <c r="E312" s="276">
        <f>SUM(E313:E342)</f>
        <v>72942.07999999999</v>
      </c>
      <c r="F312" s="276">
        <f>SUM(F313:F342)</f>
        <v>0</v>
      </c>
      <c r="G312" s="276">
        <f>SUM(G313:G342)</f>
        <v>72942.07999999999</v>
      </c>
      <c r="H312" s="277"/>
      <c r="I312" s="214"/>
      <c r="J312" s="214"/>
      <c r="K312" s="214"/>
    </row>
    <row r="313" spans="1:11" ht="36" customHeight="1">
      <c r="A313" s="238"/>
      <c r="B313" s="243"/>
      <c r="C313" s="239" t="s">
        <v>235</v>
      </c>
      <c r="D313" s="145" t="s">
        <v>236</v>
      </c>
      <c r="E313" s="246">
        <v>4000</v>
      </c>
      <c r="F313" s="233"/>
      <c r="G313" s="234">
        <f>E313+F313</f>
        <v>4000</v>
      </c>
      <c r="H313" s="326"/>
      <c r="I313" s="214"/>
      <c r="J313" s="214"/>
      <c r="K313" s="214"/>
    </row>
    <row r="314" spans="1:11" ht="19.5" customHeight="1">
      <c r="A314" s="238"/>
      <c r="B314" s="243"/>
      <c r="C314" s="327" t="s">
        <v>318</v>
      </c>
      <c r="D314" s="80" t="s">
        <v>319</v>
      </c>
      <c r="E314" s="246">
        <v>465</v>
      </c>
      <c r="F314" s="265"/>
      <c r="G314" s="234">
        <f aca="true" t="shared" si="16" ref="G314:G342">E314+F314</f>
        <v>465</v>
      </c>
      <c r="H314" s="270" t="s">
        <v>320</v>
      </c>
      <c r="I314" s="214"/>
      <c r="J314" s="214"/>
      <c r="K314" s="214"/>
    </row>
    <row r="315" spans="1:11" ht="19.5" customHeight="1">
      <c r="A315" s="238"/>
      <c r="B315" s="243"/>
      <c r="C315" s="327" t="s">
        <v>321</v>
      </c>
      <c r="D315" s="80" t="s">
        <v>322</v>
      </c>
      <c r="E315" s="246">
        <v>82</v>
      </c>
      <c r="F315" s="265"/>
      <c r="G315" s="234">
        <f t="shared" si="16"/>
        <v>82</v>
      </c>
      <c r="H315" s="270" t="s">
        <v>320</v>
      </c>
      <c r="I315" s="214"/>
      <c r="J315" s="214"/>
      <c r="K315" s="214"/>
    </row>
    <row r="316" spans="1:11" ht="19.5" customHeight="1">
      <c r="A316" s="238"/>
      <c r="B316" s="243"/>
      <c r="C316" s="327" t="s">
        <v>323</v>
      </c>
      <c r="D316" s="80" t="s">
        <v>324</v>
      </c>
      <c r="E316" s="246">
        <v>74</v>
      </c>
      <c r="F316" s="265"/>
      <c r="G316" s="234">
        <f t="shared" si="16"/>
        <v>74</v>
      </c>
      <c r="H316" s="270" t="s">
        <v>320</v>
      </c>
      <c r="I316" s="214"/>
      <c r="J316" s="214"/>
      <c r="K316" s="214"/>
    </row>
    <row r="317" spans="1:11" ht="19.5" customHeight="1">
      <c r="A317" s="238"/>
      <c r="B317" s="243"/>
      <c r="C317" s="327" t="s">
        <v>325</v>
      </c>
      <c r="D317" s="80" t="s">
        <v>324</v>
      </c>
      <c r="E317" s="246">
        <v>13</v>
      </c>
      <c r="F317" s="265"/>
      <c r="G317" s="234">
        <f t="shared" si="16"/>
        <v>13</v>
      </c>
      <c r="H317" s="270" t="s">
        <v>320</v>
      </c>
      <c r="I317" s="214"/>
      <c r="J317" s="214"/>
      <c r="K317" s="214"/>
    </row>
    <row r="318" spans="1:11" ht="19.5" customHeight="1">
      <c r="A318" s="238"/>
      <c r="B318" s="243"/>
      <c r="C318" s="327" t="s">
        <v>326</v>
      </c>
      <c r="D318" s="80" t="s">
        <v>327</v>
      </c>
      <c r="E318" s="246">
        <v>3031</v>
      </c>
      <c r="F318" s="265"/>
      <c r="G318" s="234">
        <f t="shared" si="16"/>
        <v>3031</v>
      </c>
      <c r="H318" s="270" t="s">
        <v>320</v>
      </c>
      <c r="I318" s="214"/>
      <c r="J318" s="214"/>
      <c r="K318" s="214"/>
    </row>
    <row r="319" spans="1:11" ht="19.5" customHeight="1">
      <c r="A319" s="238"/>
      <c r="B319" s="243"/>
      <c r="C319" s="327" t="s">
        <v>264</v>
      </c>
      <c r="D319" s="80" t="s">
        <v>327</v>
      </c>
      <c r="E319" s="246">
        <v>535</v>
      </c>
      <c r="F319" s="265"/>
      <c r="G319" s="234">
        <f t="shared" si="16"/>
        <v>535</v>
      </c>
      <c r="H319" s="270" t="s">
        <v>320</v>
      </c>
      <c r="I319" s="214"/>
      <c r="J319" s="214"/>
      <c r="K319" s="214"/>
    </row>
    <row r="320" spans="1:11" ht="19.5" customHeight="1">
      <c r="A320" s="238"/>
      <c r="B320" s="243"/>
      <c r="C320" s="327" t="s">
        <v>328</v>
      </c>
      <c r="D320" s="80" t="s">
        <v>329</v>
      </c>
      <c r="E320" s="246">
        <v>3490</v>
      </c>
      <c r="F320" s="265"/>
      <c r="G320" s="234">
        <f t="shared" si="16"/>
        <v>3490</v>
      </c>
      <c r="H320" s="270" t="s">
        <v>320</v>
      </c>
      <c r="I320" s="214"/>
      <c r="J320" s="214"/>
      <c r="K320" s="214"/>
    </row>
    <row r="321" spans="1:11" ht="19.5" customHeight="1">
      <c r="A321" s="238"/>
      <c r="B321" s="243"/>
      <c r="C321" s="327" t="s">
        <v>330</v>
      </c>
      <c r="D321" s="80" t="s">
        <v>329</v>
      </c>
      <c r="E321" s="246">
        <v>615.5</v>
      </c>
      <c r="F321" s="265"/>
      <c r="G321" s="234">
        <f t="shared" si="16"/>
        <v>615.5</v>
      </c>
      <c r="H321" s="270" t="s">
        <v>320</v>
      </c>
      <c r="I321" s="214"/>
      <c r="J321" s="214"/>
      <c r="K321" s="214"/>
    </row>
    <row r="322" spans="1:11" ht="19.5" customHeight="1">
      <c r="A322" s="238"/>
      <c r="B322" s="243"/>
      <c r="C322" s="327" t="s">
        <v>331</v>
      </c>
      <c r="D322" s="80" t="s">
        <v>332</v>
      </c>
      <c r="E322" s="246">
        <v>22912</v>
      </c>
      <c r="F322" s="265"/>
      <c r="G322" s="234">
        <f t="shared" si="16"/>
        <v>22912</v>
      </c>
      <c r="H322" s="270" t="s">
        <v>320</v>
      </c>
      <c r="I322" s="214"/>
      <c r="J322" s="214"/>
      <c r="K322" s="214"/>
    </row>
    <row r="323" spans="1:11" ht="19.5" customHeight="1">
      <c r="A323" s="238"/>
      <c r="B323" s="243"/>
      <c r="C323" s="327" t="s">
        <v>333</v>
      </c>
      <c r="D323" s="80" t="s">
        <v>332</v>
      </c>
      <c r="E323" s="246">
        <v>4043</v>
      </c>
      <c r="F323" s="265"/>
      <c r="G323" s="234">
        <f t="shared" si="16"/>
        <v>4043</v>
      </c>
      <c r="H323" s="270" t="s">
        <v>320</v>
      </c>
      <c r="I323" s="214"/>
      <c r="J323" s="214"/>
      <c r="K323" s="214"/>
    </row>
    <row r="324" spans="1:11" ht="19.5" customHeight="1">
      <c r="A324" s="238"/>
      <c r="B324" s="243"/>
      <c r="C324" s="327" t="s">
        <v>334</v>
      </c>
      <c r="D324" s="80" t="s">
        <v>335</v>
      </c>
      <c r="E324" s="246">
        <v>2511</v>
      </c>
      <c r="F324" s="265"/>
      <c r="G324" s="234">
        <f t="shared" si="16"/>
        <v>2511</v>
      </c>
      <c r="H324" s="270" t="s">
        <v>320</v>
      </c>
      <c r="I324" s="214"/>
      <c r="J324" s="214"/>
      <c r="K324" s="214"/>
    </row>
    <row r="325" spans="1:11" ht="19.5" customHeight="1">
      <c r="A325" s="238"/>
      <c r="B325" s="243"/>
      <c r="C325" s="327" t="s">
        <v>336</v>
      </c>
      <c r="D325" s="80" t="s">
        <v>335</v>
      </c>
      <c r="E325" s="246">
        <v>443</v>
      </c>
      <c r="F325" s="265"/>
      <c r="G325" s="234">
        <f t="shared" si="16"/>
        <v>443</v>
      </c>
      <c r="H325" s="270" t="s">
        <v>320</v>
      </c>
      <c r="I325" s="214"/>
      <c r="J325" s="214"/>
      <c r="K325" s="214"/>
    </row>
    <row r="326" spans="1:11" ht="19.5" customHeight="1">
      <c r="A326" s="238"/>
      <c r="B326" s="243"/>
      <c r="C326" s="327" t="s">
        <v>337</v>
      </c>
      <c r="D326" s="80" t="s">
        <v>338</v>
      </c>
      <c r="E326" s="246">
        <v>3485</v>
      </c>
      <c r="F326" s="265"/>
      <c r="G326" s="234">
        <f t="shared" si="16"/>
        <v>3485</v>
      </c>
      <c r="H326" s="270" t="s">
        <v>320</v>
      </c>
      <c r="I326" s="214"/>
      <c r="J326" s="214"/>
      <c r="K326" s="214"/>
    </row>
    <row r="327" spans="1:11" ht="19.5" customHeight="1">
      <c r="A327" s="238"/>
      <c r="B327" s="243"/>
      <c r="C327" s="327" t="s">
        <v>339</v>
      </c>
      <c r="D327" s="80" t="s">
        <v>338</v>
      </c>
      <c r="E327" s="246">
        <v>615</v>
      </c>
      <c r="F327" s="265"/>
      <c r="G327" s="234">
        <f t="shared" si="16"/>
        <v>615</v>
      </c>
      <c r="H327" s="270" t="s">
        <v>320</v>
      </c>
      <c r="I327" s="214"/>
      <c r="J327" s="214"/>
      <c r="K327" s="214"/>
    </row>
    <row r="328" spans="1:11" ht="19.5" customHeight="1">
      <c r="A328" s="238"/>
      <c r="B328" s="243"/>
      <c r="C328" s="250" t="s">
        <v>340</v>
      </c>
      <c r="D328" s="99" t="s">
        <v>341</v>
      </c>
      <c r="E328" s="246">
        <v>2795.9</v>
      </c>
      <c r="F328" s="265"/>
      <c r="G328" s="234">
        <f t="shared" si="16"/>
        <v>2795.9</v>
      </c>
      <c r="H328" s="270" t="s">
        <v>342</v>
      </c>
      <c r="I328" s="214"/>
      <c r="J328" s="214"/>
      <c r="K328" s="214"/>
    </row>
    <row r="329" spans="1:11" ht="19.5" customHeight="1">
      <c r="A329" s="238"/>
      <c r="B329" s="243"/>
      <c r="C329" s="328" t="s">
        <v>343</v>
      </c>
      <c r="D329" s="312" t="s">
        <v>344</v>
      </c>
      <c r="E329" s="246">
        <v>5376.94</v>
      </c>
      <c r="F329" s="265"/>
      <c r="G329" s="234">
        <f t="shared" si="16"/>
        <v>5376.94</v>
      </c>
      <c r="H329" s="270" t="s">
        <v>342</v>
      </c>
      <c r="I329" s="214"/>
      <c r="J329" s="214"/>
      <c r="K329" s="214"/>
    </row>
    <row r="330" spans="1:11" ht="19.5" customHeight="1">
      <c r="A330" s="238"/>
      <c r="B330" s="243"/>
      <c r="C330" s="328" t="s">
        <v>345</v>
      </c>
      <c r="D330" s="312" t="s">
        <v>344</v>
      </c>
      <c r="E330" s="246">
        <v>284.78</v>
      </c>
      <c r="F330" s="265"/>
      <c r="G330" s="234">
        <f t="shared" si="16"/>
        <v>284.78</v>
      </c>
      <c r="H330" s="270" t="s">
        <v>342</v>
      </c>
      <c r="I330" s="214"/>
      <c r="J330" s="214"/>
      <c r="K330" s="214"/>
    </row>
    <row r="331" spans="1:11" ht="19.5" customHeight="1">
      <c r="A331" s="238"/>
      <c r="B331" s="243"/>
      <c r="C331" s="328" t="s">
        <v>318</v>
      </c>
      <c r="D331" s="329" t="s">
        <v>346</v>
      </c>
      <c r="E331" s="246">
        <v>1054.6</v>
      </c>
      <c r="F331" s="265"/>
      <c r="G331" s="234">
        <f t="shared" si="16"/>
        <v>1054.6</v>
      </c>
      <c r="H331" s="270" t="s">
        <v>342</v>
      </c>
      <c r="I331" s="214"/>
      <c r="J331" s="214"/>
      <c r="K331" s="214"/>
    </row>
    <row r="332" spans="1:11" ht="19.5" customHeight="1">
      <c r="A332" s="238"/>
      <c r="B332" s="243"/>
      <c r="C332" s="328" t="s">
        <v>321</v>
      </c>
      <c r="D332" s="329" t="s">
        <v>346</v>
      </c>
      <c r="E332" s="246">
        <v>55.86</v>
      </c>
      <c r="F332" s="265"/>
      <c r="G332" s="234">
        <f t="shared" si="16"/>
        <v>55.86</v>
      </c>
      <c r="H332" s="270" t="s">
        <v>342</v>
      </c>
      <c r="I332" s="214"/>
      <c r="J332" s="214"/>
      <c r="K332" s="214"/>
    </row>
    <row r="333" spans="1:11" ht="19.5" customHeight="1">
      <c r="A333" s="238"/>
      <c r="B333" s="243"/>
      <c r="C333" s="328" t="s">
        <v>323</v>
      </c>
      <c r="D333" s="329" t="s">
        <v>347</v>
      </c>
      <c r="E333" s="246">
        <v>135.04</v>
      </c>
      <c r="F333" s="265"/>
      <c r="G333" s="234">
        <f t="shared" si="16"/>
        <v>135.04</v>
      </c>
      <c r="H333" s="270" t="s">
        <v>342</v>
      </c>
      <c r="I333" s="214"/>
      <c r="J333" s="214"/>
      <c r="K333" s="214"/>
    </row>
    <row r="334" spans="1:11" ht="19.5" customHeight="1">
      <c r="A334" s="238"/>
      <c r="B334" s="243"/>
      <c r="C334" s="328" t="s">
        <v>325</v>
      </c>
      <c r="D334" s="329" t="s">
        <v>347</v>
      </c>
      <c r="E334" s="246">
        <v>7.15</v>
      </c>
      <c r="F334" s="265"/>
      <c r="G334" s="234">
        <f t="shared" si="16"/>
        <v>7.15</v>
      </c>
      <c r="H334" s="270" t="s">
        <v>342</v>
      </c>
      <c r="I334" s="214"/>
      <c r="J334" s="214"/>
      <c r="K334" s="214"/>
    </row>
    <row r="335" spans="1:11" ht="19.5" customHeight="1">
      <c r="A335" s="238"/>
      <c r="B335" s="243"/>
      <c r="C335" s="328" t="s">
        <v>328</v>
      </c>
      <c r="D335" s="329" t="s">
        <v>348</v>
      </c>
      <c r="E335" s="246">
        <v>200.38</v>
      </c>
      <c r="F335" s="265"/>
      <c r="G335" s="234">
        <f t="shared" si="16"/>
        <v>200.38</v>
      </c>
      <c r="H335" s="270" t="s">
        <v>342</v>
      </c>
      <c r="I335" s="214"/>
      <c r="J335" s="214"/>
      <c r="K335" s="214"/>
    </row>
    <row r="336" spans="1:11" ht="19.5" customHeight="1">
      <c r="A336" s="238"/>
      <c r="B336" s="243"/>
      <c r="C336" s="328" t="s">
        <v>330</v>
      </c>
      <c r="D336" s="329" t="s">
        <v>348</v>
      </c>
      <c r="E336" s="246">
        <v>10.61</v>
      </c>
      <c r="F336" s="265"/>
      <c r="G336" s="234">
        <f t="shared" si="16"/>
        <v>10.61</v>
      </c>
      <c r="H336" s="270" t="s">
        <v>342</v>
      </c>
      <c r="I336" s="214"/>
      <c r="J336" s="214"/>
      <c r="K336" s="214"/>
    </row>
    <row r="337" spans="1:11" ht="19.5" customHeight="1">
      <c r="A337" s="238"/>
      <c r="B337" s="243"/>
      <c r="C337" s="328" t="s">
        <v>349</v>
      </c>
      <c r="D337" s="312" t="s">
        <v>350</v>
      </c>
      <c r="E337" s="246">
        <v>65.26</v>
      </c>
      <c r="F337" s="265"/>
      <c r="G337" s="234">
        <f t="shared" si="16"/>
        <v>65.26</v>
      </c>
      <c r="H337" s="270" t="s">
        <v>342</v>
      </c>
      <c r="I337" s="214"/>
      <c r="J337" s="214"/>
      <c r="K337" s="214"/>
    </row>
    <row r="338" spans="1:11" ht="19.5" customHeight="1">
      <c r="A338" s="238"/>
      <c r="B338" s="243"/>
      <c r="C338" s="328" t="s">
        <v>351</v>
      </c>
      <c r="D338" s="312" t="s">
        <v>350</v>
      </c>
      <c r="E338" s="246">
        <v>3.46</v>
      </c>
      <c r="F338" s="265"/>
      <c r="G338" s="234">
        <f t="shared" si="16"/>
        <v>3.46</v>
      </c>
      <c r="H338" s="270" t="s">
        <v>342</v>
      </c>
      <c r="I338" s="214"/>
      <c r="J338" s="214"/>
      <c r="K338" s="214"/>
    </row>
    <row r="339" spans="1:11" ht="19.5" customHeight="1">
      <c r="A339" s="238"/>
      <c r="B339" s="243"/>
      <c r="C339" s="328" t="s">
        <v>334</v>
      </c>
      <c r="D339" s="329" t="s">
        <v>352</v>
      </c>
      <c r="E339" s="246">
        <v>15726.1</v>
      </c>
      <c r="F339" s="265"/>
      <c r="G339" s="234">
        <f t="shared" si="16"/>
        <v>15726.1</v>
      </c>
      <c r="H339" s="270" t="s">
        <v>342</v>
      </c>
      <c r="I339" s="214"/>
      <c r="J339" s="214"/>
      <c r="K339" s="214"/>
    </row>
    <row r="340" spans="1:11" ht="19.5" customHeight="1">
      <c r="A340" s="238"/>
      <c r="B340" s="243"/>
      <c r="C340" s="328" t="s">
        <v>336</v>
      </c>
      <c r="D340" s="329" t="s">
        <v>352</v>
      </c>
      <c r="E340" s="246">
        <v>832.4</v>
      </c>
      <c r="F340" s="265"/>
      <c r="G340" s="234">
        <f t="shared" si="16"/>
        <v>832.4</v>
      </c>
      <c r="H340" s="270" t="s">
        <v>342</v>
      </c>
      <c r="I340" s="214"/>
      <c r="J340" s="214"/>
      <c r="K340" s="214"/>
    </row>
    <row r="341" spans="1:11" ht="19.5" customHeight="1">
      <c r="A341" s="238"/>
      <c r="B341" s="243"/>
      <c r="C341" s="328" t="s">
        <v>353</v>
      </c>
      <c r="D341" s="312" t="s">
        <v>354</v>
      </c>
      <c r="E341" s="246">
        <v>75.12</v>
      </c>
      <c r="F341" s="265"/>
      <c r="G341" s="234">
        <f t="shared" si="16"/>
        <v>75.12</v>
      </c>
      <c r="H341" s="270" t="s">
        <v>342</v>
      </c>
      <c r="I341" s="214"/>
      <c r="J341" s="214"/>
      <c r="K341" s="214"/>
    </row>
    <row r="342" spans="1:11" ht="19.5" customHeight="1" thickBot="1">
      <c r="A342" s="258"/>
      <c r="B342" s="318"/>
      <c r="C342" s="330" t="s">
        <v>355</v>
      </c>
      <c r="D342" s="331" t="s">
        <v>354</v>
      </c>
      <c r="E342" s="260">
        <v>3.98</v>
      </c>
      <c r="F342" s="261"/>
      <c r="G342" s="234">
        <f t="shared" si="16"/>
        <v>3.98</v>
      </c>
      <c r="H342" s="270" t="s">
        <v>342</v>
      </c>
      <c r="I342" s="214"/>
      <c r="J342" s="214"/>
      <c r="K342" s="214"/>
    </row>
    <row r="343" spans="1:11" ht="15.75" customHeight="1" thickBot="1">
      <c r="A343" s="332" t="s">
        <v>121</v>
      </c>
      <c r="B343" s="333"/>
      <c r="C343" s="333"/>
      <c r="D343" s="334" t="s">
        <v>122</v>
      </c>
      <c r="E343" s="335">
        <f>E344+E351</f>
        <v>113639</v>
      </c>
      <c r="F343" s="335">
        <f>F344+F351</f>
        <v>0</v>
      </c>
      <c r="G343" s="335">
        <f>G344+G351</f>
        <v>113639</v>
      </c>
      <c r="H343" s="224"/>
      <c r="I343" s="214"/>
      <c r="J343" s="214"/>
      <c r="K343" s="214"/>
    </row>
    <row r="344" spans="1:11" ht="16.5" customHeight="1">
      <c r="A344" s="185"/>
      <c r="B344" s="186" t="s">
        <v>356</v>
      </c>
      <c r="C344" s="187"/>
      <c r="D344" s="188" t="s">
        <v>357</v>
      </c>
      <c r="E344" s="263">
        <f>SUM(E345:E350)</f>
        <v>51900</v>
      </c>
      <c r="F344" s="263">
        <f>SUM(F345:F350)</f>
        <v>0</v>
      </c>
      <c r="G344" s="263">
        <f>SUM(G345:G350)</f>
        <v>51900</v>
      </c>
      <c r="H344" s="228"/>
      <c r="I344" s="214"/>
      <c r="J344" s="214"/>
      <c r="K344" s="214"/>
    </row>
    <row r="345" spans="1:11" ht="15" customHeight="1">
      <c r="A345" s="238"/>
      <c r="B345" s="239"/>
      <c r="C345" s="231" t="s">
        <v>250</v>
      </c>
      <c r="D345" s="145" t="s">
        <v>207</v>
      </c>
      <c r="E345" s="246">
        <v>3300</v>
      </c>
      <c r="F345" s="233"/>
      <c r="G345" s="234">
        <f aca="true" t="shared" si="17" ref="G345:G353">E345+F345</f>
        <v>3300</v>
      </c>
      <c r="H345" s="247"/>
      <c r="I345" s="214"/>
      <c r="J345" s="214"/>
      <c r="K345" s="214"/>
    </row>
    <row r="346" spans="1:11" ht="15" customHeight="1">
      <c r="A346" s="238"/>
      <c r="B346" s="239"/>
      <c r="C346" s="231" t="s">
        <v>193</v>
      </c>
      <c r="D346" s="145" t="s">
        <v>194</v>
      </c>
      <c r="E346" s="246">
        <v>36000</v>
      </c>
      <c r="F346" s="233"/>
      <c r="G346" s="234">
        <f t="shared" si="17"/>
        <v>36000</v>
      </c>
      <c r="H346" s="247"/>
      <c r="I346" s="214"/>
      <c r="J346" s="214"/>
      <c r="K346" s="214"/>
    </row>
    <row r="347" spans="1:11" ht="15" customHeight="1">
      <c r="A347" s="238"/>
      <c r="B347" s="239"/>
      <c r="C347" s="231" t="s">
        <v>208</v>
      </c>
      <c r="D347" s="145" t="s">
        <v>209</v>
      </c>
      <c r="E347" s="246">
        <v>2600</v>
      </c>
      <c r="F347" s="233"/>
      <c r="G347" s="234">
        <f t="shared" si="17"/>
        <v>2600</v>
      </c>
      <c r="H347" s="247"/>
      <c r="I347" s="214"/>
      <c r="J347" s="214"/>
      <c r="K347" s="214"/>
    </row>
    <row r="348" spans="1:11" ht="15" customHeight="1">
      <c r="A348" s="238"/>
      <c r="B348" s="239"/>
      <c r="C348" s="231" t="s">
        <v>195</v>
      </c>
      <c r="D348" s="145" t="s">
        <v>196</v>
      </c>
      <c r="E348" s="246">
        <v>6718</v>
      </c>
      <c r="F348" s="233"/>
      <c r="G348" s="234">
        <f t="shared" si="17"/>
        <v>6718</v>
      </c>
      <c r="H348" s="247"/>
      <c r="I348" s="214"/>
      <c r="J348" s="214"/>
      <c r="K348" s="214"/>
    </row>
    <row r="349" spans="1:11" ht="15" customHeight="1">
      <c r="A349" s="238"/>
      <c r="B349" s="239"/>
      <c r="C349" s="231" t="s">
        <v>197</v>
      </c>
      <c r="D349" s="145" t="s">
        <v>198</v>
      </c>
      <c r="E349" s="246">
        <v>1000</v>
      </c>
      <c r="F349" s="233"/>
      <c r="G349" s="234">
        <f t="shared" si="17"/>
        <v>1000</v>
      </c>
      <c r="H349" s="235"/>
      <c r="I349" s="214"/>
      <c r="J349" s="214"/>
      <c r="K349" s="214"/>
    </row>
    <row r="350" spans="1:11" ht="15" customHeight="1">
      <c r="A350" s="238"/>
      <c r="B350" s="239"/>
      <c r="C350" s="231" t="s">
        <v>218</v>
      </c>
      <c r="D350" s="145" t="s">
        <v>219</v>
      </c>
      <c r="E350" s="246">
        <v>2282</v>
      </c>
      <c r="F350" s="233"/>
      <c r="G350" s="234">
        <f t="shared" si="17"/>
        <v>2282</v>
      </c>
      <c r="H350" s="247"/>
      <c r="I350" s="214"/>
      <c r="J350" s="214"/>
      <c r="K350" s="214"/>
    </row>
    <row r="351" spans="1:11" ht="15" customHeight="1">
      <c r="A351" s="238"/>
      <c r="B351" s="243" t="s">
        <v>123</v>
      </c>
      <c r="C351" s="27"/>
      <c r="D351" s="244" t="s">
        <v>124</v>
      </c>
      <c r="E351" s="256">
        <f>E352+E353</f>
        <v>61739</v>
      </c>
      <c r="F351" s="256">
        <f>F352+F353</f>
        <v>0</v>
      </c>
      <c r="G351" s="256">
        <f>G352+G353</f>
        <v>61739</v>
      </c>
      <c r="H351" s="247"/>
      <c r="I351" s="214"/>
      <c r="J351" s="214"/>
      <c r="K351" s="214"/>
    </row>
    <row r="352" spans="1:11" ht="15" customHeight="1">
      <c r="A352" s="238"/>
      <c r="B352" s="239"/>
      <c r="C352" s="327" t="s">
        <v>358</v>
      </c>
      <c r="D352" s="336" t="s">
        <v>359</v>
      </c>
      <c r="E352" s="246">
        <v>49609</v>
      </c>
      <c r="F352" s="265"/>
      <c r="G352" s="234">
        <f t="shared" si="17"/>
        <v>49609</v>
      </c>
      <c r="H352" s="247"/>
      <c r="I352" s="214"/>
      <c r="J352" s="214"/>
      <c r="K352" s="214"/>
    </row>
    <row r="353" spans="1:11" ht="15" customHeight="1" thickBot="1">
      <c r="A353" s="258"/>
      <c r="B353" s="259"/>
      <c r="C353" s="337" t="s">
        <v>360</v>
      </c>
      <c r="D353" s="338" t="s">
        <v>361</v>
      </c>
      <c r="E353" s="260">
        <v>12130</v>
      </c>
      <c r="F353" s="261"/>
      <c r="G353" s="274">
        <f t="shared" si="17"/>
        <v>12130</v>
      </c>
      <c r="H353" s="339"/>
      <c r="I353" s="214"/>
      <c r="J353" s="214"/>
      <c r="K353" s="214"/>
    </row>
    <row r="354" spans="1:11" ht="27" customHeight="1" thickBot="1">
      <c r="A354" s="332" t="s">
        <v>362</v>
      </c>
      <c r="B354" s="333"/>
      <c r="C354" s="333"/>
      <c r="D354" s="340" t="s">
        <v>127</v>
      </c>
      <c r="E354" s="335">
        <f>E355+E357+E360+E363+E365+E369</f>
        <v>335231</v>
      </c>
      <c r="F354" s="335">
        <f>F355+F357+F360+F363+F365+F369</f>
        <v>0</v>
      </c>
      <c r="G354" s="335">
        <f>G355+G357+G360+G363+G365+G369</f>
        <v>335231</v>
      </c>
      <c r="H354" s="224"/>
      <c r="I354" s="214"/>
      <c r="J354" s="214"/>
      <c r="K354" s="214"/>
    </row>
    <row r="355" spans="1:11" ht="15" customHeight="1">
      <c r="A355" s="341"/>
      <c r="B355" s="186" t="s">
        <v>363</v>
      </c>
      <c r="C355" s="187"/>
      <c r="D355" s="188" t="s">
        <v>364</v>
      </c>
      <c r="E355" s="342">
        <f>E356</f>
        <v>28000</v>
      </c>
      <c r="F355" s="342">
        <f>F356</f>
        <v>0</v>
      </c>
      <c r="G355" s="342">
        <f>G356</f>
        <v>28000</v>
      </c>
      <c r="H355" s="228"/>
      <c r="I355" s="214"/>
      <c r="J355" s="214"/>
      <c r="K355" s="214"/>
    </row>
    <row r="356" spans="1:11" ht="15" customHeight="1">
      <c r="A356" s="229"/>
      <c r="B356" s="230"/>
      <c r="C356" s="231" t="s">
        <v>148</v>
      </c>
      <c r="D356" s="145" t="s">
        <v>149</v>
      </c>
      <c r="E356" s="317">
        <v>28000</v>
      </c>
      <c r="F356" s="295"/>
      <c r="G356" s="234">
        <f>E356+F356</f>
        <v>28000</v>
      </c>
      <c r="H356" s="247"/>
      <c r="I356" s="214"/>
      <c r="J356" s="214"/>
      <c r="K356" s="214"/>
    </row>
    <row r="357" spans="1:11" ht="15" customHeight="1">
      <c r="A357" s="185"/>
      <c r="B357" s="186" t="s">
        <v>365</v>
      </c>
      <c r="C357" s="187"/>
      <c r="D357" s="188" t="s">
        <v>366</v>
      </c>
      <c r="E357" s="263">
        <f>E358+E359</f>
        <v>63000</v>
      </c>
      <c r="F357" s="263">
        <f>F358+F359</f>
        <v>0</v>
      </c>
      <c r="G357" s="263">
        <f>G358+G359</f>
        <v>63000</v>
      </c>
      <c r="H357" s="235"/>
      <c r="I357" s="214"/>
      <c r="J357" s="214"/>
      <c r="K357" s="214"/>
    </row>
    <row r="358" spans="1:11" ht="15" customHeight="1">
      <c r="A358" s="185"/>
      <c r="B358" s="236"/>
      <c r="C358" s="311">
        <v>2650</v>
      </c>
      <c r="D358" s="145" t="s">
        <v>367</v>
      </c>
      <c r="E358" s="343">
        <v>46000</v>
      </c>
      <c r="F358" s="233"/>
      <c r="G358" s="234">
        <f>E358+F358</f>
        <v>46000</v>
      </c>
      <c r="H358" s="235"/>
      <c r="I358" s="214"/>
      <c r="J358" s="214"/>
      <c r="K358" s="214"/>
    </row>
    <row r="359" spans="1:11" ht="15" customHeight="1">
      <c r="A359" s="241"/>
      <c r="B359" s="313"/>
      <c r="C359" s="231" t="s">
        <v>177</v>
      </c>
      <c r="D359" s="145" t="s">
        <v>178</v>
      </c>
      <c r="E359" s="269">
        <v>17000</v>
      </c>
      <c r="F359" s="295"/>
      <c r="G359" s="234">
        <f>E359+F359</f>
        <v>17000</v>
      </c>
      <c r="H359" s="235"/>
      <c r="I359" s="214"/>
      <c r="J359" s="214"/>
      <c r="K359" s="214"/>
    </row>
    <row r="360" spans="1:11" ht="15" customHeight="1">
      <c r="A360" s="241"/>
      <c r="B360" s="243" t="s">
        <v>368</v>
      </c>
      <c r="C360" s="242"/>
      <c r="D360" s="244" t="s">
        <v>369</v>
      </c>
      <c r="E360" s="248">
        <f>E361+E362</f>
        <v>25231</v>
      </c>
      <c r="F360" s="248">
        <f>F361+F362</f>
        <v>0</v>
      </c>
      <c r="G360" s="248">
        <f>G361+G362</f>
        <v>25231</v>
      </c>
      <c r="H360" s="235"/>
      <c r="I360" s="214"/>
      <c r="J360" s="214"/>
      <c r="K360" s="214"/>
    </row>
    <row r="361" spans="1:11" ht="15" customHeight="1">
      <c r="A361" s="238"/>
      <c r="B361" s="239"/>
      <c r="C361" s="231" t="s">
        <v>177</v>
      </c>
      <c r="D361" s="145" t="s">
        <v>178</v>
      </c>
      <c r="E361" s="246">
        <v>10000</v>
      </c>
      <c r="F361" s="233"/>
      <c r="G361" s="234">
        <f>E361+F361</f>
        <v>10000</v>
      </c>
      <c r="H361" s="235"/>
      <c r="I361" s="214"/>
      <c r="J361" s="214"/>
      <c r="K361" s="214"/>
    </row>
    <row r="362" spans="1:11" ht="15" customHeight="1">
      <c r="A362" s="238"/>
      <c r="B362" s="239"/>
      <c r="C362" s="231" t="s">
        <v>148</v>
      </c>
      <c r="D362" s="145" t="s">
        <v>149</v>
      </c>
      <c r="E362" s="246">
        <v>15231</v>
      </c>
      <c r="F362" s="233"/>
      <c r="G362" s="234">
        <f>E362+F362</f>
        <v>15231</v>
      </c>
      <c r="H362" s="107" t="s">
        <v>370</v>
      </c>
      <c r="I362" s="214"/>
      <c r="J362" s="214"/>
      <c r="K362" s="214"/>
    </row>
    <row r="363" spans="1:11" ht="15" customHeight="1">
      <c r="A363" s="238"/>
      <c r="B363" s="243" t="s">
        <v>371</v>
      </c>
      <c r="C363" s="231"/>
      <c r="D363" s="244" t="s">
        <v>372</v>
      </c>
      <c r="E363" s="248">
        <f>E364</f>
        <v>1000</v>
      </c>
      <c r="F363" s="248">
        <f>F364</f>
        <v>0</v>
      </c>
      <c r="G363" s="248">
        <f>G364</f>
        <v>1000</v>
      </c>
      <c r="H363" s="235"/>
      <c r="I363" s="214"/>
      <c r="J363" s="214"/>
      <c r="K363" s="214"/>
    </row>
    <row r="364" spans="1:11" ht="15" customHeight="1">
      <c r="A364" s="238"/>
      <c r="B364" s="239"/>
      <c r="C364" s="231" t="s">
        <v>148</v>
      </c>
      <c r="D364" s="145" t="s">
        <v>149</v>
      </c>
      <c r="E364" s="246">
        <v>1000</v>
      </c>
      <c r="F364" s="233"/>
      <c r="G364" s="234">
        <f>E364+F364</f>
        <v>1000</v>
      </c>
      <c r="H364" s="235"/>
      <c r="I364" s="214"/>
      <c r="J364" s="214"/>
      <c r="K364" s="214"/>
    </row>
    <row r="365" spans="1:11" ht="14.25">
      <c r="A365" s="241"/>
      <c r="B365" s="243" t="s">
        <v>373</v>
      </c>
      <c r="C365" s="242"/>
      <c r="D365" s="244" t="s">
        <v>374</v>
      </c>
      <c r="E365" s="248">
        <f>E366+E367+E368</f>
        <v>215000</v>
      </c>
      <c r="F365" s="248">
        <f>F366+F367+F368</f>
        <v>0</v>
      </c>
      <c r="G365" s="248">
        <f>G366+G367+G368</f>
        <v>215000</v>
      </c>
      <c r="H365" s="235"/>
      <c r="I365" s="214"/>
      <c r="J365" s="214"/>
      <c r="K365" s="214"/>
    </row>
    <row r="366" spans="1:11" ht="15" customHeight="1">
      <c r="A366" s="238"/>
      <c r="B366" s="239"/>
      <c r="C366" s="231" t="s">
        <v>211</v>
      </c>
      <c r="D366" s="145" t="s">
        <v>212</v>
      </c>
      <c r="E366" s="246">
        <v>135000</v>
      </c>
      <c r="F366" s="233"/>
      <c r="G366" s="234">
        <f>E366+F366</f>
        <v>135000</v>
      </c>
      <c r="H366" s="235"/>
      <c r="I366" s="214"/>
      <c r="J366" s="214"/>
      <c r="K366" s="214"/>
    </row>
    <row r="367" spans="1:11" ht="15" customHeight="1">
      <c r="A367" s="238"/>
      <c r="B367" s="239"/>
      <c r="C367" s="231" t="s">
        <v>213</v>
      </c>
      <c r="D367" s="145" t="s">
        <v>214</v>
      </c>
      <c r="E367" s="246">
        <v>40000</v>
      </c>
      <c r="F367" s="233"/>
      <c r="G367" s="234">
        <f>E367+F367</f>
        <v>40000</v>
      </c>
      <c r="H367" s="235"/>
      <c r="I367" s="214"/>
      <c r="J367" s="214"/>
      <c r="K367" s="214"/>
    </row>
    <row r="368" spans="1:11" ht="12.75">
      <c r="A368" s="238"/>
      <c r="B368" s="239"/>
      <c r="C368" s="231" t="s">
        <v>154</v>
      </c>
      <c r="D368" s="145" t="s">
        <v>155</v>
      </c>
      <c r="E368" s="246">
        <v>40000</v>
      </c>
      <c r="F368" s="233"/>
      <c r="G368" s="234">
        <f>E368+F368</f>
        <v>40000</v>
      </c>
      <c r="H368" s="247" t="s">
        <v>375</v>
      </c>
      <c r="I368" s="214"/>
      <c r="J368" s="214"/>
      <c r="K368" s="214"/>
    </row>
    <row r="369" spans="1:11" ht="14.25">
      <c r="A369" s="238"/>
      <c r="B369" s="243" t="s">
        <v>376</v>
      </c>
      <c r="C369" s="344"/>
      <c r="D369" s="244" t="s">
        <v>159</v>
      </c>
      <c r="E369" s="248">
        <f>E370</f>
        <v>3000</v>
      </c>
      <c r="F369" s="248">
        <f>F370</f>
        <v>0</v>
      </c>
      <c r="G369" s="248">
        <f>G370</f>
        <v>3000</v>
      </c>
      <c r="H369" s="235"/>
      <c r="I369" s="214"/>
      <c r="J369" s="214"/>
      <c r="K369" s="214"/>
    </row>
    <row r="370" spans="1:11" ht="13.5" thickBot="1">
      <c r="A370" s="249"/>
      <c r="B370" s="250"/>
      <c r="C370" s="291" t="s">
        <v>148</v>
      </c>
      <c r="D370" s="99" t="s">
        <v>149</v>
      </c>
      <c r="E370" s="251">
        <v>3000</v>
      </c>
      <c r="F370" s="345"/>
      <c r="G370" s="253">
        <f>E370+F370</f>
        <v>3000</v>
      </c>
      <c r="H370" s="254"/>
      <c r="I370" s="214"/>
      <c r="J370" s="214"/>
      <c r="K370" s="214"/>
    </row>
    <row r="371" spans="1:11" ht="26.25" customHeight="1" thickBot="1">
      <c r="A371" s="332" t="s">
        <v>131</v>
      </c>
      <c r="B371" s="333"/>
      <c r="C371" s="346"/>
      <c r="D371" s="334" t="s">
        <v>132</v>
      </c>
      <c r="E371" s="335">
        <f>E372+E374+E377+E380+E383</f>
        <v>1030000</v>
      </c>
      <c r="F371" s="335">
        <f>F372+F374+F377+F380+F383</f>
        <v>0</v>
      </c>
      <c r="G371" s="335">
        <f>G372+G374+G377+G380+G383</f>
        <v>1030000</v>
      </c>
      <c r="H371" s="224"/>
      <c r="I371" s="214"/>
      <c r="J371" s="214"/>
      <c r="K371" s="214"/>
    </row>
    <row r="372" spans="1:11" ht="15" customHeight="1">
      <c r="A372" s="275"/>
      <c r="B372" s="57" t="s">
        <v>377</v>
      </c>
      <c r="C372" s="56"/>
      <c r="D372" s="58" t="s">
        <v>378</v>
      </c>
      <c r="E372" s="276">
        <f>E373</f>
        <v>12000</v>
      </c>
      <c r="F372" s="276">
        <f>F373</f>
        <v>0</v>
      </c>
      <c r="G372" s="276">
        <f>G373</f>
        <v>12000</v>
      </c>
      <c r="H372" s="277"/>
      <c r="I372" s="214"/>
      <c r="J372" s="214"/>
      <c r="K372" s="214"/>
    </row>
    <row r="373" spans="1:11" ht="36">
      <c r="A373" s="241"/>
      <c r="B373" s="243"/>
      <c r="C373" s="239" t="s">
        <v>235</v>
      </c>
      <c r="D373" s="145" t="s">
        <v>236</v>
      </c>
      <c r="E373" s="246">
        <v>12000</v>
      </c>
      <c r="F373" s="347"/>
      <c r="G373" s="234">
        <f>E373+F373</f>
        <v>12000</v>
      </c>
      <c r="H373" s="326"/>
      <c r="I373" s="214"/>
      <c r="J373" s="214"/>
      <c r="K373" s="214"/>
    </row>
    <row r="374" spans="1:11" ht="15" customHeight="1">
      <c r="A374" s="241"/>
      <c r="B374" s="243" t="s">
        <v>379</v>
      </c>
      <c r="C374" s="348"/>
      <c r="D374" s="244" t="s">
        <v>380</v>
      </c>
      <c r="E374" s="248">
        <f>SUM(E375:E376)</f>
        <v>452000</v>
      </c>
      <c r="F374" s="248">
        <f>SUM(F375:F376)</f>
        <v>0</v>
      </c>
      <c r="G374" s="248">
        <f>SUM(G375:G376)</f>
        <v>452000</v>
      </c>
      <c r="H374" s="235"/>
      <c r="I374" s="214"/>
      <c r="J374" s="214"/>
      <c r="K374" s="214"/>
    </row>
    <row r="375" spans="1:11" ht="22.5" customHeight="1">
      <c r="A375" s="238"/>
      <c r="B375" s="239"/>
      <c r="C375" s="316">
        <v>2480</v>
      </c>
      <c r="D375" s="145" t="s">
        <v>381</v>
      </c>
      <c r="E375" s="246">
        <v>403000</v>
      </c>
      <c r="F375" s="233"/>
      <c r="G375" s="234">
        <f>E375+F375</f>
        <v>403000</v>
      </c>
      <c r="H375" s="235"/>
      <c r="I375" s="214"/>
      <c r="J375" s="214"/>
      <c r="K375" s="214"/>
    </row>
    <row r="376" spans="1:11" ht="12.75">
      <c r="A376" s="238"/>
      <c r="B376" s="239"/>
      <c r="C376" s="231" t="s">
        <v>154</v>
      </c>
      <c r="D376" s="145" t="s">
        <v>155</v>
      </c>
      <c r="E376" s="246">
        <v>49000</v>
      </c>
      <c r="F376" s="233"/>
      <c r="G376" s="234">
        <f>E376+F376</f>
        <v>49000</v>
      </c>
      <c r="H376" s="247"/>
      <c r="I376" s="214"/>
      <c r="J376" s="214"/>
      <c r="K376" s="214"/>
    </row>
    <row r="377" spans="1:11" ht="15" customHeight="1">
      <c r="A377" s="241"/>
      <c r="B377" s="243" t="s">
        <v>382</v>
      </c>
      <c r="C377" s="348"/>
      <c r="D377" s="244" t="s">
        <v>383</v>
      </c>
      <c r="E377" s="248">
        <f>E378+E379</f>
        <v>434000</v>
      </c>
      <c r="F377" s="248">
        <f>F378+F379</f>
        <v>0</v>
      </c>
      <c r="G377" s="248">
        <f>G378+G379</f>
        <v>434000</v>
      </c>
      <c r="H377" s="235"/>
      <c r="I377" s="214"/>
      <c r="J377" s="214"/>
      <c r="K377" s="214"/>
    </row>
    <row r="378" spans="1:11" ht="23.25" customHeight="1">
      <c r="A378" s="238"/>
      <c r="B378" s="239"/>
      <c r="C378" s="316">
        <v>2480</v>
      </c>
      <c r="D378" s="145" t="s">
        <v>381</v>
      </c>
      <c r="E378" s="246">
        <v>134000</v>
      </c>
      <c r="F378" s="293"/>
      <c r="G378" s="234">
        <f>E378+F378</f>
        <v>134000</v>
      </c>
      <c r="H378" s="235"/>
      <c r="I378" s="214"/>
      <c r="J378" s="214"/>
      <c r="K378" s="214"/>
    </row>
    <row r="379" spans="1:11" ht="15" customHeight="1">
      <c r="A379" s="238"/>
      <c r="B379" s="239"/>
      <c r="C379" s="231" t="s">
        <v>154</v>
      </c>
      <c r="D379" s="145" t="s">
        <v>155</v>
      </c>
      <c r="E379" s="246">
        <v>300000</v>
      </c>
      <c r="F379" s="293"/>
      <c r="G379" s="234">
        <f>E379+F379</f>
        <v>300000</v>
      </c>
      <c r="H379" s="235"/>
      <c r="I379" s="214"/>
      <c r="J379" s="214"/>
      <c r="K379" s="214"/>
    </row>
    <row r="380" spans="1:11" ht="15" customHeight="1">
      <c r="A380" s="241"/>
      <c r="B380" s="243" t="s">
        <v>384</v>
      </c>
      <c r="C380" s="243"/>
      <c r="D380" s="244" t="s">
        <v>385</v>
      </c>
      <c r="E380" s="248">
        <f>E381+E382</f>
        <v>21000</v>
      </c>
      <c r="F380" s="248">
        <f>F381+F382</f>
        <v>0</v>
      </c>
      <c r="G380" s="248">
        <f>G381+G382</f>
        <v>21000</v>
      </c>
      <c r="H380" s="235"/>
      <c r="I380" s="214"/>
      <c r="J380" s="214"/>
      <c r="K380" s="214"/>
    </row>
    <row r="381" spans="1:11" ht="15" customHeight="1">
      <c r="A381" s="241"/>
      <c r="B381" s="313"/>
      <c r="C381" s="231" t="s">
        <v>211</v>
      </c>
      <c r="D381" s="145" t="s">
        <v>212</v>
      </c>
      <c r="E381" s="269">
        <v>3000</v>
      </c>
      <c r="F381" s="293"/>
      <c r="G381" s="234">
        <f>E381+F381</f>
        <v>3000</v>
      </c>
      <c r="H381" s="235"/>
      <c r="I381" s="214"/>
      <c r="J381" s="214"/>
      <c r="K381" s="214"/>
    </row>
    <row r="382" spans="1:11" ht="15" customHeight="1">
      <c r="A382" s="238"/>
      <c r="B382" s="239"/>
      <c r="C382" s="231" t="s">
        <v>148</v>
      </c>
      <c r="D382" s="145" t="s">
        <v>149</v>
      </c>
      <c r="E382" s="246">
        <v>18000</v>
      </c>
      <c r="F382" s="295"/>
      <c r="G382" s="234">
        <f>E382+F382</f>
        <v>18000</v>
      </c>
      <c r="H382" s="247"/>
      <c r="I382" s="214"/>
      <c r="J382" s="214"/>
      <c r="K382" s="214"/>
    </row>
    <row r="383" spans="1:11" ht="15" customHeight="1">
      <c r="A383" s="241"/>
      <c r="B383" s="243" t="s">
        <v>133</v>
      </c>
      <c r="C383" s="242"/>
      <c r="D383" s="244" t="s">
        <v>159</v>
      </c>
      <c r="E383" s="248">
        <f>E384+E385+E386+E387+E388+E389</f>
        <v>111000</v>
      </c>
      <c r="F383" s="248">
        <f>F384+F385+F386+F387+F388+F389</f>
        <v>0</v>
      </c>
      <c r="G383" s="248">
        <f>G384+G385+G386+G387+G388+G389</f>
        <v>111000</v>
      </c>
      <c r="H383" s="235"/>
      <c r="I383" s="214"/>
      <c r="J383" s="214"/>
      <c r="K383" s="214"/>
    </row>
    <row r="384" spans="1:11" ht="15" customHeight="1">
      <c r="A384" s="238"/>
      <c r="B384" s="239"/>
      <c r="C384" s="231" t="s">
        <v>177</v>
      </c>
      <c r="D384" s="145" t="s">
        <v>178</v>
      </c>
      <c r="E384" s="246">
        <v>15000</v>
      </c>
      <c r="F384" s="293"/>
      <c r="G384" s="234">
        <f aca="true" t="shared" si="18" ref="G384:G389">E384+F384</f>
        <v>15000</v>
      </c>
      <c r="H384" s="235"/>
      <c r="I384" s="214"/>
      <c r="J384" s="214"/>
      <c r="K384" s="214"/>
    </row>
    <row r="385" spans="1:11" ht="15" customHeight="1">
      <c r="A385" s="238"/>
      <c r="B385" s="239"/>
      <c r="C385" s="231" t="s">
        <v>211</v>
      </c>
      <c r="D385" s="145" t="s">
        <v>212</v>
      </c>
      <c r="E385" s="246">
        <v>24000</v>
      </c>
      <c r="F385" s="146"/>
      <c r="G385" s="234">
        <f t="shared" si="18"/>
        <v>24000</v>
      </c>
      <c r="H385" s="247" t="s">
        <v>370</v>
      </c>
      <c r="I385" s="214"/>
      <c r="J385" s="214"/>
      <c r="K385" s="214"/>
    </row>
    <row r="386" spans="1:11" ht="15" customHeight="1">
      <c r="A386" s="238"/>
      <c r="B386" s="239"/>
      <c r="C386" s="231" t="s">
        <v>213</v>
      </c>
      <c r="D386" s="145" t="s">
        <v>214</v>
      </c>
      <c r="E386" s="246">
        <v>26000</v>
      </c>
      <c r="F386" s="146"/>
      <c r="G386" s="234">
        <f t="shared" si="18"/>
        <v>26000</v>
      </c>
      <c r="H386" s="247"/>
      <c r="I386" s="214"/>
      <c r="J386" s="214"/>
      <c r="K386" s="214"/>
    </row>
    <row r="387" spans="1:11" ht="15" customHeight="1">
      <c r="A387" s="238"/>
      <c r="B387" s="239"/>
      <c r="C387" s="231" t="s">
        <v>148</v>
      </c>
      <c r="D387" s="145" t="s">
        <v>149</v>
      </c>
      <c r="E387" s="246">
        <v>19400</v>
      </c>
      <c r="F387" s="349"/>
      <c r="G387" s="234">
        <f t="shared" si="18"/>
        <v>19400</v>
      </c>
      <c r="H387" s="247"/>
      <c r="I387" s="214"/>
      <c r="J387" s="214"/>
      <c r="K387" s="214"/>
    </row>
    <row r="388" spans="1:11" ht="15" customHeight="1">
      <c r="A388" s="238"/>
      <c r="B388" s="239"/>
      <c r="C388" s="294">
        <v>4370</v>
      </c>
      <c r="D388" s="145" t="s">
        <v>217</v>
      </c>
      <c r="E388" s="246">
        <v>600</v>
      </c>
      <c r="F388" s="349"/>
      <c r="G388" s="273">
        <f t="shared" si="18"/>
        <v>600</v>
      </c>
      <c r="H388" s="247"/>
      <c r="I388" s="214"/>
      <c r="J388" s="214"/>
      <c r="K388" s="214"/>
    </row>
    <row r="389" spans="1:11" ht="15" customHeight="1" thickBot="1">
      <c r="A389" s="350"/>
      <c r="B389" s="351"/>
      <c r="C389" s="352" t="s">
        <v>154</v>
      </c>
      <c r="D389" s="353" t="s">
        <v>155</v>
      </c>
      <c r="E389" s="354">
        <v>26000</v>
      </c>
      <c r="F389" s="355"/>
      <c r="G389" s="356">
        <f t="shared" si="18"/>
        <v>26000</v>
      </c>
      <c r="H389" s="357"/>
      <c r="I389" s="214"/>
      <c r="J389" s="214"/>
      <c r="K389" s="214"/>
    </row>
    <row r="390" spans="1:11" ht="15.75" customHeight="1" thickBot="1">
      <c r="A390" s="151" t="s">
        <v>135</v>
      </c>
      <c r="B390" s="175"/>
      <c r="C390" s="175"/>
      <c r="D390" s="52" t="s">
        <v>136</v>
      </c>
      <c r="E390" s="262">
        <f>E391+E394</f>
        <v>613000</v>
      </c>
      <c r="F390" s="262">
        <f>F391+F394</f>
        <v>0</v>
      </c>
      <c r="G390" s="262">
        <f>G391+G394</f>
        <v>613000</v>
      </c>
      <c r="H390" s="224"/>
      <c r="I390" s="214"/>
      <c r="J390" s="214"/>
      <c r="K390" s="214"/>
    </row>
    <row r="391" spans="1:11" ht="15" customHeight="1">
      <c r="A391" s="185"/>
      <c r="B391" s="186" t="s">
        <v>137</v>
      </c>
      <c r="C391" s="187"/>
      <c r="D391" s="188" t="s">
        <v>138</v>
      </c>
      <c r="E391" s="263">
        <f>E392+E393</f>
        <v>510000</v>
      </c>
      <c r="F391" s="263">
        <f>F392+F393</f>
        <v>0</v>
      </c>
      <c r="G391" s="263">
        <f>G392+G393</f>
        <v>510000</v>
      </c>
      <c r="H391" s="228"/>
      <c r="I391" s="214"/>
      <c r="J391" s="214"/>
      <c r="K391" s="214"/>
    </row>
    <row r="392" spans="1:11" ht="22.5" customHeight="1">
      <c r="A392" s="238"/>
      <c r="B392" s="239"/>
      <c r="C392" s="316">
        <v>2480</v>
      </c>
      <c r="D392" s="145" t="s">
        <v>381</v>
      </c>
      <c r="E392" s="246">
        <v>110000</v>
      </c>
      <c r="F392" s="358"/>
      <c r="G392" s="234">
        <f>E392+F392</f>
        <v>110000</v>
      </c>
      <c r="H392" s="321"/>
      <c r="I392" s="214"/>
      <c r="J392" s="214"/>
      <c r="K392" s="214"/>
    </row>
    <row r="393" spans="1:11" ht="33.75">
      <c r="A393" s="238"/>
      <c r="B393" s="239"/>
      <c r="C393" s="305" t="s">
        <v>154</v>
      </c>
      <c r="D393" s="306" t="s">
        <v>155</v>
      </c>
      <c r="E393" s="246">
        <v>400000</v>
      </c>
      <c r="F393" s="359"/>
      <c r="G393" s="360">
        <f>E393+F393</f>
        <v>400000</v>
      </c>
      <c r="H393" s="271" t="s">
        <v>386</v>
      </c>
      <c r="I393" s="214"/>
      <c r="J393" s="214"/>
      <c r="K393" s="214"/>
    </row>
    <row r="394" spans="1:11" ht="15" customHeight="1">
      <c r="A394" s="238"/>
      <c r="B394" s="243" t="s">
        <v>387</v>
      </c>
      <c r="C394" s="348"/>
      <c r="D394" s="244" t="s">
        <v>388</v>
      </c>
      <c r="E394" s="248">
        <f>E395</f>
        <v>103000</v>
      </c>
      <c r="F394" s="248">
        <f>F395</f>
        <v>0</v>
      </c>
      <c r="G394" s="248">
        <f>G395</f>
        <v>103000</v>
      </c>
      <c r="H394" s="235"/>
      <c r="I394" s="214"/>
      <c r="J394" s="214"/>
      <c r="K394" s="214"/>
    </row>
    <row r="395" spans="1:11" ht="36.75" thickBot="1">
      <c r="A395" s="350"/>
      <c r="B395" s="361"/>
      <c r="C395" s="351" t="s">
        <v>235</v>
      </c>
      <c r="D395" s="353" t="s">
        <v>236</v>
      </c>
      <c r="E395" s="354">
        <v>103000</v>
      </c>
      <c r="F395" s="354"/>
      <c r="G395" s="356">
        <f>E395+F395</f>
        <v>103000</v>
      </c>
      <c r="H395" s="357"/>
      <c r="I395" s="214"/>
      <c r="J395" s="214"/>
      <c r="K395" s="214"/>
    </row>
    <row r="396" spans="1:11" s="369" customFormat="1" ht="4.5" customHeight="1" thickBot="1">
      <c r="A396" s="362"/>
      <c r="B396" s="363"/>
      <c r="C396" s="363"/>
      <c r="D396" s="28"/>
      <c r="E396" s="364"/>
      <c r="F396" s="365"/>
      <c r="G396" s="366"/>
      <c r="H396" s="367"/>
      <c r="I396" s="368"/>
      <c r="J396" s="368"/>
      <c r="K396" s="368"/>
    </row>
    <row r="397" spans="1:11" ht="17.25" customHeight="1" thickBot="1">
      <c r="A397" s="370"/>
      <c r="B397" s="371"/>
      <c r="C397" s="372"/>
      <c r="D397" s="373" t="s">
        <v>389</v>
      </c>
      <c r="E397" s="374">
        <f>E9+E21+E34+E40+E43+E95+E98+E107+E110+E113+E232+E252+E311+E343+E354+E371+E390</f>
        <v>19961286.18</v>
      </c>
      <c r="F397" s="375">
        <f>F9+F21+F34+F40+F43+F95+F98+F107+F110+F113+F232+F252+F311+F343+F354+F371+F390</f>
        <v>267679</v>
      </c>
      <c r="G397" s="376">
        <f>G9+G21+G34+G40+G43+G95+G98+G107+G110+G113+G232+G252+G311+G343+G354+G371+G390</f>
        <v>20228965.18</v>
      </c>
      <c r="H397" s="224"/>
      <c r="I397" s="214"/>
      <c r="J397" s="214"/>
      <c r="K397" s="214"/>
    </row>
    <row r="398" spans="1:11" ht="26.25" customHeight="1">
      <c r="A398" s="377"/>
      <c r="B398" s="377"/>
      <c r="C398" s="378"/>
      <c r="D398" s="379"/>
      <c r="E398" s="380"/>
      <c r="F398" s="214"/>
      <c r="G398" s="214"/>
      <c r="H398" s="214"/>
      <c r="I398" s="214"/>
      <c r="J398" s="214"/>
      <c r="K398" s="214"/>
    </row>
    <row r="399" spans="1:11" ht="26.25" customHeight="1">
      <c r="A399" s="377"/>
      <c r="B399" s="377"/>
      <c r="C399" s="378"/>
      <c r="D399" s="379"/>
      <c r="E399" s="380"/>
      <c r="F399" s="214"/>
      <c r="G399" s="214"/>
      <c r="H399" s="214"/>
      <c r="I399" s="214"/>
      <c r="J399" s="214"/>
      <c r="K399" s="214"/>
    </row>
    <row r="400" spans="1:11" ht="26.25" customHeight="1">
      <c r="A400" s="377"/>
      <c r="B400" s="377"/>
      <c r="C400" s="378"/>
      <c r="D400" s="379"/>
      <c r="E400" s="380"/>
      <c r="F400" s="214"/>
      <c r="G400" s="214"/>
      <c r="H400" s="214"/>
      <c r="I400" s="214"/>
      <c r="J400" s="214"/>
      <c r="K400" s="214"/>
    </row>
    <row r="401" spans="1:11" ht="26.25" customHeight="1">
      <c r="A401" s="377"/>
      <c r="B401" s="377"/>
      <c r="C401" s="378"/>
      <c r="D401" s="379"/>
      <c r="E401" s="380"/>
      <c r="F401" s="214"/>
      <c r="G401" s="214"/>
      <c r="H401" s="214"/>
      <c r="I401" s="214"/>
      <c r="J401" s="214"/>
      <c r="K401" s="214"/>
    </row>
    <row r="402" spans="1:11" ht="26.25" customHeight="1">
      <c r="A402" s="377"/>
      <c r="B402" s="377"/>
      <c r="C402" s="378"/>
      <c r="D402" s="379"/>
      <c r="E402" s="380"/>
      <c r="F402" s="214"/>
      <c r="G402" s="214"/>
      <c r="H402" s="214"/>
      <c r="I402" s="214"/>
      <c r="J402" s="214"/>
      <c r="K402" s="214"/>
    </row>
    <row r="403" spans="1:11" ht="14.25">
      <c r="A403" s="377"/>
      <c r="B403" s="377"/>
      <c r="C403" s="378"/>
      <c r="D403" s="379"/>
      <c r="E403" s="380"/>
      <c r="F403" s="214"/>
      <c r="G403" s="214"/>
      <c r="H403" s="214"/>
      <c r="I403" s="214"/>
      <c r="J403" s="214"/>
      <c r="K403" s="214"/>
    </row>
    <row r="404" spans="1:11" ht="27" customHeight="1">
      <c r="A404" s="377"/>
      <c r="B404" s="377"/>
      <c r="C404" s="378"/>
      <c r="D404" s="379"/>
      <c r="E404" s="380"/>
      <c r="F404" s="214"/>
      <c r="G404" s="214"/>
      <c r="H404" s="214"/>
      <c r="I404" s="214"/>
      <c r="J404" s="214"/>
      <c r="K404" s="214"/>
    </row>
    <row r="405" spans="1:11" ht="25.5" customHeight="1">
      <c r="A405" s="377"/>
      <c r="B405" s="377"/>
      <c r="C405" s="378"/>
      <c r="D405" s="379"/>
      <c r="E405" s="380"/>
      <c r="F405" s="214"/>
      <c r="G405" s="214"/>
      <c r="H405" s="214"/>
      <c r="I405" s="214"/>
      <c r="J405" s="214"/>
      <c r="K405" s="214"/>
    </row>
    <row r="406" spans="1:11" ht="14.25">
      <c r="A406" s="377"/>
      <c r="B406" s="377"/>
      <c r="C406" s="378"/>
      <c r="D406" s="379"/>
      <c r="E406" s="380"/>
      <c r="F406" s="214"/>
      <c r="G406" s="214"/>
      <c r="H406" s="214"/>
      <c r="I406" s="214"/>
      <c r="J406" s="214"/>
      <c r="K406" s="214"/>
    </row>
    <row r="407" spans="1:11" ht="12.75">
      <c r="A407" s="214"/>
      <c r="B407" s="214"/>
      <c r="C407" s="214"/>
      <c r="D407" s="214"/>
      <c r="E407" s="214"/>
      <c r="F407" s="214"/>
      <c r="G407" s="214"/>
      <c r="H407" s="214"/>
      <c r="I407" s="214"/>
      <c r="J407" s="214"/>
      <c r="K407" s="214"/>
    </row>
    <row r="408" spans="1:11" ht="12.75">
      <c r="A408" s="214"/>
      <c r="B408" s="214"/>
      <c r="C408" s="214"/>
      <c r="D408" s="214"/>
      <c r="E408" s="214"/>
      <c r="F408" s="214"/>
      <c r="G408" s="214"/>
      <c r="H408" s="214"/>
      <c r="I408" s="214"/>
      <c r="J408" s="214"/>
      <c r="K408" s="214"/>
    </row>
    <row r="409" spans="1:11" ht="12.75">
      <c r="A409" s="214"/>
      <c r="B409" s="214"/>
      <c r="C409" s="214"/>
      <c r="D409" s="214"/>
      <c r="E409" s="214"/>
      <c r="F409" s="214"/>
      <c r="G409" s="214"/>
      <c r="H409" s="214"/>
      <c r="I409" s="214"/>
      <c r="J409" s="214"/>
      <c r="K409" s="214"/>
    </row>
    <row r="410" spans="1:11" ht="12.75">
      <c r="A410" s="214"/>
      <c r="B410" s="214"/>
      <c r="C410" s="214"/>
      <c r="D410" s="214"/>
      <c r="E410" s="214"/>
      <c r="F410" s="214"/>
      <c r="G410" s="214"/>
      <c r="H410" s="214"/>
      <c r="I410" s="214"/>
      <c r="J410" s="214"/>
      <c r="K410" s="214"/>
    </row>
    <row r="411" spans="1:11" ht="12.75">
      <c r="A411" s="214"/>
      <c r="B411" s="214"/>
      <c r="C411" s="214"/>
      <c r="D411" s="214"/>
      <c r="E411" s="214"/>
      <c r="F411" s="214"/>
      <c r="G411" s="214"/>
      <c r="H411" s="214"/>
      <c r="I411" s="214"/>
      <c r="J411" s="214"/>
      <c r="K411" s="214"/>
    </row>
    <row r="412" spans="1:11" ht="12.75">
      <c r="A412" s="214"/>
      <c r="B412" s="214"/>
      <c r="C412" s="214"/>
      <c r="D412" s="214"/>
      <c r="E412" s="214"/>
      <c r="F412" s="214"/>
      <c r="G412" s="214"/>
      <c r="H412" s="214"/>
      <c r="I412" s="214"/>
      <c r="J412" s="214"/>
      <c r="K412" s="214"/>
    </row>
    <row r="413" spans="1:11" ht="12.75">
      <c r="A413" s="214"/>
      <c r="B413" s="214"/>
      <c r="C413" s="214"/>
      <c r="D413" s="214"/>
      <c r="E413" s="214"/>
      <c r="F413" s="214"/>
      <c r="G413" s="214"/>
      <c r="H413" s="214"/>
      <c r="I413" s="214"/>
      <c r="J413" s="214"/>
      <c r="K413" s="214"/>
    </row>
    <row r="414" spans="1:11" ht="12.75">
      <c r="A414" s="214"/>
      <c r="B414" s="214"/>
      <c r="C414" s="214"/>
      <c r="D414" s="214"/>
      <c r="E414" s="214"/>
      <c r="F414" s="214"/>
      <c r="G414" s="214"/>
      <c r="H414" s="214"/>
      <c r="I414" s="214"/>
      <c r="J414" s="214"/>
      <c r="K414" s="214"/>
    </row>
    <row r="415" spans="1:11" ht="12.75">
      <c r="A415" s="214"/>
      <c r="B415" s="214"/>
      <c r="C415" s="214"/>
      <c r="D415" s="214"/>
      <c r="E415" s="214"/>
      <c r="F415" s="214"/>
      <c r="G415" s="214"/>
      <c r="H415" s="214"/>
      <c r="I415" s="214"/>
      <c r="J415" s="214"/>
      <c r="K415" s="214"/>
    </row>
    <row r="416" spans="1:11" ht="12.75">
      <c r="A416" s="214"/>
      <c r="B416" s="214"/>
      <c r="C416" s="214"/>
      <c r="D416" s="214"/>
      <c r="E416" s="214"/>
      <c r="F416" s="214"/>
      <c r="G416" s="214"/>
      <c r="H416" s="214"/>
      <c r="I416" s="214"/>
      <c r="J416" s="214"/>
      <c r="K416" s="214"/>
    </row>
    <row r="417" spans="1:11" ht="12.75">
      <c r="A417" s="214"/>
      <c r="B417" s="214"/>
      <c r="C417" s="214"/>
      <c r="D417" s="214"/>
      <c r="E417" s="214"/>
      <c r="F417" s="214"/>
      <c r="G417" s="214"/>
      <c r="H417" s="214"/>
      <c r="I417" s="214"/>
      <c r="J417" s="214"/>
      <c r="K417" s="214"/>
    </row>
    <row r="418" spans="1:11" ht="12.75">
      <c r="A418" s="214"/>
      <c r="B418" s="214"/>
      <c r="C418" s="214"/>
      <c r="D418" s="214"/>
      <c r="E418" s="214"/>
      <c r="F418" s="214"/>
      <c r="G418" s="214"/>
      <c r="H418" s="214"/>
      <c r="I418" s="214"/>
      <c r="J418" s="214"/>
      <c r="K418" s="214"/>
    </row>
    <row r="419" spans="1:11" ht="12.75">
      <c r="A419" s="214"/>
      <c r="B419" s="214"/>
      <c r="C419" s="214"/>
      <c r="D419" s="214"/>
      <c r="E419" s="214"/>
      <c r="F419" s="214"/>
      <c r="G419" s="214"/>
      <c r="H419" s="214"/>
      <c r="I419" s="214"/>
      <c r="J419" s="214"/>
      <c r="K419" s="214"/>
    </row>
    <row r="420" spans="1:11" ht="12.75">
      <c r="A420" s="214"/>
      <c r="B420" s="214"/>
      <c r="C420" s="214"/>
      <c r="D420" s="214"/>
      <c r="E420" s="214"/>
      <c r="F420" s="214"/>
      <c r="G420" s="214"/>
      <c r="H420" s="214"/>
      <c r="I420" s="214"/>
      <c r="J420" s="214"/>
      <c r="K420" s="214"/>
    </row>
    <row r="421" spans="1:11" ht="12.75">
      <c r="A421" s="214"/>
      <c r="B421" s="214"/>
      <c r="C421" s="214"/>
      <c r="D421" s="214"/>
      <c r="E421" s="214"/>
      <c r="F421" s="214"/>
      <c r="G421" s="214"/>
      <c r="H421" s="214"/>
      <c r="I421" s="214"/>
      <c r="J421" s="214"/>
      <c r="K421" s="214"/>
    </row>
    <row r="422" spans="1:11" ht="12.75">
      <c r="A422" s="214"/>
      <c r="B422" s="214"/>
      <c r="C422" s="214"/>
      <c r="D422" s="214"/>
      <c r="E422" s="214"/>
      <c r="F422" s="214"/>
      <c r="G422" s="214"/>
      <c r="H422" s="214"/>
      <c r="I422" s="214"/>
      <c r="J422" s="214"/>
      <c r="K422" s="214"/>
    </row>
    <row r="423" spans="1:11" ht="12.75">
      <c r="A423" s="214"/>
      <c r="B423" s="214"/>
      <c r="C423" s="214"/>
      <c r="D423" s="214"/>
      <c r="E423" s="214"/>
      <c r="F423" s="214"/>
      <c r="G423" s="214"/>
      <c r="H423" s="214"/>
      <c r="I423" s="214"/>
      <c r="J423" s="214"/>
      <c r="K423" s="214"/>
    </row>
    <row r="424" spans="1:11" ht="12.75">
      <c r="A424" s="214"/>
      <c r="B424" s="214"/>
      <c r="C424" s="214"/>
      <c r="D424" s="214"/>
      <c r="E424" s="214"/>
      <c r="F424" s="214"/>
      <c r="G424" s="214"/>
      <c r="H424" s="214"/>
      <c r="I424" s="214"/>
      <c r="J424" s="214"/>
      <c r="K424" s="214"/>
    </row>
    <row r="425" spans="1:9" ht="12.75">
      <c r="A425" s="214"/>
      <c r="B425" s="214"/>
      <c r="C425" s="214"/>
      <c r="D425" s="214"/>
      <c r="E425" s="214"/>
      <c r="F425" s="214"/>
      <c r="G425" s="214"/>
      <c r="H425" s="214"/>
      <c r="I425" s="214"/>
    </row>
    <row r="426" spans="1:9" ht="12.75">
      <c r="A426" s="214"/>
      <c r="B426" s="214"/>
      <c r="C426" s="214"/>
      <c r="D426" s="214"/>
      <c r="E426" s="214"/>
      <c r="F426" s="214"/>
      <c r="G426" s="214"/>
      <c r="H426" s="214"/>
      <c r="I426" s="214"/>
    </row>
    <row r="427" spans="1:9" ht="12.75">
      <c r="A427" s="214"/>
      <c r="B427" s="214"/>
      <c r="C427" s="214"/>
      <c r="D427" s="214"/>
      <c r="E427" s="214"/>
      <c r="F427" s="214"/>
      <c r="G427" s="214"/>
      <c r="H427" s="214"/>
      <c r="I427" s="214"/>
    </row>
    <row r="428" spans="1:9" ht="12.75">
      <c r="A428" s="214"/>
      <c r="B428" s="214"/>
      <c r="C428" s="214"/>
      <c r="D428" s="214"/>
      <c r="E428" s="214"/>
      <c r="F428" s="214"/>
      <c r="G428" s="214"/>
      <c r="H428" s="214"/>
      <c r="I428" s="214"/>
    </row>
    <row r="429" spans="1:9" ht="12.75">
      <c r="A429" s="214"/>
      <c r="B429" s="214"/>
      <c r="C429" s="214"/>
      <c r="D429" s="214"/>
      <c r="E429" s="214"/>
      <c r="F429" s="214"/>
      <c r="G429" s="214"/>
      <c r="H429" s="214"/>
      <c r="I429" s="214"/>
    </row>
    <row r="430" spans="1:9" ht="12.75">
      <c r="A430" s="214"/>
      <c r="B430" s="214"/>
      <c r="C430" s="214"/>
      <c r="D430" s="214"/>
      <c r="E430" s="214"/>
      <c r="F430" s="214"/>
      <c r="G430" s="214"/>
      <c r="H430" s="214"/>
      <c r="I430" s="214"/>
    </row>
    <row r="431" spans="1:9" ht="12.75">
      <c r="A431" s="214"/>
      <c r="B431" s="214"/>
      <c r="C431" s="214"/>
      <c r="D431" s="214"/>
      <c r="E431" s="214"/>
      <c r="F431" s="214"/>
      <c r="G431" s="214"/>
      <c r="H431" s="214"/>
      <c r="I431" s="214"/>
    </row>
    <row r="432" spans="1:9" ht="12.75">
      <c r="A432" s="214"/>
      <c r="B432" s="214"/>
      <c r="C432" s="214"/>
      <c r="D432" s="214"/>
      <c r="E432" s="214"/>
      <c r="F432" s="214"/>
      <c r="G432" s="214"/>
      <c r="H432" s="214"/>
      <c r="I432" s="214"/>
    </row>
    <row r="433" spans="1:9" ht="12.75">
      <c r="A433" s="214"/>
      <c r="B433" s="214"/>
      <c r="C433" s="214"/>
      <c r="D433" s="214"/>
      <c r="E433" s="214"/>
      <c r="F433" s="214"/>
      <c r="G433" s="214"/>
      <c r="H433" s="214"/>
      <c r="I433" s="214"/>
    </row>
    <row r="434" spans="1:9" ht="12.75">
      <c r="A434" s="214"/>
      <c r="B434" s="214"/>
      <c r="C434" s="214"/>
      <c r="D434" s="214"/>
      <c r="E434" s="214"/>
      <c r="F434" s="214"/>
      <c r="G434" s="214"/>
      <c r="H434" s="214"/>
      <c r="I434" s="214"/>
    </row>
    <row r="435" spans="1:9" ht="12.75">
      <c r="A435" s="214"/>
      <c r="B435" s="214"/>
      <c r="C435" s="214"/>
      <c r="D435" s="214"/>
      <c r="E435" s="214"/>
      <c r="F435" s="214"/>
      <c r="G435" s="214"/>
      <c r="H435" s="214"/>
      <c r="I435" s="214"/>
    </row>
    <row r="436" spans="1:9" ht="12.75">
      <c r="A436" s="214"/>
      <c r="B436" s="214"/>
      <c r="C436" s="214"/>
      <c r="D436" s="214"/>
      <c r="E436" s="214"/>
      <c r="F436" s="214"/>
      <c r="G436" s="214"/>
      <c r="H436" s="214"/>
      <c r="I436" s="214"/>
    </row>
    <row r="437" spans="1:9" ht="12.75">
      <c r="A437" s="214"/>
      <c r="B437" s="214"/>
      <c r="C437" s="214"/>
      <c r="D437" s="214"/>
      <c r="E437" s="214"/>
      <c r="F437" s="214"/>
      <c r="G437" s="214"/>
      <c r="H437" s="214"/>
      <c r="I437" s="214"/>
    </row>
    <row r="438" spans="1:9" ht="12.75">
      <c r="A438" s="214"/>
      <c r="B438" s="214"/>
      <c r="C438" s="214"/>
      <c r="D438" s="214"/>
      <c r="E438" s="214"/>
      <c r="F438" s="214"/>
      <c r="G438" s="214"/>
      <c r="H438" s="214"/>
      <c r="I438" s="214"/>
    </row>
    <row r="439" spans="1:9" ht="12.75">
      <c r="A439" s="214"/>
      <c r="B439" s="214"/>
      <c r="C439" s="214"/>
      <c r="D439" s="214"/>
      <c r="E439" s="214"/>
      <c r="F439" s="214"/>
      <c r="G439" s="214"/>
      <c r="H439" s="214"/>
      <c r="I439" s="214"/>
    </row>
    <row r="440" spans="1:9" ht="12.75">
      <c r="A440" s="214"/>
      <c r="B440" s="214"/>
      <c r="C440" s="214"/>
      <c r="D440" s="214"/>
      <c r="E440" s="214"/>
      <c r="F440" s="214"/>
      <c r="G440" s="214"/>
      <c r="H440" s="214"/>
      <c r="I440" s="214"/>
    </row>
    <row r="441" spans="1:9" ht="12.75">
      <c r="A441" s="214"/>
      <c r="B441" s="214"/>
      <c r="C441" s="214"/>
      <c r="D441" s="214"/>
      <c r="E441" s="214"/>
      <c r="F441" s="214"/>
      <c r="G441" s="214"/>
      <c r="H441" s="214"/>
      <c r="I441" s="214"/>
    </row>
    <row r="442" spans="1:9" ht="12.75">
      <c r="A442" s="214"/>
      <c r="B442" s="214"/>
      <c r="C442" s="214"/>
      <c r="D442" s="214"/>
      <c r="E442" s="214"/>
      <c r="F442" s="214"/>
      <c r="G442" s="214"/>
      <c r="H442" s="214"/>
      <c r="I442" s="214"/>
    </row>
    <row r="443" spans="1:9" ht="12.75">
      <c r="A443" s="214"/>
      <c r="B443" s="214"/>
      <c r="C443" s="214"/>
      <c r="D443" s="214"/>
      <c r="E443" s="214"/>
      <c r="F443" s="214"/>
      <c r="G443" s="214"/>
      <c r="H443" s="214"/>
      <c r="I443" s="214"/>
    </row>
    <row r="444" spans="1:9" ht="12.75">
      <c r="A444" s="214"/>
      <c r="B444" s="214"/>
      <c r="C444" s="214"/>
      <c r="D444" s="214"/>
      <c r="E444" s="214"/>
      <c r="F444" s="214"/>
      <c r="G444" s="214"/>
      <c r="H444" s="214"/>
      <c r="I444" s="214"/>
    </row>
    <row r="445" spans="1:9" ht="12.75">
      <c r="A445" s="214"/>
      <c r="B445" s="214"/>
      <c r="C445" s="214"/>
      <c r="D445" s="214"/>
      <c r="E445" s="214"/>
      <c r="F445" s="214"/>
      <c r="G445" s="214"/>
      <c r="H445" s="214"/>
      <c r="I445" s="214"/>
    </row>
    <row r="446" spans="1:9" ht="12.75">
      <c r="A446" s="214"/>
      <c r="B446" s="214"/>
      <c r="C446" s="214"/>
      <c r="D446" s="214"/>
      <c r="E446" s="214"/>
      <c r="F446" s="214"/>
      <c r="G446" s="214"/>
      <c r="H446" s="214"/>
      <c r="I446" s="214"/>
    </row>
    <row r="447" spans="1:9" ht="12.75">
      <c r="A447" s="214"/>
      <c r="B447" s="214"/>
      <c r="C447" s="214"/>
      <c r="D447" s="214"/>
      <c r="E447" s="214"/>
      <c r="F447" s="214"/>
      <c r="G447" s="214"/>
      <c r="H447" s="214"/>
      <c r="I447" s="214"/>
    </row>
    <row r="448" spans="1:9" ht="12.75">
      <c r="A448" s="214"/>
      <c r="B448" s="214"/>
      <c r="C448" s="214"/>
      <c r="D448" s="214"/>
      <c r="E448" s="214"/>
      <c r="F448" s="214"/>
      <c r="G448" s="214"/>
      <c r="H448" s="214"/>
      <c r="I448" s="214"/>
    </row>
    <row r="449" spans="1:9" ht="12.75">
      <c r="A449" s="214"/>
      <c r="B449" s="214"/>
      <c r="C449" s="214"/>
      <c r="D449" s="214"/>
      <c r="E449" s="214"/>
      <c r="F449" s="214"/>
      <c r="G449" s="214"/>
      <c r="H449" s="214"/>
      <c r="I449" s="214"/>
    </row>
    <row r="450" spans="1:9" ht="12.75">
      <c r="A450" s="214"/>
      <c r="B450" s="214"/>
      <c r="C450" s="214"/>
      <c r="D450" s="214"/>
      <c r="E450" s="214"/>
      <c r="F450" s="214"/>
      <c r="G450" s="214"/>
      <c r="H450" s="214"/>
      <c r="I450" s="214"/>
    </row>
    <row r="451" spans="1:9" ht="12.75">
      <c r="A451" s="214"/>
      <c r="B451" s="214"/>
      <c r="C451" s="214"/>
      <c r="D451" s="214"/>
      <c r="E451" s="214"/>
      <c r="F451" s="214"/>
      <c r="G451" s="214"/>
      <c r="H451" s="214"/>
      <c r="I451" s="214"/>
    </row>
    <row r="452" spans="1:9" ht="12.75">
      <c r="A452" s="214"/>
      <c r="B452" s="214"/>
      <c r="C452" s="214"/>
      <c r="D452" s="214"/>
      <c r="E452" s="214"/>
      <c r="F452" s="214"/>
      <c r="G452" s="214"/>
      <c r="H452" s="214"/>
      <c r="I452" s="214"/>
    </row>
    <row r="453" spans="1:9" ht="12.75">
      <c r="A453" s="214"/>
      <c r="B453" s="214"/>
      <c r="C453" s="214"/>
      <c r="D453" s="214"/>
      <c r="E453" s="214"/>
      <c r="F453" s="214"/>
      <c r="G453" s="214"/>
      <c r="H453" s="214"/>
      <c r="I453" s="214"/>
    </row>
    <row r="454" spans="1:9" ht="12.75">
      <c r="A454" s="214"/>
      <c r="B454" s="214"/>
      <c r="C454" s="214"/>
      <c r="D454" s="214"/>
      <c r="E454" s="214"/>
      <c r="F454" s="214"/>
      <c r="G454" s="214"/>
      <c r="H454" s="214"/>
      <c r="I454" s="214"/>
    </row>
    <row r="455" spans="1:9" ht="12.75">
      <c r="A455" s="214"/>
      <c r="B455" s="214"/>
      <c r="C455" s="214"/>
      <c r="D455" s="214"/>
      <c r="E455" s="214"/>
      <c r="F455" s="214"/>
      <c r="G455" s="214"/>
      <c r="H455" s="214"/>
      <c r="I455" s="214"/>
    </row>
    <row r="456" spans="1:9" ht="12.75">
      <c r="A456" s="214"/>
      <c r="B456" s="214"/>
      <c r="C456" s="214"/>
      <c r="D456" s="214"/>
      <c r="E456" s="214"/>
      <c r="F456" s="214"/>
      <c r="G456" s="214"/>
      <c r="H456" s="214"/>
      <c r="I456" s="214"/>
    </row>
    <row r="457" spans="1:9" ht="12.75">
      <c r="A457" s="214"/>
      <c r="B457" s="214"/>
      <c r="C457" s="214"/>
      <c r="D457" s="214"/>
      <c r="E457" s="214"/>
      <c r="F457" s="214"/>
      <c r="G457" s="214"/>
      <c r="H457" s="214"/>
      <c r="I457" s="214"/>
    </row>
    <row r="458" spans="1:9" ht="12.75">
      <c r="A458" s="214"/>
      <c r="B458" s="214"/>
      <c r="C458" s="214"/>
      <c r="D458" s="214"/>
      <c r="E458" s="214"/>
      <c r="F458" s="214"/>
      <c r="G458" s="214"/>
      <c r="H458" s="214"/>
      <c r="I458" s="214"/>
    </row>
    <row r="459" spans="1:9" ht="12.75">
      <c r="A459" s="214"/>
      <c r="B459" s="214"/>
      <c r="C459" s="214"/>
      <c r="D459" s="214"/>
      <c r="E459" s="214"/>
      <c r="F459" s="214"/>
      <c r="G459" s="214"/>
      <c r="H459" s="214"/>
      <c r="I459" s="214"/>
    </row>
    <row r="460" spans="1:9" ht="12.75">
      <c r="A460" s="214"/>
      <c r="B460" s="214"/>
      <c r="C460" s="214"/>
      <c r="D460" s="214"/>
      <c r="E460" s="214"/>
      <c r="F460" s="214"/>
      <c r="G460" s="214"/>
      <c r="H460" s="214"/>
      <c r="I460" s="214"/>
    </row>
  </sheetData>
  <sheetProtection/>
  <mergeCells count="1">
    <mergeCell ref="D5:F5"/>
  </mergeCells>
  <printOptions/>
  <pageMargins left="0.1968503937007874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203" customWidth="1"/>
    <col min="2" max="2" width="5.28125" style="203" bestFit="1" customWidth="1"/>
    <col min="3" max="3" width="7.00390625" style="203" bestFit="1" customWidth="1"/>
    <col min="4" max="4" width="5.57421875" style="203" customWidth="1"/>
    <col min="5" max="5" width="62.8515625" style="203" customWidth="1"/>
    <col min="6" max="8" width="18.57421875" style="203" customWidth="1"/>
    <col min="9" max="9" width="8.8515625" style="203" customWidth="1"/>
    <col min="10" max="16384" width="9.140625" style="203" customWidth="1"/>
  </cols>
  <sheetData>
    <row r="1" spans="1:9" ht="12.75">
      <c r="A1" s="381"/>
      <c r="G1" s="382" t="s">
        <v>390</v>
      </c>
      <c r="I1" s="383"/>
    </row>
    <row r="2" spans="7:9" ht="12.75">
      <c r="G2" t="s">
        <v>480</v>
      </c>
      <c r="I2" s="383"/>
    </row>
    <row r="3" spans="7:9" ht="12.75">
      <c r="G3" t="s">
        <v>412</v>
      </c>
      <c r="I3" s="383"/>
    </row>
    <row r="5" spans="3:12" ht="44.25" customHeight="1">
      <c r="C5" s="602" t="s">
        <v>420</v>
      </c>
      <c r="D5" s="602"/>
      <c r="E5" s="602"/>
      <c r="F5" s="602"/>
      <c r="G5" s="384"/>
      <c r="H5" s="384"/>
      <c r="I5" s="384"/>
      <c r="J5" s="384"/>
      <c r="K5" s="384"/>
      <c r="L5" s="384"/>
    </row>
    <row r="6" spans="3:12" ht="17.25" customHeight="1" thickBot="1">
      <c r="C6" s="603" t="s">
        <v>391</v>
      </c>
      <c r="D6" s="603"/>
      <c r="E6" s="603"/>
      <c r="F6" s="384"/>
      <c r="G6" s="384"/>
      <c r="H6" s="384"/>
      <c r="I6" s="384"/>
      <c r="J6" s="384"/>
      <c r="K6" s="384"/>
      <c r="L6" s="384"/>
    </row>
    <row r="7" spans="2:8" ht="26.25" customHeight="1" thickBot="1">
      <c r="B7" s="385" t="s">
        <v>1</v>
      </c>
      <c r="C7" s="386" t="s">
        <v>2</v>
      </c>
      <c r="D7" s="209" t="s">
        <v>3</v>
      </c>
      <c r="E7" s="210" t="s">
        <v>392</v>
      </c>
      <c r="F7" s="211" t="s">
        <v>144</v>
      </c>
      <c r="G7" s="210" t="s">
        <v>6</v>
      </c>
      <c r="H7" s="387" t="s">
        <v>393</v>
      </c>
    </row>
    <row r="8" spans="2:8" ht="18" customHeight="1" thickBot="1">
      <c r="B8" s="388" t="s">
        <v>10</v>
      </c>
      <c r="C8" s="389"/>
      <c r="D8" s="390"/>
      <c r="E8" s="391" t="s">
        <v>11</v>
      </c>
      <c r="F8" s="392">
        <f aca="true" t="shared" si="0" ref="F8:H9">F9</f>
        <v>406315</v>
      </c>
      <c r="G8" s="392">
        <f t="shared" si="0"/>
        <v>0</v>
      </c>
      <c r="H8" s="393">
        <f t="shared" si="0"/>
        <v>406315</v>
      </c>
    </row>
    <row r="9" spans="2:8" ht="16.5" customHeight="1">
      <c r="B9" s="394"/>
      <c r="C9" s="395" t="s">
        <v>12</v>
      </c>
      <c r="D9" s="396"/>
      <c r="E9" s="397" t="s">
        <v>159</v>
      </c>
      <c r="F9" s="398">
        <f t="shared" si="0"/>
        <v>406315</v>
      </c>
      <c r="G9" s="398">
        <f t="shared" si="0"/>
        <v>0</v>
      </c>
      <c r="H9" s="398">
        <f t="shared" si="0"/>
        <v>406315</v>
      </c>
    </row>
    <row r="10" spans="2:8" ht="25.5" customHeight="1" thickBot="1">
      <c r="B10" s="399"/>
      <c r="C10" s="399"/>
      <c r="D10" s="400" t="s">
        <v>394</v>
      </c>
      <c r="E10" s="99" t="s">
        <v>395</v>
      </c>
      <c r="F10" s="401">
        <v>406315</v>
      </c>
      <c r="G10" s="402"/>
      <c r="H10" s="403">
        <f>F10+G10</f>
        <v>406315</v>
      </c>
    </row>
    <row r="11" spans="2:9" ht="18" customHeight="1" thickBot="1">
      <c r="B11" s="404" t="s">
        <v>190</v>
      </c>
      <c r="C11" s="405"/>
      <c r="D11" s="405"/>
      <c r="E11" s="406" t="s">
        <v>34</v>
      </c>
      <c r="F11" s="374">
        <f aca="true" t="shared" si="1" ref="F11:H12">F12</f>
        <v>64900</v>
      </c>
      <c r="G11" s="374">
        <f t="shared" si="1"/>
        <v>0</v>
      </c>
      <c r="H11" s="407">
        <f t="shared" si="1"/>
        <v>64900</v>
      </c>
      <c r="I11" s="214"/>
    </row>
    <row r="12" spans="2:9" ht="16.5" customHeight="1">
      <c r="B12" s="408"/>
      <c r="C12" s="409" t="s">
        <v>191</v>
      </c>
      <c r="D12" s="409"/>
      <c r="E12" s="410" t="s">
        <v>396</v>
      </c>
      <c r="F12" s="411">
        <f t="shared" si="1"/>
        <v>64900</v>
      </c>
      <c r="G12" s="411">
        <f t="shared" si="1"/>
        <v>0</v>
      </c>
      <c r="H12" s="411">
        <f t="shared" si="1"/>
        <v>64900</v>
      </c>
      <c r="I12" s="412"/>
    </row>
    <row r="13" spans="2:9" ht="25.5" customHeight="1" thickBot="1">
      <c r="B13" s="400"/>
      <c r="C13" s="400"/>
      <c r="D13" s="400" t="s">
        <v>394</v>
      </c>
      <c r="E13" s="99" t="s">
        <v>395</v>
      </c>
      <c r="F13" s="413">
        <v>64900</v>
      </c>
      <c r="G13" s="403"/>
      <c r="H13" s="414">
        <f>F13+G13</f>
        <v>64900</v>
      </c>
      <c r="I13" s="412"/>
    </row>
    <row r="14" spans="2:9" ht="30.75" thickBot="1">
      <c r="B14" s="404" t="s">
        <v>227</v>
      </c>
      <c r="C14" s="405"/>
      <c r="D14" s="405"/>
      <c r="E14" s="415" t="s">
        <v>45</v>
      </c>
      <c r="F14" s="374">
        <f aca="true" t="shared" si="2" ref="F14:H15">F15</f>
        <v>1104</v>
      </c>
      <c r="G14" s="374">
        <f t="shared" si="2"/>
        <v>0</v>
      </c>
      <c r="H14" s="407">
        <f t="shared" si="2"/>
        <v>1104</v>
      </c>
      <c r="I14" s="214"/>
    </row>
    <row r="15" spans="2:9" ht="28.5">
      <c r="B15" s="408"/>
      <c r="C15" s="409" t="s">
        <v>228</v>
      </c>
      <c r="D15" s="409"/>
      <c r="E15" s="410" t="s">
        <v>397</v>
      </c>
      <c r="F15" s="411">
        <f t="shared" si="2"/>
        <v>1104</v>
      </c>
      <c r="G15" s="411">
        <f t="shared" si="2"/>
        <v>0</v>
      </c>
      <c r="H15" s="411">
        <f t="shared" si="2"/>
        <v>1104</v>
      </c>
      <c r="I15" s="412"/>
    </row>
    <row r="16" spans="2:9" ht="25.5" customHeight="1" thickBot="1">
      <c r="B16" s="400"/>
      <c r="C16" s="400"/>
      <c r="D16" s="400" t="s">
        <v>394</v>
      </c>
      <c r="E16" s="99" t="s">
        <v>395</v>
      </c>
      <c r="F16" s="413">
        <v>1104</v>
      </c>
      <c r="G16" s="403"/>
      <c r="H16" s="414">
        <f>F16+G16</f>
        <v>1104</v>
      </c>
      <c r="I16" s="412"/>
    </row>
    <row r="17" spans="2:9" ht="16.5" thickBot="1">
      <c r="B17" s="404" t="s">
        <v>286</v>
      </c>
      <c r="C17" s="405"/>
      <c r="D17" s="405"/>
      <c r="E17" s="406" t="s">
        <v>102</v>
      </c>
      <c r="F17" s="374">
        <f>F18+F21+F23</f>
        <v>2599600</v>
      </c>
      <c r="G17" s="374">
        <f>G18+G21+G23</f>
        <v>250000</v>
      </c>
      <c r="H17" s="407">
        <f>H18+H21+H23</f>
        <v>2849600</v>
      </c>
      <c r="I17" s="214"/>
    </row>
    <row r="18" spans="2:9" ht="29.25" customHeight="1">
      <c r="B18" s="408"/>
      <c r="C18" s="409" t="s">
        <v>287</v>
      </c>
      <c r="D18" s="409"/>
      <c r="E18" s="410" t="s">
        <v>398</v>
      </c>
      <c r="F18" s="411">
        <f>F19+F20</f>
        <v>2142900</v>
      </c>
      <c r="G18" s="411">
        <f>G19+G20</f>
        <v>250000</v>
      </c>
      <c r="H18" s="411">
        <f>H19+H20</f>
        <v>2392900</v>
      </c>
      <c r="I18" s="412"/>
    </row>
    <row r="19" spans="2:9" ht="25.5" customHeight="1">
      <c r="B19" s="416"/>
      <c r="C19" s="416"/>
      <c r="D19" s="416" t="s">
        <v>394</v>
      </c>
      <c r="E19" s="145" t="s">
        <v>395</v>
      </c>
      <c r="F19" s="417">
        <v>2133200</v>
      </c>
      <c r="G19" s="418">
        <v>250000</v>
      </c>
      <c r="H19" s="414">
        <f>F19+G19</f>
        <v>2383200</v>
      </c>
      <c r="I19" s="412"/>
    </row>
    <row r="20" spans="2:9" ht="27" customHeight="1">
      <c r="B20" s="416"/>
      <c r="C20" s="416"/>
      <c r="D20" s="27">
        <v>6310</v>
      </c>
      <c r="E20" s="145" t="s">
        <v>106</v>
      </c>
      <c r="F20" s="417">
        <v>9700</v>
      </c>
      <c r="G20" s="419"/>
      <c r="H20" s="414">
        <f>F20+G20</f>
        <v>9700</v>
      </c>
      <c r="I20" s="412"/>
    </row>
    <row r="21" spans="2:9" ht="45" customHeight="1">
      <c r="B21" s="420"/>
      <c r="C21" s="421" t="s">
        <v>301</v>
      </c>
      <c r="D21" s="421"/>
      <c r="E21" s="422" t="s">
        <v>302</v>
      </c>
      <c r="F21" s="423">
        <f>F22</f>
        <v>9800</v>
      </c>
      <c r="G21" s="423">
        <f>G22</f>
        <v>0</v>
      </c>
      <c r="H21" s="423">
        <f>H22</f>
        <v>9800</v>
      </c>
      <c r="I21" s="412"/>
    </row>
    <row r="22" spans="2:9" ht="25.5" customHeight="1">
      <c r="B22" s="416"/>
      <c r="C22" s="416"/>
      <c r="D22" s="416" t="s">
        <v>394</v>
      </c>
      <c r="E22" s="145" t="s">
        <v>395</v>
      </c>
      <c r="F22" s="417">
        <v>9800</v>
      </c>
      <c r="G22" s="418"/>
      <c r="H22" s="414">
        <f>F22+G22</f>
        <v>9800</v>
      </c>
      <c r="I22" s="412"/>
    </row>
    <row r="23" spans="2:9" ht="16.5" customHeight="1">
      <c r="B23" s="420"/>
      <c r="C23" s="421" t="s">
        <v>304</v>
      </c>
      <c r="D23" s="421"/>
      <c r="E23" s="422" t="s">
        <v>399</v>
      </c>
      <c r="F23" s="423">
        <f>F24</f>
        <v>446900</v>
      </c>
      <c r="G23" s="423">
        <f>G24</f>
        <v>0</v>
      </c>
      <c r="H23" s="423">
        <f>H24</f>
        <v>446900</v>
      </c>
      <c r="I23" s="412"/>
    </row>
    <row r="24" spans="2:9" ht="25.5" customHeight="1">
      <c r="B24" s="416"/>
      <c r="C24" s="416"/>
      <c r="D24" s="416" t="s">
        <v>394</v>
      </c>
      <c r="E24" s="145" t="s">
        <v>395</v>
      </c>
      <c r="F24" s="417">
        <v>446900</v>
      </c>
      <c r="G24" s="418"/>
      <c r="H24" s="419">
        <f>F24+G24</f>
        <v>446900</v>
      </c>
      <c r="I24" s="412"/>
    </row>
    <row r="25" spans="2:8" ht="13.5" thickBot="1">
      <c r="B25" s="424"/>
      <c r="C25" s="424"/>
      <c r="D25" s="424"/>
      <c r="E25" s="28"/>
      <c r="F25" s="425"/>
      <c r="G25" s="426"/>
      <c r="H25" s="426"/>
    </row>
    <row r="26" spans="2:8" ht="16.5" thickBot="1">
      <c r="B26" s="427"/>
      <c r="C26" s="427"/>
      <c r="D26" s="427"/>
      <c r="E26" s="428" t="s">
        <v>400</v>
      </c>
      <c r="F26" s="429">
        <f>F8+F11+F14+F17</f>
        <v>3071919</v>
      </c>
      <c r="G26" s="429">
        <f>G8+G11+G14+G17</f>
        <v>250000</v>
      </c>
      <c r="H26" s="430">
        <f>H8+H11+H14+H17</f>
        <v>3321919</v>
      </c>
    </row>
    <row r="27" spans="2:8" ht="15.75">
      <c r="B27" s="427"/>
      <c r="C27" s="427"/>
      <c r="D27" s="427"/>
      <c r="E27" s="431"/>
      <c r="F27" s="432"/>
      <c r="G27" s="432"/>
      <c r="H27" s="432"/>
    </row>
    <row r="28" spans="2:8" ht="15.75">
      <c r="B28" s="427"/>
      <c r="C28" s="427"/>
      <c r="D28" s="427"/>
      <c r="E28" s="431"/>
      <c r="F28" s="432"/>
      <c r="G28" s="433"/>
      <c r="H28" s="433"/>
    </row>
    <row r="29" spans="2:8" ht="18.75" customHeight="1">
      <c r="B29" s="424"/>
      <c r="C29" s="603" t="s">
        <v>401</v>
      </c>
      <c r="D29" s="603"/>
      <c r="E29" s="603"/>
      <c r="F29" s="425"/>
      <c r="G29" s="214"/>
      <c r="H29" s="434"/>
    </row>
    <row r="30" ht="13.5" thickBot="1">
      <c r="H30" s="6" t="s">
        <v>402</v>
      </c>
    </row>
    <row r="31" spans="2:8" ht="24" customHeight="1" thickBot="1">
      <c r="B31" s="385" t="s">
        <v>1</v>
      </c>
      <c r="C31" s="386" t="s">
        <v>2</v>
      </c>
      <c r="D31" s="209" t="s">
        <v>3</v>
      </c>
      <c r="E31" s="210" t="s">
        <v>392</v>
      </c>
      <c r="F31" s="211" t="s">
        <v>144</v>
      </c>
      <c r="G31" s="210" t="s">
        <v>6</v>
      </c>
      <c r="H31" s="387" t="s">
        <v>393</v>
      </c>
    </row>
    <row r="32" spans="2:8" ht="16.5" customHeight="1" thickBot="1">
      <c r="B32" s="388" t="s">
        <v>10</v>
      </c>
      <c r="C32" s="389"/>
      <c r="D32" s="390"/>
      <c r="E32" s="391" t="s">
        <v>11</v>
      </c>
      <c r="F32" s="392">
        <f>F33</f>
        <v>406315</v>
      </c>
      <c r="G32" s="392">
        <f>G33</f>
        <v>0</v>
      </c>
      <c r="H32" s="393">
        <f>H33</f>
        <v>406315</v>
      </c>
    </row>
    <row r="33" spans="2:8" ht="14.25" customHeight="1">
      <c r="B33" s="394"/>
      <c r="C33" s="395" t="s">
        <v>12</v>
      </c>
      <c r="D33" s="396"/>
      <c r="E33" s="397" t="s">
        <v>159</v>
      </c>
      <c r="F33" s="398">
        <f>F34+F35</f>
        <v>406315</v>
      </c>
      <c r="G33" s="398">
        <f>G34+G35</f>
        <v>0</v>
      </c>
      <c r="H33" s="398">
        <f>H34+H35</f>
        <v>406315</v>
      </c>
    </row>
    <row r="34" spans="2:8" ht="15" customHeight="1">
      <c r="B34" s="435"/>
      <c r="C34" s="435"/>
      <c r="D34" s="436">
        <v>4300</v>
      </c>
      <c r="E34" s="145" t="s">
        <v>149</v>
      </c>
      <c r="F34" s="257">
        <v>7967</v>
      </c>
      <c r="G34" s="437"/>
      <c r="H34" s="418">
        <f>F34+G34</f>
        <v>7967</v>
      </c>
    </row>
    <row r="35" spans="2:8" ht="15" customHeight="1" thickBot="1">
      <c r="B35" s="399"/>
      <c r="C35" s="399"/>
      <c r="D35" s="438">
        <v>4430</v>
      </c>
      <c r="E35" s="99" t="s">
        <v>162</v>
      </c>
      <c r="F35" s="401">
        <v>398348</v>
      </c>
      <c r="G35" s="402"/>
      <c r="H35" s="439">
        <f>F35+G35</f>
        <v>398348</v>
      </c>
    </row>
    <row r="36" spans="2:9" ht="16.5" thickBot="1">
      <c r="B36" s="404" t="s">
        <v>190</v>
      </c>
      <c r="C36" s="405"/>
      <c r="D36" s="405"/>
      <c r="E36" s="406" t="s">
        <v>34</v>
      </c>
      <c r="F36" s="374">
        <f>F37</f>
        <v>64900</v>
      </c>
      <c r="G36" s="374">
        <f>G37</f>
        <v>0</v>
      </c>
      <c r="H36" s="407">
        <f>H37</f>
        <v>64900</v>
      </c>
      <c r="I36" s="214"/>
    </row>
    <row r="37" spans="2:9" ht="14.25">
      <c r="B37" s="408"/>
      <c r="C37" s="409" t="s">
        <v>191</v>
      </c>
      <c r="D37" s="409"/>
      <c r="E37" s="410" t="s">
        <v>396</v>
      </c>
      <c r="F37" s="411">
        <f>SUM(F38:F40)</f>
        <v>64900</v>
      </c>
      <c r="G37" s="411">
        <f>SUM(G38:G40)</f>
        <v>0</v>
      </c>
      <c r="H37" s="411">
        <f>SUM(H38:H40)</f>
        <v>64900</v>
      </c>
      <c r="I37" s="412"/>
    </row>
    <row r="38" spans="2:9" ht="15" customHeight="1">
      <c r="B38" s="436"/>
      <c r="C38" s="436"/>
      <c r="D38" s="436">
        <v>4010</v>
      </c>
      <c r="E38" s="145" t="s">
        <v>403</v>
      </c>
      <c r="F38" s="417">
        <v>54200</v>
      </c>
      <c r="G38" s="233"/>
      <c r="H38" s="419">
        <f>F38+G38</f>
        <v>54200</v>
      </c>
      <c r="I38" s="412"/>
    </row>
    <row r="39" spans="2:9" ht="15" customHeight="1">
      <c r="B39" s="436"/>
      <c r="C39" s="436"/>
      <c r="D39" s="436">
        <v>4110</v>
      </c>
      <c r="E39" s="145" t="s">
        <v>404</v>
      </c>
      <c r="F39" s="417">
        <v>9400</v>
      </c>
      <c r="G39" s="233"/>
      <c r="H39" s="419">
        <f>F39+G39</f>
        <v>9400</v>
      </c>
      <c r="I39" s="412"/>
    </row>
    <row r="40" spans="2:9" ht="15" customHeight="1" thickBot="1">
      <c r="B40" s="438"/>
      <c r="C40" s="438"/>
      <c r="D40" s="438">
        <v>4120</v>
      </c>
      <c r="E40" s="99" t="s">
        <v>405</v>
      </c>
      <c r="F40" s="413">
        <v>1300</v>
      </c>
      <c r="G40" s="252"/>
      <c r="H40" s="419">
        <f>F40+G40</f>
        <v>1300</v>
      </c>
      <c r="I40" s="412"/>
    </row>
    <row r="41" spans="2:9" ht="30.75" thickBot="1">
      <c r="B41" s="404" t="s">
        <v>227</v>
      </c>
      <c r="C41" s="405"/>
      <c r="D41" s="405"/>
      <c r="E41" s="415" t="s">
        <v>45</v>
      </c>
      <c r="F41" s="374">
        <f>F42</f>
        <v>1104</v>
      </c>
      <c r="G41" s="374">
        <f>G42</f>
        <v>0</v>
      </c>
      <c r="H41" s="407">
        <f>H42</f>
        <v>1104</v>
      </c>
      <c r="I41" s="214"/>
    </row>
    <row r="42" spans="2:9" ht="28.5">
      <c r="B42" s="408"/>
      <c r="C42" s="409" t="s">
        <v>228</v>
      </c>
      <c r="D42" s="409"/>
      <c r="E42" s="410" t="s">
        <v>397</v>
      </c>
      <c r="F42" s="411">
        <f>SUM(F43:F43)</f>
        <v>1104</v>
      </c>
      <c r="G42" s="411">
        <f>SUM(G43:G43)</f>
        <v>0</v>
      </c>
      <c r="H42" s="411">
        <f>SUM(H43:H43)</f>
        <v>1104</v>
      </c>
      <c r="I42" s="412"/>
    </row>
    <row r="43" spans="2:9" ht="15.75" customHeight="1" thickBot="1">
      <c r="B43" s="438"/>
      <c r="C43" s="438"/>
      <c r="D43" s="438">
        <v>4170</v>
      </c>
      <c r="E43" s="99" t="s">
        <v>210</v>
      </c>
      <c r="F43" s="413">
        <v>1104</v>
      </c>
      <c r="G43" s="252"/>
      <c r="H43" s="419">
        <f>F43+G43</f>
        <v>1104</v>
      </c>
      <c r="I43" s="412"/>
    </row>
    <row r="44" spans="2:9" ht="16.5" thickBot="1">
      <c r="B44" s="404" t="s">
        <v>286</v>
      </c>
      <c r="C44" s="405"/>
      <c r="D44" s="405"/>
      <c r="E44" s="406" t="s">
        <v>102</v>
      </c>
      <c r="F44" s="374">
        <f>F45+F67+F69</f>
        <v>2599600</v>
      </c>
      <c r="G44" s="374">
        <f>G45+G67+G69</f>
        <v>250000</v>
      </c>
      <c r="H44" s="407">
        <f>H45+H67+H69</f>
        <v>2849600</v>
      </c>
      <c r="I44" s="214"/>
    </row>
    <row r="45" spans="2:9" ht="28.5">
      <c r="B45" s="408"/>
      <c r="C45" s="409" t="s">
        <v>287</v>
      </c>
      <c r="D45" s="409"/>
      <c r="E45" s="410" t="s">
        <v>288</v>
      </c>
      <c r="F45" s="411">
        <f>SUM(F46:F66)</f>
        <v>2142900</v>
      </c>
      <c r="G45" s="411">
        <f>SUM(G46:G66)</f>
        <v>250000</v>
      </c>
      <c r="H45" s="411">
        <f>SUM(H46:H66)</f>
        <v>2392900</v>
      </c>
      <c r="I45" s="412"/>
    </row>
    <row r="46" spans="2:9" ht="14.25">
      <c r="B46" s="420"/>
      <c r="C46" s="440"/>
      <c r="D46" s="441" t="s">
        <v>250</v>
      </c>
      <c r="E46" s="145" t="s">
        <v>207</v>
      </c>
      <c r="F46" s="419">
        <v>901</v>
      </c>
      <c r="G46" s="233"/>
      <c r="H46" s="419">
        <f aca="true" t="shared" si="3" ref="H46:H66">F46+G46</f>
        <v>901</v>
      </c>
      <c r="I46" s="412"/>
    </row>
    <row r="47" spans="2:9" ht="15" customHeight="1">
      <c r="B47" s="436"/>
      <c r="C47" s="436"/>
      <c r="D47" s="436">
        <v>3110</v>
      </c>
      <c r="E47" s="145" t="s">
        <v>317</v>
      </c>
      <c r="F47" s="240">
        <v>2039015</v>
      </c>
      <c r="G47" s="295">
        <v>250000</v>
      </c>
      <c r="H47" s="419">
        <f t="shared" si="3"/>
        <v>2289015</v>
      </c>
      <c r="I47" s="412"/>
    </row>
    <row r="48" spans="2:9" ht="15" customHeight="1">
      <c r="B48" s="436"/>
      <c r="C48" s="436"/>
      <c r="D48" s="436">
        <v>4010</v>
      </c>
      <c r="E48" s="145" t="s">
        <v>403</v>
      </c>
      <c r="F48" s="240">
        <v>37800</v>
      </c>
      <c r="G48" s="233"/>
      <c r="H48" s="419">
        <f t="shared" si="3"/>
        <v>37800</v>
      </c>
      <c r="I48" s="412"/>
    </row>
    <row r="49" spans="2:9" ht="15" customHeight="1">
      <c r="B49" s="436"/>
      <c r="C49" s="436"/>
      <c r="D49" s="436">
        <v>4040</v>
      </c>
      <c r="E49" s="145" t="s">
        <v>209</v>
      </c>
      <c r="F49" s="240">
        <v>3014</v>
      </c>
      <c r="G49" s="233"/>
      <c r="H49" s="419">
        <f t="shared" si="3"/>
        <v>3014</v>
      </c>
      <c r="I49" s="412"/>
    </row>
    <row r="50" spans="2:9" ht="15" customHeight="1">
      <c r="B50" s="436"/>
      <c r="C50" s="436"/>
      <c r="D50" s="436">
        <v>4110</v>
      </c>
      <c r="E50" s="145" t="s">
        <v>404</v>
      </c>
      <c r="F50" s="240">
        <v>26518</v>
      </c>
      <c r="G50" s="233"/>
      <c r="H50" s="419">
        <f t="shared" si="3"/>
        <v>26518</v>
      </c>
      <c r="I50" s="412"/>
    </row>
    <row r="51" spans="2:9" ht="15" customHeight="1">
      <c r="B51" s="436"/>
      <c r="C51" s="436"/>
      <c r="D51" s="436">
        <v>4120</v>
      </c>
      <c r="E51" s="145" t="s">
        <v>405</v>
      </c>
      <c r="F51" s="240">
        <v>1625</v>
      </c>
      <c r="G51" s="233"/>
      <c r="H51" s="419">
        <f t="shared" si="3"/>
        <v>1625</v>
      </c>
      <c r="I51" s="412"/>
    </row>
    <row r="52" spans="2:9" ht="15" customHeight="1">
      <c r="B52" s="436"/>
      <c r="C52" s="436"/>
      <c r="D52" s="239">
        <v>4170</v>
      </c>
      <c r="E52" s="145" t="s">
        <v>210</v>
      </c>
      <c r="F52" s="240">
        <v>700</v>
      </c>
      <c r="G52" s="233"/>
      <c r="H52" s="419">
        <f t="shared" si="3"/>
        <v>700</v>
      </c>
      <c r="I52" s="412"/>
    </row>
    <row r="53" spans="2:9" ht="15" customHeight="1">
      <c r="B53" s="436"/>
      <c r="C53" s="436"/>
      <c r="D53" s="436">
        <v>4210</v>
      </c>
      <c r="E53" s="145" t="s">
        <v>178</v>
      </c>
      <c r="F53" s="240">
        <v>4273</v>
      </c>
      <c r="G53" s="233">
        <v>32</v>
      </c>
      <c r="H53" s="419">
        <f t="shared" si="3"/>
        <v>4305</v>
      </c>
      <c r="I53" s="412"/>
    </row>
    <row r="54" spans="2:9" ht="15" customHeight="1">
      <c r="B54" s="436"/>
      <c r="C54" s="436"/>
      <c r="D54" s="436">
        <v>4260</v>
      </c>
      <c r="E54" s="145" t="s">
        <v>212</v>
      </c>
      <c r="F54" s="240">
        <v>515</v>
      </c>
      <c r="G54" s="233"/>
      <c r="H54" s="419">
        <f t="shared" si="3"/>
        <v>515</v>
      </c>
      <c r="I54" s="412"/>
    </row>
    <row r="55" spans="2:9" ht="15" customHeight="1">
      <c r="B55" s="436"/>
      <c r="C55" s="436"/>
      <c r="D55" s="436">
        <v>4270</v>
      </c>
      <c r="E55" s="145" t="s">
        <v>214</v>
      </c>
      <c r="F55" s="240">
        <v>300</v>
      </c>
      <c r="G55" s="233"/>
      <c r="H55" s="419">
        <f t="shared" si="3"/>
        <v>300</v>
      </c>
      <c r="I55" s="412"/>
    </row>
    <row r="56" spans="2:9" ht="15" customHeight="1">
      <c r="B56" s="436"/>
      <c r="C56" s="436"/>
      <c r="D56" s="436">
        <v>4280</v>
      </c>
      <c r="E56" s="145" t="s">
        <v>296</v>
      </c>
      <c r="F56" s="240">
        <v>400</v>
      </c>
      <c r="G56" s="233"/>
      <c r="H56" s="419">
        <f t="shared" si="3"/>
        <v>400</v>
      </c>
      <c r="I56" s="412"/>
    </row>
    <row r="57" spans="2:9" ht="15" customHeight="1">
      <c r="B57" s="436"/>
      <c r="C57" s="436"/>
      <c r="D57" s="436">
        <v>4300</v>
      </c>
      <c r="E57" s="145" t="s">
        <v>149</v>
      </c>
      <c r="F57" s="240">
        <v>12700</v>
      </c>
      <c r="G57" s="233"/>
      <c r="H57" s="419">
        <f t="shared" si="3"/>
        <v>12700</v>
      </c>
      <c r="I57" s="412"/>
    </row>
    <row r="58" spans="2:9" ht="15" customHeight="1">
      <c r="B58" s="436"/>
      <c r="C58" s="436"/>
      <c r="D58" s="436">
        <v>4370</v>
      </c>
      <c r="E58" s="145" t="s">
        <v>217</v>
      </c>
      <c r="F58" s="240">
        <v>0</v>
      </c>
      <c r="G58" s="233"/>
      <c r="H58" s="419">
        <f t="shared" si="3"/>
        <v>0</v>
      </c>
      <c r="I58" s="412"/>
    </row>
    <row r="59" spans="2:9" ht="15" customHeight="1">
      <c r="B59" s="436"/>
      <c r="C59" s="436"/>
      <c r="D59" s="436">
        <v>4400</v>
      </c>
      <c r="E59" s="312" t="s">
        <v>297</v>
      </c>
      <c r="F59" s="240">
        <v>732</v>
      </c>
      <c r="G59" s="233"/>
      <c r="H59" s="419">
        <f t="shared" si="3"/>
        <v>732</v>
      </c>
      <c r="I59" s="412"/>
    </row>
    <row r="60" spans="2:9" ht="15" customHeight="1">
      <c r="B60" s="436"/>
      <c r="C60" s="436"/>
      <c r="D60" s="436">
        <v>4410</v>
      </c>
      <c r="E60" s="145" t="s">
        <v>202</v>
      </c>
      <c r="F60" s="240">
        <v>700</v>
      </c>
      <c r="G60" s="233"/>
      <c r="H60" s="419">
        <f t="shared" si="3"/>
        <v>700</v>
      </c>
      <c r="I60" s="412"/>
    </row>
    <row r="61" spans="2:9" ht="15" customHeight="1">
      <c r="B61" s="436"/>
      <c r="C61" s="436"/>
      <c r="D61" s="436">
        <v>4430</v>
      </c>
      <c r="E61" s="145" t="s">
        <v>162</v>
      </c>
      <c r="F61" s="240">
        <v>500</v>
      </c>
      <c r="G61" s="233">
        <v>-305</v>
      </c>
      <c r="H61" s="419">
        <f t="shared" si="3"/>
        <v>195</v>
      </c>
      <c r="I61" s="412"/>
    </row>
    <row r="62" spans="2:9" ht="15" customHeight="1">
      <c r="B62" s="436"/>
      <c r="C62" s="436"/>
      <c r="D62" s="436">
        <v>4440</v>
      </c>
      <c r="E62" s="145" t="s">
        <v>406</v>
      </c>
      <c r="F62" s="240">
        <v>907</v>
      </c>
      <c r="G62" s="233"/>
      <c r="H62" s="419">
        <f t="shared" si="3"/>
        <v>907</v>
      </c>
      <c r="I62" s="412"/>
    </row>
    <row r="63" spans="2:9" ht="15" customHeight="1">
      <c r="B63" s="436"/>
      <c r="C63" s="436"/>
      <c r="D63" s="294">
        <v>4700</v>
      </c>
      <c r="E63" s="145" t="s">
        <v>221</v>
      </c>
      <c r="F63" s="240">
        <v>1300</v>
      </c>
      <c r="G63" s="233"/>
      <c r="H63" s="418">
        <f t="shared" si="3"/>
        <v>1300</v>
      </c>
      <c r="I63" s="412"/>
    </row>
    <row r="64" spans="2:9" ht="15" customHeight="1">
      <c r="B64" s="436"/>
      <c r="C64" s="436"/>
      <c r="D64" s="239" t="s">
        <v>253</v>
      </c>
      <c r="E64" s="145" t="s">
        <v>254</v>
      </c>
      <c r="F64" s="240">
        <v>500</v>
      </c>
      <c r="G64" s="233"/>
      <c r="H64" s="419">
        <f t="shared" si="3"/>
        <v>500</v>
      </c>
      <c r="I64" s="412"/>
    </row>
    <row r="65" spans="2:9" ht="15" customHeight="1">
      <c r="B65" s="436"/>
      <c r="C65" s="436"/>
      <c r="D65" s="239" t="s">
        <v>300</v>
      </c>
      <c r="E65" s="145" t="s">
        <v>222</v>
      </c>
      <c r="F65" s="240">
        <v>800</v>
      </c>
      <c r="G65" s="233">
        <v>273</v>
      </c>
      <c r="H65" s="419">
        <f t="shared" si="3"/>
        <v>1073</v>
      </c>
      <c r="I65" s="412"/>
    </row>
    <row r="66" spans="2:9" ht="15" customHeight="1">
      <c r="B66" s="436"/>
      <c r="C66" s="436"/>
      <c r="D66" s="294">
        <v>6060</v>
      </c>
      <c r="E66" s="145" t="s">
        <v>223</v>
      </c>
      <c r="F66" s="240">
        <v>9700</v>
      </c>
      <c r="G66" s="265"/>
      <c r="H66" s="419">
        <f t="shared" si="3"/>
        <v>9700</v>
      </c>
      <c r="I66" s="412"/>
    </row>
    <row r="67" spans="2:9" ht="44.25" customHeight="1">
      <c r="B67" s="420"/>
      <c r="C67" s="421" t="s">
        <v>301</v>
      </c>
      <c r="D67" s="421"/>
      <c r="E67" s="422" t="s">
        <v>302</v>
      </c>
      <c r="F67" s="423">
        <f>F68</f>
        <v>9800</v>
      </c>
      <c r="G67" s="423">
        <f>G68</f>
        <v>0</v>
      </c>
      <c r="H67" s="423">
        <f>H68</f>
        <v>9800</v>
      </c>
      <c r="I67" s="412"/>
    </row>
    <row r="68" spans="2:9" ht="15" customHeight="1">
      <c r="B68" s="436"/>
      <c r="C68" s="436"/>
      <c r="D68" s="436">
        <v>4130</v>
      </c>
      <c r="E68" s="145" t="s">
        <v>407</v>
      </c>
      <c r="F68" s="417">
        <v>9800</v>
      </c>
      <c r="G68" s="233"/>
      <c r="H68" s="419">
        <f>F68+G68</f>
        <v>9800</v>
      </c>
      <c r="I68" s="412"/>
    </row>
    <row r="69" spans="2:9" ht="28.5">
      <c r="B69" s="420"/>
      <c r="C69" s="421" t="s">
        <v>304</v>
      </c>
      <c r="D69" s="421"/>
      <c r="E69" s="422" t="s">
        <v>408</v>
      </c>
      <c r="F69" s="423">
        <f>F70</f>
        <v>446900</v>
      </c>
      <c r="G69" s="423">
        <f>G70</f>
        <v>0</v>
      </c>
      <c r="H69" s="423">
        <f>H70</f>
        <v>446900</v>
      </c>
      <c r="I69" s="412"/>
    </row>
    <row r="70" spans="2:9" ht="15" customHeight="1">
      <c r="B70" s="436"/>
      <c r="C70" s="436"/>
      <c r="D70" s="436">
        <v>3110</v>
      </c>
      <c r="E70" s="145" t="s">
        <v>317</v>
      </c>
      <c r="F70" s="417">
        <v>446900</v>
      </c>
      <c r="G70" s="233"/>
      <c r="H70" s="419">
        <f>F70+G70</f>
        <v>446900</v>
      </c>
      <c r="I70" s="412"/>
    </row>
    <row r="71" spans="2:6" ht="13.5" thickBot="1">
      <c r="B71" s="442"/>
      <c r="C71" s="442"/>
      <c r="D71" s="442"/>
      <c r="E71" s="443"/>
      <c r="F71" s="425"/>
    </row>
    <row r="72" spans="2:8" ht="16.5" thickBot="1">
      <c r="B72" s="444"/>
      <c r="C72" s="444"/>
      <c r="D72" s="445"/>
      <c r="E72" s="446" t="s">
        <v>400</v>
      </c>
      <c r="F72" s="447">
        <f>F32+F36+F41+F44</f>
        <v>3071919</v>
      </c>
      <c r="G72" s="447">
        <f>G32+G36+G41+G44</f>
        <v>250000</v>
      </c>
      <c r="H72" s="448">
        <f>H32+H36+H41+H44</f>
        <v>3321919</v>
      </c>
    </row>
    <row r="73" spans="2:6" ht="15.75">
      <c r="B73" s="444"/>
      <c r="C73" s="444"/>
      <c r="D73" s="445"/>
      <c r="E73" s="431"/>
      <c r="F73" s="449"/>
    </row>
    <row r="74" spans="2:6" ht="15.75">
      <c r="B74" s="444"/>
      <c r="C74" s="444"/>
      <c r="D74" s="445"/>
      <c r="E74" s="431"/>
      <c r="F74" s="449"/>
    </row>
    <row r="76" spans="2:7" ht="29.25" customHeight="1">
      <c r="B76" s="450"/>
      <c r="C76" s="602" t="s">
        <v>409</v>
      </c>
      <c r="D76" s="602"/>
      <c r="E76" s="602"/>
      <c r="F76" s="602"/>
      <c r="G76" s="214"/>
    </row>
    <row r="77" spans="2:7" ht="9" customHeight="1" thickBot="1">
      <c r="B77" s="451"/>
      <c r="C77" s="451"/>
      <c r="D77" s="451"/>
      <c r="E77" s="452"/>
      <c r="F77" s="380"/>
      <c r="G77" s="214"/>
    </row>
    <row r="78" spans="2:8" ht="24" customHeight="1">
      <c r="B78" s="385" t="s">
        <v>1</v>
      </c>
      <c r="C78" s="386" t="s">
        <v>2</v>
      </c>
      <c r="D78" s="209" t="s">
        <v>3</v>
      </c>
      <c r="E78" s="210" t="s">
        <v>392</v>
      </c>
      <c r="F78" s="453" t="s">
        <v>144</v>
      </c>
      <c r="G78" s="210" t="s">
        <v>6</v>
      </c>
      <c r="H78" s="387" t="s">
        <v>393</v>
      </c>
    </row>
    <row r="79" spans="2:9" ht="12.75">
      <c r="B79" s="454" t="s">
        <v>190</v>
      </c>
      <c r="C79" s="454" t="s">
        <v>191</v>
      </c>
      <c r="D79" s="454" t="s">
        <v>410</v>
      </c>
      <c r="E79" s="312" t="s">
        <v>411</v>
      </c>
      <c r="F79" s="455">
        <v>18000</v>
      </c>
      <c r="G79" s="293"/>
      <c r="H79" s="456">
        <f>F79+G79</f>
        <v>18000</v>
      </c>
      <c r="I79" s="412"/>
    </row>
    <row r="80" spans="2:7" ht="15">
      <c r="B80" s="457"/>
      <c r="C80" s="457"/>
      <c r="D80" s="457"/>
      <c r="E80" s="458"/>
      <c r="F80" s="459"/>
      <c r="G80" s="214"/>
    </row>
    <row r="81" spans="2:7" ht="12.75">
      <c r="B81" s="214"/>
      <c r="C81" s="214"/>
      <c r="D81" s="214"/>
      <c r="E81" s="214"/>
      <c r="F81" s="214"/>
      <c r="G81" s="214"/>
    </row>
  </sheetData>
  <sheetProtection/>
  <mergeCells count="4">
    <mergeCell ref="C5:F5"/>
    <mergeCell ref="C6:E6"/>
    <mergeCell ref="C29:E29"/>
    <mergeCell ref="C76:F7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69">
      <selection activeCell="G4" sqref="G4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7" width="14.00390625" style="0" customWidth="1"/>
    <col min="8" max="8" width="42.28125" style="0" customWidth="1"/>
    <col min="9" max="9" width="13.140625" style="0" customWidth="1"/>
    <col min="10" max="10" width="3.140625" style="0" customWidth="1"/>
  </cols>
  <sheetData>
    <row r="1" spans="1:17" ht="14.25" customHeight="1">
      <c r="A1" s="381"/>
      <c r="B1" s="203"/>
      <c r="C1" s="203"/>
      <c r="D1" s="203"/>
      <c r="E1" s="203"/>
      <c r="F1" s="203"/>
      <c r="G1" s="203"/>
      <c r="H1" t="s">
        <v>477</v>
      </c>
      <c r="I1" s="203"/>
      <c r="J1" s="203"/>
      <c r="K1" s="203"/>
      <c r="L1" s="203"/>
      <c r="M1" s="203"/>
      <c r="O1" s="203"/>
      <c r="P1" s="203"/>
      <c r="Q1" s="203"/>
    </row>
    <row r="2" spans="1:17" ht="14.25" customHeight="1">
      <c r="A2" s="203"/>
      <c r="B2" s="203"/>
      <c r="C2" s="203"/>
      <c r="D2" s="461"/>
      <c r="E2" s="203"/>
      <c r="F2" s="203"/>
      <c r="G2" s="203"/>
      <c r="H2" t="s">
        <v>481</v>
      </c>
      <c r="I2" s="203"/>
      <c r="J2" s="203"/>
      <c r="K2" s="203"/>
      <c r="L2" s="203"/>
      <c r="M2" s="203"/>
      <c r="O2" s="203"/>
      <c r="P2" s="203"/>
      <c r="Q2" s="203"/>
    </row>
    <row r="3" spans="1:17" ht="14.25" customHeight="1">
      <c r="A3" s="203"/>
      <c r="B3" s="203"/>
      <c r="C3" s="203"/>
      <c r="D3" s="203"/>
      <c r="E3" s="203"/>
      <c r="F3" s="203"/>
      <c r="G3" s="203"/>
      <c r="H3" t="s">
        <v>478</v>
      </c>
      <c r="I3" s="203"/>
      <c r="J3" s="203"/>
      <c r="K3" s="203"/>
      <c r="L3" s="203"/>
      <c r="M3" s="203"/>
      <c r="O3" s="203"/>
      <c r="P3" s="203"/>
      <c r="Q3" s="203"/>
    </row>
    <row r="4" spans="2:17" ht="17.25" customHeight="1">
      <c r="B4" s="462"/>
      <c r="C4" s="463" t="s">
        <v>476</v>
      </c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</row>
    <row r="5" spans="1:16" ht="9.75" customHeight="1" thickBot="1">
      <c r="A5" s="462"/>
      <c r="B5" s="462"/>
      <c r="C5" s="462"/>
      <c r="D5" s="462"/>
      <c r="E5" s="462"/>
      <c r="F5" s="462"/>
      <c r="G5" s="462"/>
      <c r="H5" s="462"/>
      <c r="I5" s="464" t="s">
        <v>402</v>
      </c>
      <c r="J5" s="462"/>
      <c r="K5" s="462"/>
      <c r="L5" s="462"/>
      <c r="M5" s="462"/>
      <c r="N5" s="462"/>
      <c r="O5" s="462"/>
      <c r="P5" s="462"/>
    </row>
    <row r="6" spans="1:9" ht="84.75" thickBot="1">
      <c r="A6" s="465" t="s">
        <v>1</v>
      </c>
      <c r="B6" s="466" t="s">
        <v>2</v>
      </c>
      <c r="C6" s="467" t="s">
        <v>3</v>
      </c>
      <c r="D6" s="466" t="s">
        <v>143</v>
      </c>
      <c r="E6" s="468" t="s">
        <v>421</v>
      </c>
      <c r="F6" s="468" t="s">
        <v>6</v>
      </c>
      <c r="G6" s="468" t="s">
        <v>422</v>
      </c>
      <c r="H6" s="469" t="s">
        <v>423</v>
      </c>
      <c r="I6" s="470" t="s">
        <v>424</v>
      </c>
    </row>
    <row r="7" spans="1:9" ht="9.75" customHeight="1">
      <c r="A7" s="471">
        <v>1</v>
      </c>
      <c r="B7" s="472">
        <v>2</v>
      </c>
      <c r="C7" s="472">
        <v>3</v>
      </c>
      <c r="D7" s="472">
        <v>4</v>
      </c>
      <c r="E7" s="472">
        <v>5</v>
      </c>
      <c r="F7" s="472">
        <v>6</v>
      </c>
      <c r="G7" s="472">
        <v>7</v>
      </c>
      <c r="H7" s="473">
        <v>8</v>
      </c>
      <c r="I7" s="474">
        <v>9</v>
      </c>
    </row>
    <row r="8" spans="1:9" ht="13.5" customHeight="1">
      <c r="A8" s="475" t="s">
        <v>10</v>
      </c>
      <c r="B8" s="476"/>
      <c r="C8" s="476"/>
      <c r="D8" s="477" t="s">
        <v>11</v>
      </c>
      <c r="E8" s="478">
        <f>E9</f>
        <v>2957100</v>
      </c>
      <c r="F8" s="478">
        <f>F9</f>
        <v>0</v>
      </c>
      <c r="G8" s="478">
        <f>G9</f>
        <v>2957100</v>
      </c>
      <c r="H8" s="479"/>
      <c r="I8" s="112"/>
    </row>
    <row r="9" spans="1:9" ht="13.5" customHeight="1">
      <c r="A9" s="480"/>
      <c r="B9" s="481" t="s">
        <v>152</v>
      </c>
      <c r="C9" s="482"/>
      <c r="D9" s="483" t="s">
        <v>425</v>
      </c>
      <c r="E9" s="484">
        <f>SUM(E10:E18)</f>
        <v>2957100</v>
      </c>
      <c r="F9" s="484">
        <f>SUM(F10:F18)</f>
        <v>0</v>
      </c>
      <c r="G9" s="484">
        <f>SUM(G10:G18)</f>
        <v>2957100</v>
      </c>
      <c r="H9" s="485"/>
      <c r="I9" s="112"/>
    </row>
    <row r="10" spans="1:9" ht="36">
      <c r="A10" s="480"/>
      <c r="B10" s="481"/>
      <c r="C10" s="486">
        <v>6050</v>
      </c>
      <c r="D10" s="487" t="s">
        <v>426</v>
      </c>
      <c r="E10" s="488">
        <v>2490000</v>
      </c>
      <c r="F10" s="488"/>
      <c r="G10" s="488">
        <f>E10+F10</f>
        <v>2490000</v>
      </c>
      <c r="H10" s="489" t="s">
        <v>427</v>
      </c>
      <c r="I10" s="490" t="s">
        <v>428</v>
      </c>
    </row>
    <row r="11" spans="1:9" ht="18.75" customHeight="1">
      <c r="A11" s="480"/>
      <c r="B11" s="481"/>
      <c r="C11" s="486">
        <v>6050</v>
      </c>
      <c r="D11" s="487" t="s">
        <v>426</v>
      </c>
      <c r="E11" s="488">
        <v>50000</v>
      </c>
      <c r="F11" s="488"/>
      <c r="G11" s="488">
        <f aca="true" t="shared" si="0" ref="G11:G18">E11+F11</f>
        <v>50000</v>
      </c>
      <c r="H11" s="491" t="s">
        <v>429</v>
      </c>
      <c r="I11" s="490" t="s">
        <v>428</v>
      </c>
    </row>
    <row r="12" spans="1:9" ht="15" customHeight="1">
      <c r="A12" s="480"/>
      <c r="B12" s="481"/>
      <c r="C12" s="486">
        <v>6050</v>
      </c>
      <c r="D12" s="487" t="s">
        <v>426</v>
      </c>
      <c r="E12" s="488">
        <v>30000</v>
      </c>
      <c r="F12" s="488"/>
      <c r="G12" s="488">
        <f t="shared" si="0"/>
        <v>30000</v>
      </c>
      <c r="H12" s="491" t="s">
        <v>430</v>
      </c>
      <c r="I12" s="490" t="s">
        <v>428</v>
      </c>
    </row>
    <row r="13" spans="1:9" ht="12.75">
      <c r="A13" s="492"/>
      <c r="B13" s="493"/>
      <c r="C13" s="486">
        <v>6050</v>
      </c>
      <c r="D13" s="487" t="s">
        <v>426</v>
      </c>
      <c r="E13" s="494">
        <v>57000</v>
      </c>
      <c r="F13" s="494"/>
      <c r="G13" s="488">
        <f t="shared" si="0"/>
        <v>57000</v>
      </c>
      <c r="H13" s="491" t="s">
        <v>431</v>
      </c>
      <c r="I13" s="490" t="s">
        <v>428</v>
      </c>
    </row>
    <row r="14" spans="1:9" ht="12.75">
      <c r="A14" s="492"/>
      <c r="B14" s="493"/>
      <c r="C14" s="486">
        <v>6050</v>
      </c>
      <c r="D14" s="487" t="s">
        <v>426</v>
      </c>
      <c r="E14" s="494">
        <v>150000</v>
      </c>
      <c r="F14" s="494"/>
      <c r="G14" s="488">
        <f t="shared" si="0"/>
        <v>150000</v>
      </c>
      <c r="H14" s="491" t="s">
        <v>432</v>
      </c>
      <c r="I14" s="490" t="s">
        <v>428</v>
      </c>
    </row>
    <row r="15" spans="1:9" ht="24">
      <c r="A15" s="492"/>
      <c r="B15" s="493"/>
      <c r="C15" s="486">
        <v>6050</v>
      </c>
      <c r="D15" s="487" t="s">
        <v>426</v>
      </c>
      <c r="E15" s="494">
        <v>50000</v>
      </c>
      <c r="F15" s="494"/>
      <c r="G15" s="488">
        <f t="shared" si="0"/>
        <v>50000</v>
      </c>
      <c r="H15" s="495" t="s">
        <v>433</v>
      </c>
      <c r="I15" s="490" t="s">
        <v>428</v>
      </c>
    </row>
    <row r="16" spans="1:9" ht="12.75">
      <c r="A16" s="492"/>
      <c r="B16" s="493"/>
      <c r="C16" s="486">
        <v>6050</v>
      </c>
      <c r="D16" s="487" t="s">
        <v>426</v>
      </c>
      <c r="E16" s="494">
        <v>74000</v>
      </c>
      <c r="F16" s="494"/>
      <c r="G16" s="488">
        <f t="shared" si="0"/>
        <v>74000</v>
      </c>
      <c r="H16" s="495" t="s">
        <v>434</v>
      </c>
      <c r="I16" s="490" t="s">
        <v>428</v>
      </c>
    </row>
    <row r="17" spans="1:9" ht="24">
      <c r="A17" s="492"/>
      <c r="B17" s="493"/>
      <c r="C17" s="486">
        <v>6050</v>
      </c>
      <c r="D17" s="487" t="s">
        <v>426</v>
      </c>
      <c r="E17" s="494">
        <v>12100</v>
      </c>
      <c r="F17" s="494"/>
      <c r="G17" s="488">
        <f t="shared" si="0"/>
        <v>12100</v>
      </c>
      <c r="H17" s="495" t="s">
        <v>435</v>
      </c>
      <c r="I17" s="490" t="s">
        <v>428</v>
      </c>
    </row>
    <row r="18" spans="1:9" ht="24">
      <c r="A18" s="492"/>
      <c r="B18" s="493"/>
      <c r="C18" s="486">
        <v>6050</v>
      </c>
      <c r="D18" s="487" t="s">
        <v>426</v>
      </c>
      <c r="E18" s="494">
        <v>44000</v>
      </c>
      <c r="F18" s="494"/>
      <c r="G18" s="488">
        <f t="shared" si="0"/>
        <v>44000</v>
      </c>
      <c r="H18" s="495" t="s">
        <v>436</v>
      </c>
      <c r="I18" s="490" t="s">
        <v>428</v>
      </c>
    </row>
    <row r="19" spans="1:9" ht="13.5" customHeight="1">
      <c r="A19" s="496">
        <v>600</v>
      </c>
      <c r="B19" s="497"/>
      <c r="C19" s="497"/>
      <c r="D19" s="477" t="s">
        <v>22</v>
      </c>
      <c r="E19" s="498">
        <f>E20+E22+E25</f>
        <v>460900</v>
      </c>
      <c r="F19" s="498">
        <f>F20+F22+F25</f>
        <v>0</v>
      </c>
      <c r="G19" s="498">
        <f>G20+G22+G25</f>
        <v>460900</v>
      </c>
      <c r="H19" s="499"/>
      <c r="I19" s="112"/>
    </row>
    <row r="20" spans="1:9" ht="13.5" customHeight="1">
      <c r="A20" s="496"/>
      <c r="B20" s="482">
        <v>60013</v>
      </c>
      <c r="C20" s="497"/>
      <c r="D20" s="500" t="s">
        <v>437</v>
      </c>
      <c r="E20" s="484">
        <f>E21</f>
        <v>50000</v>
      </c>
      <c r="F20" s="484">
        <f>F21</f>
        <v>0</v>
      </c>
      <c r="G20" s="484">
        <f>G21</f>
        <v>50000</v>
      </c>
      <c r="H20" s="499"/>
      <c r="I20" s="112"/>
    </row>
    <row r="21" spans="1:9" ht="33.75" customHeight="1">
      <c r="A21" s="496"/>
      <c r="B21" s="497"/>
      <c r="C21" s="486">
        <v>6300</v>
      </c>
      <c r="D21" s="487" t="s">
        <v>438</v>
      </c>
      <c r="E21" s="494">
        <v>50000</v>
      </c>
      <c r="F21" s="494"/>
      <c r="G21" s="488">
        <f aca="true" t="shared" si="1" ref="G21:G26">E21+F21</f>
        <v>50000</v>
      </c>
      <c r="H21" s="501" t="s">
        <v>170</v>
      </c>
      <c r="I21" s="502" t="s">
        <v>439</v>
      </c>
    </row>
    <row r="22" spans="1:9" ht="13.5" customHeight="1">
      <c r="A22" s="480"/>
      <c r="B22" s="482">
        <v>60014</v>
      </c>
      <c r="C22" s="482"/>
      <c r="D22" s="483" t="s">
        <v>440</v>
      </c>
      <c r="E22" s="484">
        <f>E23+E24</f>
        <v>275900</v>
      </c>
      <c r="F22" s="484">
        <f>F23+F24</f>
        <v>0</v>
      </c>
      <c r="G22" s="484">
        <f>G23+G24</f>
        <v>275900</v>
      </c>
      <c r="H22" s="485"/>
      <c r="I22" s="112"/>
    </row>
    <row r="23" spans="1:9" ht="34.5" customHeight="1">
      <c r="A23" s="480"/>
      <c r="B23" s="482"/>
      <c r="C23" s="486">
        <v>6300</v>
      </c>
      <c r="D23" s="487" t="s">
        <v>438</v>
      </c>
      <c r="E23" s="488">
        <v>258000</v>
      </c>
      <c r="F23" s="488"/>
      <c r="G23" s="488">
        <f t="shared" si="1"/>
        <v>258000</v>
      </c>
      <c r="H23" s="501" t="s">
        <v>441</v>
      </c>
      <c r="I23" s="503" t="s">
        <v>442</v>
      </c>
    </row>
    <row r="24" spans="1:9" ht="34.5" customHeight="1">
      <c r="A24" s="480"/>
      <c r="B24" s="504"/>
      <c r="C24" s="486">
        <v>6300</v>
      </c>
      <c r="D24" s="505" t="s">
        <v>438</v>
      </c>
      <c r="E24" s="494">
        <v>17900</v>
      </c>
      <c r="F24" s="494"/>
      <c r="G24" s="488">
        <f t="shared" si="1"/>
        <v>17900</v>
      </c>
      <c r="H24" s="501" t="s">
        <v>443</v>
      </c>
      <c r="I24" s="503" t="s">
        <v>442</v>
      </c>
    </row>
    <row r="25" spans="1:9" ht="13.5" customHeight="1">
      <c r="A25" s="480"/>
      <c r="B25" s="242" t="s">
        <v>23</v>
      </c>
      <c r="C25" s="243"/>
      <c r="D25" s="244" t="s">
        <v>176</v>
      </c>
      <c r="E25" s="484">
        <f>E26</f>
        <v>135000</v>
      </c>
      <c r="F25" s="484">
        <f>F26</f>
        <v>0</v>
      </c>
      <c r="G25" s="484">
        <f>G26</f>
        <v>135000</v>
      </c>
      <c r="H25" s="501"/>
      <c r="I25" s="503"/>
    </row>
    <row r="26" spans="1:9" ht="24">
      <c r="A26" s="506"/>
      <c r="B26" s="504"/>
      <c r="C26" s="486">
        <v>6050</v>
      </c>
      <c r="D26" s="487" t="s">
        <v>426</v>
      </c>
      <c r="E26" s="494">
        <v>135000</v>
      </c>
      <c r="F26" s="494"/>
      <c r="G26" s="488">
        <f t="shared" si="1"/>
        <v>135000</v>
      </c>
      <c r="H26" s="501" t="s">
        <v>179</v>
      </c>
      <c r="I26" s="490" t="s">
        <v>428</v>
      </c>
    </row>
    <row r="27" spans="1:9" ht="12.75">
      <c r="A27" s="507" t="s">
        <v>180</v>
      </c>
      <c r="B27" s="507"/>
      <c r="C27" s="507"/>
      <c r="D27" s="508" t="s">
        <v>27</v>
      </c>
      <c r="E27" s="498">
        <f aca="true" t="shared" si="2" ref="E27:G28">E28</f>
        <v>80000</v>
      </c>
      <c r="F27" s="498">
        <f t="shared" si="2"/>
        <v>0</v>
      </c>
      <c r="G27" s="498">
        <f t="shared" si="2"/>
        <v>80000</v>
      </c>
      <c r="H27" s="501"/>
      <c r="I27" s="490"/>
    </row>
    <row r="28" spans="1:9" ht="12.75">
      <c r="A28" s="506"/>
      <c r="B28" s="280">
        <v>70095</v>
      </c>
      <c r="C28" s="281"/>
      <c r="D28" s="244" t="s">
        <v>159</v>
      </c>
      <c r="E28" s="509">
        <f t="shared" si="2"/>
        <v>80000</v>
      </c>
      <c r="F28" s="509">
        <f t="shared" si="2"/>
        <v>0</v>
      </c>
      <c r="G28" s="509">
        <f t="shared" si="2"/>
        <v>80000</v>
      </c>
      <c r="H28" s="501"/>
      <c r="I28" s="490"/>
    </row>
    <row r="29" spans="1:9" ht="24">
      <c r="A29" s="506"/>
      <c r="B29" s="504"/>
      <c r="C29" s="486">
        <v>6050</v>
      </c>
      <c r="D29" s="487" t="s">
        <v>426</v>
      </c>
      <c r="E29" s="494">
        <v>80000</v>
      </c>
      <c r="F29" s="494"/>
      <c r="G29" s="488">
        <f>E29+F29</f>
        <v>80000</v>
      </c>
      <c r="H29" s="501" t="s">
        <v>444</v>
      </c>
      <c r="I29" s="490" t="s">
        <v>428</v>
      </c>
    </row>
    <row r="30" spans="1:9" ht="13.5" customHeight="1">
      <c r="A30" s="496">
        <v>750</v>
      </c>
      <c r="B30" s="497"/>
      <c r="C30" s="497"/>
      <c r="D30" s="508" t="s">
        <v>34</v>
      </c>
      <c r="E30" s="498">
        <f>E31</f>
        <v>95000</v>
      </c>
      <c r="F30" s="498">
        <f>F31</f>
        <v>0</v>
      </c>
      <c r="G30" s="498">
        <f>G31</f>
        <v>95000</v>
      </c>
      <c r="H30" s="510"/>
      <c r="I30" s="112"/>
    </row>
    <row r="31" spans="1:9" ht="13.5" customHeight="1">
      <c r="A31" s="480"/>
      <c r="B31" s="482">
        <v>75023</v>
      </c>
      <c r="C31" s="482"/>
      <c r="D31" s="483" t="s">
        <v>445</v>
      </c>
      <c r="E31" s="484">
        <f>E32+E33</f>
        <v>95000</v>
      </c>
      <c r="F31" s="484">
        <f>F32+F33</f>
        <v>0</v>
      </c>
      <c r="G31" s="484">
        <f>G32+G33</f>
        <v>95000</v>
      </c>
      <c r="H31" s="485"/>
      <c r="I31" s="112"/>
    </row>
    <row r="32" spans="1:9" ht="24">
      <c r="A32" s="480"/>
      <c r="B32" s="511"/>
      <c r="C32" s="486">
        <v>6060</v>
      </c>
      <c r="D32" s="487" t="s">
        <v>446</v>
      </c>
      <c r="E32" s="494">
        <v>40000</v>
      </c>
      <c r="F32" s="494"/>
      <c r="G32" s="488">
        <f>E32+F32</f>
        <v>40000</v>
      </c>
      <c r="H32" s="489" t="s">
        <v>447</v>
      </c>
      <c r="I32" s="490" t="s">
        <v>428</v>
      </c>
    </row>
    <row r="33" spans="1:9" ht="22.5">
      <c r="A33" s="480"/>
      <c r="B33" s="511"/>
      <c r="C33" s="486">
        <v>6060</v>
      </c>
      <c r="D33" s="487" t="s">
        <v>446</v>
      </c>
      <c r="E33" s="494">
        <v>55000</v>
      </c>
      <c r="F33" s="494"/>
      <c r="G33" s="488">
        <f>E33+F33</f>
        <v>55000</v>
      </c>
      <c r="H33" s="489" t="s">
        <v>448</v>
      </c>
      <c r="I33" s="490" t="s">
        <v>428</v>
      </c>
    </row>
    <row r="34" spans="1:9" ht="25.5">
      <c r="A34" s="512">
        <v>754</v>
      </c>
      <c r="B34" s="513"/>
      <c r="C34" s="514"/>
      <c r="D34" s="515" t="s">
        <v>232</v>
      </c>
      <c r="E34" s="516">
        <f aca="true" t="shared" si="3" ref="E34:G35">E35</f>
        <v>50000</v>
      </c>
      <c r="F34" s="516">
        <f t="shared" si="3"/>
        <v>0</v>
      </c>
      <c r="G34" s="516">
        <f t="shared" si="3"/>
        <v>50000</v>
      </c>
      <c r="H34" s="489"/>
      <c r="I34" s="490"/>
    </row>
    <row r="35" spans="1:9" ht="12.75">
      <c r="A35" s="480"/>
      <c r="B35" s="517">
        <v>75412</v>
      </c>
      <c r="C35" s="518"/>
      <c r="D35" s="519" t="s">
        <v>449</v>
      </c>
      <c r="E35" s="520">
        <f t="shared" si="3"/>
        <v>50000</v>
      </c>
      <c r="F35" s="520">
        <f t="shared" si="3"/>
        <v>0</v>
      </c>
      <c r="G35" s="520">
        <f t="shared" si="3"/>
        <v>50000</v>
      </c>
      <c r="H35" s="489"/>
      <c r="I35" s="490"/>
    </row>
    <row r="36" spans="1:9" ht="17.25" customHeight="1">
      <c r="A36" s="480"/>
      <c r="B36" s="511"/>
      <c r="C36" s="486">
        <v>6050</v>
      </c>
      <c r="D36" s="487" t="s">
        <v>446</v>
      </c>
      <c r="E36" s="494">
        <v>50000</v>
      </c>
      <c r="F36" s="494"/>
      <c r="G36" s="488">
        <f>E36+F36</f>
        <v>50000</v>
      </c>
      <c r="H36" s="489" t="s">
        <v>450</v>
      </c>
      <c r="I36" s="490" t="s">
        <v>428</v>
      </c>
    </row>
    <row r="37" spans="1:9" ht="12.75">
      <c r="A37" s="512">
        <v>801</v>
      </c>
      <c r="B37" s="513"/>
      <c r="C37" s="514"/>
      <c r="D37" s="521" t="s">
        <v>90</v>
      </c>
      <c r="E37" s="516">
        <f>E38+E40+E42</f>
        <v>180000</v>
      </c>
      <c r="F37" s="516">
        <f>F38+F40+F42</f>
        <v>0</v>
      </c>
      <c r="G37" s="516">
        <f>G38+G40+G42</f>
        <v>180000</v>
      </c>
      <c r="H37" s="489"/>
      <c r="I37" s="490"/>
    </row>
    <row r="38" spans="1:9" ht="12.75">
      <c r="A38" s="480"/>
      <c r="B38" s="517">
        <v>80101</v>
      </c>
      <c r="C38" s="518"/>
      <c r="D38" s="522" t="s">
        <v>91</v>
      </c>
      <c r="E38" s="520">
        <f>E39</f>
        <v>80000</v>
      </c>
      <c r="F38" s="520">
        <f>F39</f>
        <v>0</v>
      </c>
      <c r="G38" s="520">
        <f>G39</f>
        <v>80000</v>
      </c>
      <c r="H38" s="489"/>
      <c r="I38" s="490"/>
    </row>
    <row r="39" spans="1:9" ht="24">
      <c r="A39" s="480"/>
      <c r="B39" s="511"/>
      <c r="C39" s="523">
        <v>6050</v>
      </c>
      <c r="D39" s="487" t="s">
        <v>426</v>
      </c>
      <c r="E39" s="494">
        <v>80000</v>
      </c>
      <c r="F39" s="494"/>
      <c r="G39" s="488">
        <f>E39+F39</f>
        <v>80000</v>
      </c>
      <c r="H39" s="489" t="s">
        <v>451</v>
      </c>
      <c r="I39" s="490" t="s">
        <v>452</v>
      </c>
    </row>
    <row r="40" spans="1:9" ht="24">
      <c r="A40" s="480"/>
      <c r="B40" s="524" t="s">
        <v>255</v>
      </c>
      <c r="C40" s="344"/>
      <c r="D40" s="525" t="s">
        <v>453</v>
      </c>
      <c r="E40" s="520">
        <f>E41</f>
        <v>70000</v>
      </c>
      <c r="F40" s="520">
        <f>F41</f>
        <v>0</v>
      </c>
      <c r="G40" s="520">
        <f>G41</f>
        <v>70000</v>
      </c>
      <c r="H40" s="489"/>
      <c r="I40" s="490"/>
    </row>
    <row r="41" spans="1:9" ht="12.75">
      <c r="A41" s="480"/>
      <c r="B41" s="504"/>
      <c r="C41" s="523">
        <v>6050</v>
      </c>
      <c r="D41" s="487" t="s">
        <v>426</v>
      </c>
      <c r="E41" s="494">
        <v>70000</v>
      </c>
      <c r="F41" s="494"/>
      <c r="G41" s="488">
        <f>E41+F41</f>
        <v>70000</v>
      </c>
      <c r="H41" s="489" t="s">
        <v>454</v>
      </c>
      <c r="I41" s="490" t="s">
        <v>455</v>
      </c>
    </row>
    <row r="42" spans="1:9" ht="14.25">
      <c r="A42" s="480"/>
      <c r="B42" s="524" t="s">
        <v>260</v>
      </c>
      <c r="C42" s="344"/>
      <c r="D42" s="525" t="s">
        <v>456</v>
      </c>
      <c r="E42" s="520">
        <f>E43</f>
        <v>30000</v>
      </c>
      <c r="F42" s="520">
        <f>F43</f>
        <v>0</v>
      </c>
      <c r="G42" s="520">
        <f>G43</f>
        <v>30000</v>
      </c>
      <c r="H42" s="489"/>
      <c r="I42" s="490"/>
    </row>
    <row r="43" spans="1:9" ht="12.75">
      <c r="A43" s="526"/>
      <c r="B43" s="527"/>
      <c r="C43" s="528">
        <v>6050</v>
      </c>
      <c r="D43" s="505" t="s">
        <v>426</v>
      </c>
      <c r="E43" s="494">
        <v>30000</v>
      </c>
      <c r="F43" s="494"/>
      <c r="G43" s="488">
        <f>E43+F43</f>
        <v>30000</v>
      </c>
      <c r="H43" s="489" t="s">
        <v>457</v>
      </c>
      <c r="I43" s="490" t="s">
        <v>455</v>
      </c>
    </row>
    <row r="44" spans="1:9" ht="12.75">
      <c r="A44" s="529" t="s">
        <v>277</v>
      </c>
      <c r="B44" s="530"/>
      <c r="C44" s="530"/>
      <c r="D44" s="531" t="s">
        <v>278</v>
      </c>
      <c r="E44" s="516">
        <f aca="true" t="shared" si="4" ref="E44:G45">E45</f>
        <v>40000</v>
      </c>
      <c r="F44" s="516">
        <f t="shared" si="4"/>
        <v>0</v>
      </c>
      <c r="G44" s="516">
        <f t="shared" si="4"/>
        <v>40000</v>
      </c>
      <c r="H44" s="489"/>
      <c r="I44" s="490"/>
    </row>
    <row r="45" spans="1:9" ht="15.75">
      <c r="A45" s="225"/>
      <c r="B45" s="532" t="s">
        <v>279</v>
      </c>
      <c r="C45" s="533"/>
      <c r="D45" s="534" t="s">
        <v>458</v>
      </c>
      <c r="E45" s="520">
        <f t="shared" si="4"/>
        <v>40000</v>
      </c>
      <c r="F45" s="520">
        <f t="shared" si="4"/>
        <v>0</v>
      </c>
      <c r="G45" s="520">
        <f t="shared" si="4"/>
        <v>40000</v>
      </c>
      <c r="H45" s="489"/>
      <c r="I45" s="490"/>
    </row>
    <row r="46" spans="1:9" ht="39" customHeight="1">
      <c r="A46" s="229"/>
      <c r="B46" s="230"/>
      <c r="C46" s="535" t="s">
        <v>168</v>
      </c>
      <c r="D46" s="505" t="s">
        <v>438</v>
      </c>
      <c r="E46" s="494">
        <v>40000</v>
      </c>
      <c r="F46" s="494"/>
      <c r="G46" s="488">
        <f>E46+F46</f>
        <v>40000</v>
      </c>
      <c r="H46" s="501" t="s">
        <v>459</v>
      </c>
      <c r="I46" s="503" t="s">
        <v>442</v>
      </c>
    </row>
    <row r="47" spans="1:9" ht="12.75" customHeight="1">
      <c r="A47" s="529" t="s">
        <v>286</v>
      </c>
      <c r="B47" s="230"/>
      <c r="C47" s="535"/>
      <c r="D47" s="508" t="s">
        <v>102</v>
      </c>
      <c r="E47" s="498">
        <f>E48+E50</f>
        <v>9700</v>
      </c>
      <c r="F47" s="498">
        <f>F48+F50</f>
        <v>5000</v>
      </c>
      <c r="G47" s="498">
        <f>G48+G50</f>
        <v>14700</v>
      </c>
      <c r="H47" s="501"/>
      <c r="I47" s="503"/>
    </row>
    <row r="48" spans="1:9" ht="32.25" customHeight="1">
      <c r="A48" s="229"/>
      <c r="B48" s="536" t="s">
        <v>287</v>
      </c>
      <c r="C48" s="537"/>
      <c r="D48" s="538" t="s">
        <v>460</v>
      </c>
      <c r="E48" s="484">
        <f>E49</f>
        <v>9700</v>
      </c>
      <c r="F48" s="484">
        <f>F49</f>
        <v>0</v>
      </c>
      <c r="G48" s="484">
        <f>G49</f>
        <v>9700</v>
      </c>
      <c r="H48" s="501"/>
      <c r="I48" s="503"/>
    </row>
    <row r="49" spans="1:9" ht="36">
      <c r="A49" s="229"/>
      <c r="B49" s="230"/>
      <c r="C49" s="486">
        <v>6060</v>
      </c>
      <c r="D49" s="487" t="s">
        <v>446</v>
      </c>
      <c r="E49" s="494">
        <v>9700</v>
      </c>
      <c r="F49" s="494"/>
      <c r="G49" s="488">
        <f>E49+F49</f>
        <v>9700</v>
      </c>
      <c r="H49" s="501" t="s">
        <v>461</v>
      </c>
      <c r="I49" s="503" t="s">
        <v>462</v>
      </c>
    </row>
    <row r="50" spans="1:9" ht="15.75">
      <c r="A50" s="229"/>
      <c r="B50" s="536" t="s">
        <v>311</v>
      </c>
      <c r="C50" s="486"/>
      <c r="D50" s="244" t="s">
        <v>111</v>
      </c>
      <c r="E50" s="484">
        <f>E51</f>
        <v>0</v>
      </c>
      <c r="F50" s="484">
        <f>F51</f>
        <v>5000</v>
      </c>
      <c r="G50" s="484">
        <f>G51</f>
        <v>5000</v>
      </c>
      <c r="H50" s="501"/>
      <c r="I50" s="503"/>
    </row>
    <row r="51" spans="1:9" ht="24">
      <c r="A51" s="229"/>
      <c r="B51" s="230"/>
      <c r="C51" s="486">
        <v>6060</v>
      </c>
      <c r="D51" s="487" t="s">
        <v>446</v>
      </c>
      <c r="E51" s="494">
        <v>0</v>
      </c>
      <c r="F51" s="494">
        <v>5000</v>
      </c>
      <c r="G51" s="488">
        <f>E51+F51</f>
        <v>5000</v>
      </c>
      <c r="H51" s="501" t="s">
        <v>479</v>
      </c>
      <c r="I51" s="503" t="s">
        <v>462</v>
      </c>
    </row>
    <row r="52" spans="1:9" ht="25.5">
      <c r="A52" s="529" t="s">
        <v>114</v>
      </c>
      <c r="B52" s="230"/>
      <c r="C52" s="486"/>
      <c r="D52" s="539" t="s">
        <v>115</v>
      </c>
      <c r="E52" s="498">
        <f>E53</f>
        <v>4100</v>
      </c>
      <c r="F52" s="498">
        <f>F53</f>
        <v>0</v>
      </c>
      <c r="G52" s="498">
        <f>G53</f>
        <v>4100</v>
      </c>
      <c r="H52" s="501"/>
      <c r="I52" s="503"/>
    </row>
    <row r="53" spans="1:9" ht="15.75">
      <c r="A53" s="229"/>
      <c r="B53" s="540" t="s">
        <v>116</v>
      </c>
      <c r="C53" s="486"/>
      <c r="D53" s="541" t="s">
        <v>13</v>
      </c>
      <c r="E53" s="484">
        <f>E54+E55</f>
        <v>4100</v>
      </c>
      <c r="F53" s="484">
        <f>F54+F55</f>
        <v>0</v>
      </c>
      <c r="G53" s="484">
        <f>G54+G55</f>
        <v>4100</v>
      </c>
      <c r="H53" s="501"/>
      <c r="I53" s="503"/>
    </row>
    <row r="54" spans="1:9" ht="36">
      <c r="A54" s="229"/>
      <c r="B54" s="230"/>
      <c r="C54" s="486">
        <v>6068</v>
      </c>
      <c r="D54" s="487" t="s">
        <v>446</v>
      </c>
      <c r="E54" s="494">
        <v>3485</v>
      </c>
      <c r="F54" s="494"/>
      <c r="G54" s="488">
        <f>E54+F54</f>
        <v>3485</v>
      </c>
      <c r="H54" s="501" t="s">
        <v>463</v>
      </c>
      <c r="I54" s="490" t="s">
        <v>455</v>
      </c>
    </row>
    <row r="55" spans="1:9" ht="36">
      <c r="A55" s="229"/>
      <c r="B55" s="230"/>
      <c r="C55" s="486">
        <v>6069</v>
      </c>
      <c r="D55" s="487" t="s">
        <v>446</v>
      </c>
      <c r="E55" s="494">
        <v>615</v>
      </c>
      <c r="F55" s="494"/>
      <c r="G55" s="488">
        <f>E55+F55</f>
        <v>615</v>
      </c>
      <c r="H55" s="501" t="s">
        <v>463</v>
      </c>
      <c r="I55" s="490" t="s">
        <v>455</v>
      </c>
    </row>
    <row r="56" spans="1:9" ht="25.5">
      <c r="A56" s="496">
        <v>900</v>
      </c>
      <c r="B56" s="497"/>
      <c r="C56" s="497"/>
      <c r="D56" s="542" t="s">
        <v>127</v>
      </c>
      <c r="E56" s="498">
        <f aca="true" t="shared" si="5" ref="E56:G57">E57</f>
        <v>40000</v>
      </c>
      <c r="F56" s="498">
        <f t="shared" si="5"/>
        <v>0</v>
      </c>
      <c r="G56" s="498">
        <f t="shared" si="5"/>
        <v>40000</v>
      </c>
      <c r="H56" s="510"/>
      <c r="I56" s="112"/>
    </row>
    <row r="57" spans="1:9" ht="15" customHeight="1">
      <c r="A57" s="480"/>
      <c r="B57" s="482">
        <v>90015</v>
      </c>
      <c r="C57" s="482"/>
      <c r="D57" s="541" t="s">
        <v>464</v>
      </c>
      <c r="E57" s="484">
        <f t="shared" si="5"/>
        <v>40000</v>
      </c>
      <c r="F57" s="484">
        <f t="shared" si="5"/>
        <v>0</v>
      </c>
      <c r="G57" s="484">
        <f t="shared" si="5"/>
        <v>40000</v>
      </c>
      <c r="H57" s="485"/>
      <c r="I57" s="112"/>
    </row>
    <row r="58" spans="1:9" ht="15" customHeight="1">
      <c r="A58" s="480"/>
      <c r="B58" s="506"/>
      <c r="C58" s="523">
        <v>6050</v>
      </c>
      <c r="D58" s="487" t="s">
        <v>426</v>
      </c>
      <c r="E58" s="543">
        <v>40000</v>
      </c>
      <c r="F58" s="543"/>
      <c r="G58" s="488">
        <f>E58+F58</f>
        <v>40000</v>
      </c>
      <c r="H58" s="489" t="s">
        <v>465</v>
      </c>
      <c r="I58" s="490" t="s">
        <v>428</v>
      </c>
    </row>
    <row r="59" spans="1:9" ht="25.5">
      <c r="A59" s="544" t="s">
        <v>131</v>
      </c>
      <c r="B59" s="507"/>
      <c r="C59" s="507"/>
      <c r="D59" s="477" t="s">
        <v>132</v>
      </c>
      <c r="E59" s="498">
        <f>E60+E62+E65</f>
        <v>375000</v>
      </c>
      <c r="F59" s="498">
        <f>F60+F62+F65</f>
        <v>0</v>
      </c>
      <c r="G59" s="498">
        <f>G60+G62+G65</f>
        <v>375000</v>
      </c>
      <c r="H59" s="499"/>
      <c r="I59" s="112"/>
    </row>
    <row r="60" spans="1:9" ht="14.25">
      <c r="A60" s="544"/>
      <c r="B60" s="545" t="s">
        <v>379</v>
      </c>
      <c r="C60" s="546"/>
      <c r="D60" s="547" t="s">
        <v>466</v>
      </c>
      <c r="E60" s="520">
        <f>E61</f>
        <v>49000</v>
      </c>
      <c r="F60" s="520">
        <f>F61</f>
        <v>0</v>
      </c>
      <c r="G60" s="520">
        <f>G61</f>
        <v>49000</v>
      </c>
      <c r="H60" s="499"/>
      <c r="I60" s="112"/>
    </row>
    <row r="61" spans="1:9" ht="24">
      <c r="A61" s="544"/>
      <c r="B61" s="507"/>
      <c r="C61" s="486">
        <v>6050</v>
      </c>
      <c r="D61" s="487" t="s">
        <v>426</v>
      </c>
      <c r="E61" s="488">
        <v>49000</v>
      </c>
      <c r="F61" s="488"/>
      <c r="G61" s="488">
        <f>E61+F61</f>
        <v>49000</v>
      </c>
      <c r="H61" s="489" t="s">
        <v>467</v>
      </c>
      <c r="I61" s="548" t="s">
        <v>468</v>
      </c>
    </row>
    <row r="62" spans="1:9" ht="15" customHeight="1">
      <c r="A62" s="480"/>
      <c r="B62" s="524" t="s">
        <v>382</v>
      </c>
      <c r="C62" s="549"/>
      <c r="D62" s="541" t="s">
        <v>469</v>
      </c>
      <c r="E62" s="484">
        <f>E63+E64</f>
        <v>300000</v>
      </c>
      <c r="F62" s="484">
        <f>F63+F64</f>
        <v>0</v>
      </c>
      <c r="G62" s="484">
        <f>G63+G64</f>
        <v>300000</v>
      </c>
      <c r="H62" s="485"/>
      <c r="I62" s="112"/>
    </row>
    <row r="63" spans="1:9" ht="12.75">
      <c r="A63" s="480"/>
      <c r="B63" s="511"/>
      <c r="C63" s="486">
        <v>6050</v>
      </c>
      <c r="D63" s="487" t="s">
        <v>426</v>
      </c>
      <c r="E63" s="494">
        <v>280000</v>
      </c>
      <c r="F63" s="494"/>
      <c r="G63" s="488">
        <f>E63+F63</f>
        <v>280000</v>
      </c>
      <c r="H63" s="489" t="s">
        <v>470</v>
      </c>
      <c r="I63" s="490" t="s">
        <v>428</v>
      </c>
    </row>
    <row r="64" spans="1:9" ht="12.75">
      <c r="A64" s="480"/>
      <c r="B64" s="511"/>
      <c r="C64" s="486">
        <v>6050</v>
      </c>
      <c r="D64" s="487" t="s">
        <v>426</v>
      </c>
      <c r="E64" s="494">
        <v>20000</v>
      </c>
      <c r="F64" s="494"/>
      <c r="G64" s="488">
        <f>E64+F64</f>
        <v>20000</v>
      </c>
      <c r="H64" s="489" t="s">
        <v>471</v>
      </c>
      <c r="I64" s="490" t="s">
        <v>428</v>
      </c>
    </row>
    <row r="65" spans="1:9" ht="15" customHeight="1">
      <c r="A65" s="480"/>
      <c r="B65" s="524" t="s">
        <v>133</v>
      </c>
      <c r="C65" s="549"/>
      <c r="D65" s="541" t="s">
        <v>13</v>
      </c>
      <c r="E65" s="484">
        <f>E66</f>
        <v>26000</v>
      </c>
      <c r="F65" s="484">
        <f>F66</f>
        <v>0</v>
      </c>
      <c r="G65" s="484">
        <f>G66</f>
        <v>26000</v>
      </c>
      <c r="H65" s="485"/>
      <c r="I65" s="112"/>
    </row>
    <row r="66" spans="1:9" ht="24">
      <c r="A66" s="480"/>
      <c r="B66" s="511"/>
      <c r="C66" s="486">
        <v>6050</v>
      </c>
      <c r="D66" s="487" t="s">
        <v>426</v>
      </c>
      <c r="E66" s="494">
        <v>26000</v>
      </c>
      <c r="F66" s="494"/>
      <c r="G66" s="488">
        <f>E66+F66</f>
        <v>26000</v>
      </c>
      <c r="H66" s="495" t="s">
        <v>472</v>
      </c>
      <c r="I66" s="490" t="s">
        <v>428</v>
      </c>
    </row>
    <row r="67" spans="1:9" ht="12.75">
      <c r="A67" s="496">
        <v>926</v>
      </c>
      <c r="B67" s="497"/>
      <c r="C67" s="497"/>
      <c r="D67" s="539" t="s">
        <v>136</v>
      </c>
      <c r="E67" s="498">
        <f aca="true" t="shared" si="6" ref="E67:G68">E68</f>
        <v>400000</v>
      </c>
      <c r="F67" s="498">
        <f t="shared" si="6"/>
        <v>0</v>
      </c>
      <c r="G67" s="498">
        <f t="shared" si="6"/>
        <v>400000</v>
      </c>
      <c r="H67" s="495"/>
      <c r="I67" s="490"/>
    </row>
    <row r="68" spans="1:9" ht="12.75">
      <c r="A68" s="480"/>
      <c r="B68" s="482">
        <v>92601</v>
      </c>
      <c r="C68" s="550"/>
      <c r="D68" s="483" t="s">
        <v>473</v>
      </c>
      <c r="E68" s="484">
        <f t="shared" si="6"/>
        <v>400000</v>
      </c>
      <c r="F68" s="484">
        <f t="shared" si="6"/>
        <v>0</v>
      </c>
      <c r="G68" s="484">
        <f t="shared" si="6"/>
        <v>400000</v>
      </c>
      <c r="H68" s="495"/>
      <c r="I68" s="490"/>
    </row>
    <row r="69" spans="1:9" ht="38.25" customHeight="1" thickBot="1">
      <c r="A69" s="551"/>
      <c r="B69" s="552"/>
      <c r="C69" s="553">
        <v>6050</v>
      </c>
      <c r="D69" s="554" t="s">
        <v>426</v>
      </c>
      <c r="E69" s="555">
        <v>400000</v>
      </c>
      <c r="F69" s="555"/>
      <c r="G69" s="556">
        <f>E69+F69</f>
        <v>400000</v>
      </c>
      <c r="H69" s="557" t="s">
        <v>474</v>
      </c>
      <c r="I69" s="558" t="s">
        <v>428</v>
      </c>
    </row>
    <row r="70" spans="1:9" ht="5.25" customHeight="1" thickBot="1">
      <c r="A70" s="559"/>
      <c r="B70" s="560"/>
      <c r="C70" s="561"/>
      <c r="D70" s="562"/>
      <c r="E70" s="563"/>
      <c r="F70" s="563"/>
      <c r="G70" s="563"/>
      <c r="H70" s="564"/>
      <c r="I70" s="565"/>
    </row>
    <row r="71" spans="1:9" ht="22.5" customHeight="1" thickBot="1">
      <c r="A71" s="566"/>
      <c r="B71" s="567"/>
      <c r="C71" s="567"/>
      <c r="D71" s="568" t="s">
        <v>475</v>
      </c>
      <c r="E71" s="569">
        <f>E8+E19+E27+E30+E34+E37+E44+E47+E52+E56+E59+E67</f>
        <v>4691800</v>
      </c>
      <c r="F71" s="569">
        <f>F8+F19+F27+F30+F34+F37+F44+F47+F52+F56+F59+F67</f>
        <v>5000</v>
      </c>
      <c r="G71" s="569">
        <f>G8+G19+G27+G30+G34+G37+G44+G47+G52+G56+G59+G67</f>
        <v>4696800</v>
      </c>
      <c r="H71" s="570"/>
      <c r="I71" s="101"/>
    </row>
    <row r="72" spans="1:8" ht="12.75">
      <c r="A72" s="571"/>
      <c r="B72" s="571"/>
      <c r="C72" s="571"/>
      <c r="D72" s="571"/>
      <c r="E72" s="572"/>
      <c r="F72" s="572"/>
      <c r="G72" s="572"/>
      <c r="H72" s="573"/>
    </row>
    <row r="73" spans="1:8" ht="15.75">
      <c r="A73" s="571"/>
      <c r="B73" s="571"/>
      <c r="C73" s="571"/>
      <c r="D73" s="574"/>
      <c r="E73" s="575"/>
      <c r="F73" s="575"/>
      <c r="G73" s="575"/>
      <c r="H73" s="573"/>
    </row>
    <row r="74" spans="1:8" ht="12.75">
      <c r="A74" s="571"/>
      <c r="B74" s="571"/>
      <c r="C74" s="576"/>
      <c r="D74" s="577"/>
      <c r="E74" s="571"/>
      <c r="F74" s="571"/>
      <c r="G74" s="571"/>
      <c r="H74" s="578"/>
    </row>
    <row r="75" spans="1:8" ht="12.75">
      <c r="A75" s="571"/>
      <c r="B75" s="571"/>
      <c r="C75" s="571"/>
      <c r="D75" s="579"/>
      <c r="E75" s="571"/>
      <c r="F75" s="571"/>
      <c r="G75" s="571"/>
      <c r="H75" s="578"/>
    </row>
    <row r="76" spans="4:8" ht="12.75">
      <c r="D76" s="580"/>
      <c r="E76" s="577"/>
      <c r="F76" s="577"/>
      <c r="G76" s="577"/>
      <c r="H76" s="578"/>
    </row>
    <row r="77" spans="4:8" ht="12.75">
      <c r="D77" s="580"/>
      <c r="E77" s="577"/>
      <c r="F77" s="577"/>
      <c r="G77" s="577"/>
      <c r="H77" s="578"/>
    </row>
    <row r="78" spans="4:8" ht="12.75">
      <c r="D78" s="580"/>
      <c r="E78" s="577"/>
      <c r="F78" s="577"/>
      <c r="G78" s="577"/>
      <c r="H78" s="578"/>
    </row>
    <row r="79" spans="4:8" ht="12.75">
      <c r="D79" s="580"/>
      <c r="E79" s="577"/>
      <c r="F79" s="577"/>
      <c r="G79" s="577"/>
      <c r="H79" s="578"/>
    </row>
    <row r="80" spans="4:8" ht="12.75">
      <c r="D80" s="581"/>
      <c r="E80" s="577"/>
      <c r="F80" s="577"/>
      <c r="G80" s="577"/>
      <c r="H80" s="578"/>
    </row>
    <row r="81" spans="4:8" ht="12.75">
      <c r="D81" s="581"/>
      <c r="E81" s="577"/>
      <c r="F81" s="577"/>
      <c r="G81" s="577"/>
      <c r="H81" s="578"/>
    </row>
    <row r="82" spans="4:8" ht="12.75">
      <c r="D82" s="581"/>
      <c r="E82" s="571"/>
      <c r="F82" s="571"/>
      <c r="G82" s="571"/>
      <c r="H82" s="578"/>
    </row>
    <row r="83" ht="12.75">
      <c r="D83" s="579"/>
    </row>
    <row r="84" ht="12.75">
      <c r="D84" s="579"/>
    </row>
    <row r="85" ht="29.25" customHeight="1">
      <c r="D85" s="579"/>
    </row>
    <row r="86" ht="12.75">
      <c r="D86" s="579"/>
    </row>
    <row r="87" ht="12.75">
      <c r="D87" s="579"/>
    </row>
    <row r="88" ht="12.75">
      <c r="D88" s="579"/>
    </row>
    <row r="89" ht="12.75">
      <c r="D89" s="579"/>
    </row>
    <row r="90" ht="12.75">
      <c r="D90" s="581"/>
    </row>
    <row r="91" ht="14.25">
      <c r="D91" s="582"/>
    </row>
    <row r="92" ht="12.75">
      <c r="D92" s="583"/>
    </row>
    <row r="93" ht="12.75">
      <c r="D93" s="579"/>
    </row>
    <row r="94" ht="14.25">
      <c r="D94" s="584"/>
    </row>
    <row r="95" ht="14.25">
      <c r="D95" s="584"/>
    </row>
    <row r="96" ht="14.25">
      <c r="D96" s="584"/>
    </row>
    <row r="97" ht="12.75">
      <c r="D97" s="583"/>
    </row>
    <row r="98" ht="12.75">
      <c r="D98" s="579"/>
    </row>
    <row r="99" ht="12.75">
      <c r="D99" s="583"/>
    </row>
    <row r="100" ht="12.75">
      <c r="D100" s="585"/>
    </row>
    <row r="101" ht="12.75">
      <c r="D101" s="586"/>
    </row>
    <row r="102" ht="12.75">
      <c r="D102" s="586"/>
    </row>
    <row r="103" ht="12.75">
      <c r="D103" s="586"/>
    </row>
    <row r="132" spans="5:7" ht="12.75">
      <c r="E132" s="586"/>
      <c r="F132" s="586"/>
      <c r="G132" s="586"/>
    </row>
    <row r="133" spans="5:7" ht="12.75">
      <c r="E133" s="586"/>
      <c r="F133" s="586"/>
      <c r="G133" s="586"/>
    </row>
    <row r="134" spans="5:7" ht="12.75">
      <c r="E134" s="586"/>
      <c r="F134" s="586"/>
      <c r="G134" s="586"/>
    </row>
  </sheetData>
  <sheetProtection/>
  <printOptions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Tomasz Ćwiąk</cp:lastModifiedBy>
  <cp:lastPrinted>2008-11-18T06:57:09Z</cp:lastPrinted>
  <dcterms:created xsi:type="dcterms:W3CDTF">2008-11-17T13:49:02Z</dcterms:created>
  <dcterms:modified xsi:type="dcterms:W3CDTF">2008-11-27T11:01:00Z</dcterms:modified>
  <cp:category/>
  <cp:version/>
  <cp:contentType/>
  <cp:contentStatus/>
</cp:coreProperties>
</file>