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4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<sst xmlns="http://schemas.openxmlformats.org/spreadsheetml/2006/main" count="1104" uniqueCount="449">
  <si>
    <t>Załącznik Nr 1 do</t>
  </si>
  <si>
    <t>w złotych</t>
  </si>
  <si>
    <t>Dział</t>
  </si>
  <si>
    <t>Rozdział</t>
  </si>
  <si>
    <t>§</t>
  </si>
  <si>
    <t>Treść</t>
  </si>
  <si>
    <t>Plan 2008r.</t>
  </si>
  <si>
    <t>Zmiany</t>
  </si>
  <si>
    <t>Plan 2008r. po zmianie</t>
  </si>
  <si>
    <t>Uzasadnienie</t>
  </si>
  <si>
    <t>010</t>
  </si>
  <si>
    <t>ROLNICTWO I ŁOWIECTWO</t>
  </si>
  <si>
    <t>01008</t>
  </si>
  <si>
    <t>melioracje</t>
  </si>
  <si>
    <t>4300</t>
  </si>
  <si>
    <t>zakup usług pozostałych</t>
  </si>
  <si>
    <t>01009</t>
  </si>
  <si>
    <t>spółki wodne</t>
  </si>
  <si>
    <t>01010</t>
  </si>
  <si>
    <t>infrastruktura wodociągowa i sanitacyjna wsi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</si>
  <si>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</si>
  <si>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</si>
  <si>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</si>
  <si>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</si>
  <si>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</si>
  <si>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600</t>
  </si>
  <si>
    <t>TRANSPORT I ŁĄCZNOŚĆ</t>
  </si>
  <si>
    <t>60004</t>
  </si>
  <si>
    <t>lokalny transport zbiorowy</t>
  </si>
  <si>
    <t>60014</t>
  </si>
  <si>
    <t>drogi publiczne powiatowe</t>
  </si>
  <si>
    <t>6300</t>
  </si>
  <si>
    <t>wydatki na pomoc finansową  udzielaną między jednistkami samorządu terytorialnego na dofinansowanie własnych zadań inwestycyjnych i zakupów inwestycyjnych</t>
  </si>
  <si>
    <t>60016</t>
  </si>
  <si>
    <t>drogi publiczne gminne</t>
  </si>
  <si>
    <t>4210</t>
  </si>
  <si>
    <t>zakup materiałów i wyposażenia</t>
  </si>
  <si>
    <t>4430</t>
  </si>
  <si>
    <t>różne opłaty i składki</t>
  </si>
  <si>
    <t>700</t>
  </si>
  <si>
    <t>GOSPODARKA MIESZKANIOWA</t>
  </si>
  <si>
    <t>70005</t>
  </si>
  <si>
    <t>gospodarka gruntami i nieruchomościami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</si>
  <si>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</si>
  <si>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</si>
  <si>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</si>
  <si>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</si>
  <si>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</si>
  <si>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</si>
  <si>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</si>
  <si>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</si>
  <si>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</si>
  <si>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</si>
  <si>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</si>
  <si>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</si>
  <si>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</si>
  <si>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</si>
  <si>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</si>
  <si>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</si>
  <si>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</si>
  <si>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</si>
  <si>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</si>
  <si>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</si>
  <si>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</si>
  <si>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radnych, sołtysów</t>
  </si>
  <si>
    <t>75023</t>
  </si>
  <si>
    <t>urzędy gmin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</si>
  <si>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</si>
  <si>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</si>
  <si>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</si>
  <si>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</si>
  <si>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</si>
  <si>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</si>
  <si>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</si>
  <si>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</si>
  <si>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</si>
  <si>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</si>
  <si>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</si>
  <si>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</si>
  <si>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</si>
  <si>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</si>
  <si>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</si>
  <si>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zakup akcesoriów komputerowych, w tym programów</t>
  </si>
  <si>
    <t>wydatki na zakupy inwestycyjne jednostek budżetowych</t>
  </si>
  <si>
    <t>75075</t>
  </si>
  <si>
    <t>promocja jednostek samorządu terytorialnego</t>
  </si>
  <si>
    <t>75095</t>
  </si>
  <si>
    <t>pozostała działalność</t>
  </si>
  <si>
    <t>751</t>
  </si>
  <si>
    <t>URZĘDY NACZELNYCH ORGANÓW WŁADZY PAŃSTWOWEJ, KONTROLI I OCHRONY PRAWA</t>
  </si>
  <si>
    <t>75101</t>
  </si>
  <si>
    <t>urzędy naczelnych organów władzy państwowej,kontroli i ochrony prawa</t>
  </si>
  <si>
    <t>zakup usług pozostałych-zadania zlecone</t>
  </si>
  <si>
    <t>754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</si>
  <si>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</si>
  <si>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</si>
  <si>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</si>
  <si>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</si>
  <si>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</si>
  <si>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</si>
  <si>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</si>
  <si>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</si>
  <si>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</si>
  <si>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</si>
  <si>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</si>
  <si>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</si>
  <si>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</si>
  <si>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</si>
  <si>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</si>
  <si>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</si>
  <si>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</si>
  <si>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</si>
  <si>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</si>
  <si>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</si>
  <si>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3020</t>
  </si>
  <si>
    <t>4240</t>
  </si>
  <si>
    <t>zakup pomocy naukowych,dydaktycznych i książek</t>
  </si>
  <si>
    <t>4740</t>
  </si>
  <si>
    <t>zakup materiałów papierniczych do ksero</t>
  </si>
  <si>
    <t>80103</t>
  </si>
  <si>
    <t>oddziały przedszkolne w szkołach podstawowych</t>
  </si>
  <si>
    <t>80104</t>
  </si>
  <si>
    <t xml:space="preserve">przedszkola </t>
  </si>
  <si>
    <t>wpłaty gmin na rzecz innych jst na dofinansowanie zadań bieżących</t>
  </si>
  <si>
    <t>80110</t>
  </si>
  <si>
    <t>gimnazja</t>
  </si>
  <si>
    <t>składki na ubezpieczenia społeczne-SZKOŁA MARZEŃ</t>
  </si>
  <si>
    <t>składki na fundusz pracy-SZKOŁA MARZEŃ</t>
  </si>
  <si>
    <t>4179</t>
  </si>
  <si>
    <t>wynagrodzenia bezosobowe-SZKOŁA MARZEŃ</t>
  </si>
  <si>
    <t>zakup materiałów i wyposażenia-SZKOŁA MARZEŃ</t>
  </si>
  <si>
    <t>zakup pomocy naukowych,dydakt.i książek-SZKOŁA MARZEŃ</t>
  </si>
  <si>
    <t>zakup usług pozostałych-SZKOŁA MARZEŃ</t>
  </si>
  <si>
    <t>80113</t>
  </si>
  <si>
    <t>dowożenie uczniów do szkół</t>
  </si>
  <si>
    <t>80114</t>
  </si>
  <si>
    <t>zespoły obsługi ekonomiczno administracyjnej szkół</t>
  </si>
  <si>
    <t>80146</t>
  </si>
  <si>
    <t>dokształcanie i doskonalenie nauczycieli</t>
  </si>
  <si>
    <t>80195</t>
  </si>
  <si>
    <t>851</t>
  </si>
  <si>
    <t>OCHRONA ZDROWIA</t>
  </si>
  <si>
    <t>85111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</si>
  <si>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</si>
  <si>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</si>
  <si>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</si>
  <si>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</si>
  <si>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</si>
  <si>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</si>
  <si>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</si>
  <si>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POMOC SPOŁECZNA</t>
  </si>
  <si>
    <t>85212</t>
  </si>
  <si>
    <t>świadczenia rodzinne oraz składki na ubezpieczenia emerytalne i rentowe z ubezpieczenia społecznego</t>
  </si>
  <si>
    <t>3110</t>
  </si>
  <si>
    <t>świadczenia społeczne - zadania zlecone</t>
  </si>
  <si>
    <t>wynagrodzenia osobowe pracowników-zadania zlecone</t>
  </si>
  <si>
    <t>składki na ubezpieczenia społeczne-zadania zlecone</t>
  </si>
  <si>
    <t>składki na fundusz pracy-zadania zlecone</t>
  </si>
  <si>
    <t>zakup materiałów i wyposażenia-zadania zlecone</t>
  </si>
  <si>
    <t>4280</t>
  </si>
  <si>
    <t>zakup usług zdrowotnych</t>
  </si>
  <si>
    <t>opłaty czynszowe za pomieszczenia biurowe</t>
  </si>
  <si>
    <t>podróże służbowe krajowe-zadania zlecone</t>
  </si>
  <si>
    <t>odpisy na zakładowy fundusz świadczeń socjalnych-zadania zlecone</t>
  </si>
  <si>
    <t>4750</t>
  </si>
  <si>
    <t>85213</t>
  </si>
  <si>
    <t>składki na ubezpieczenie zdrowotne opłacane za osoby pobierające niektóre świadczenia z pomocy społecznej oraz niektóre świadczenia rodzinne</t>
  </si>
  <si>
    <t>składki na ubezpieczenia zdrowotne - zadania zlecone</t>
  </si>
  <si>
    <t>85214</t>
  </si>
  <si>
    <t>zasiłki i pomoc w naturze oraz składki na ubezpieczenie społeczne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</si>
  <si>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</si>
  <si>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</si>
  <si>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</si>
  <si>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</si>
  <si>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85219</t>
  </si>
  <si>
    <t>ośrodki pomocy społecznej</t>
  </si>
  <si>
    <t>wydatki osobowe nie zaliczone do wynagrodzeń</t>
  </si>
  <si>
    <t>85228</t>
  </si>
  <si>
    <t>usługi opiekuńcze i specjalistyczne usługi opiekuńcze</t>
  </si>
  <si>
    <t>85295</t>
  </si>
  <si>
    <t xml:space="preserve">świadczenia społeczne 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</si>
  <si>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</si>
  <si>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</si>
  <si>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</si>
  <si>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</si>
  <si>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</si>
  <si>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</si>
  <si>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</si>
  <si>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</si>
  <si>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</si>
  <si>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90002</t>
  </si>
  <si>
    <t>gospodarka odpadami</t>
  </si>
  <si>
    <t>90003</t>
  </si>
  <si>
    <t>oczyszczanie miast i wsi</t>
  </si>
  <si>
    <t>dotacja przedmiotowa z budżetu dla zakł.budżetowego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</si>
  <si>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</si>
  <si>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</si>
  <si>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</si>
  <si>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</si>
  <si>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</si>
  <si>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</si>
  <si>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</si>
  <si>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</si>
  <si>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</si>
  <si>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</si>
  <si>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</si>
  <si>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</si>
  <si>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</si>
  <si>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z budżetu dla samorządowej instytucji kultury</t>
  </si>
  <si>
    <t>92116</t>
  </si>
  <si>
    <t>biblioteki</t>
  </si>
  <si>
    <t>92120</t>
  </si>
  <si>
    <t>ochrona i konserwacja zabytków</t>
  </si>
  <si>
    <t>92195</t>
  </si>
  <si>
    <t>926</t>
  </si>
  <si>
    <t>KULTURA FIZYCZNA I SPORT</t>
  </si>
  <si>
    <t>92601</t>
  </si>
  <si>
    <t>obiekty sportowe</t>
  </si>
  <si>
    <t>92605</t>
  </si>
  <si>
    <t>zadania w zakresie kultury fizycznej i sportu</t>
  </si>
  <si>
    <t>WYDATKI  OGÓŁEM</t>
  </si>
  <si>
    <t>Źródło dochodów</t>
  </si>
  <si>
    <t>Plan
2008r.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</si>
  <si>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</si>
  <si>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</si>
  <si>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</si>
  <si>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</si>
  <si>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</si>
  <si>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</si>
  <si>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</si>
  <si>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</si>
  <si>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</si>
  <si>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</si>
  <si>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</si>
  <si>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</si>
  <si>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Urzędy Wojewódzkie</t>
  </si>
  <si>
    <t>Dotacje celowe otrzymane z bp na realizację zadań bieżących z zakresu administracji rządowej oraz innych zadań zleconych gminie ustawami (wynagr.admin.publ.)</t>
  </si>
  <si>
    <t>Dochody jst związane z realizacją zadań z zakr. administracji rządowej -5% wpływów uzyskiwanych z budżetu państwa (dowody osobiste)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</si>
  <si>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</si>
  <si>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</si>
  <si>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</si>
  <si>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</si>
  <si>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</si>
  <si>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</si>
  <si>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</si>
  <si>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</si>
  <si>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</si>
  <si>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</si>
  <si>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</si>
  <si>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</si>
  <si>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</si>
  <si>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</si>
  <si>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</si>
  <si>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</si>
  <si>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</si>
  <si>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</si>
  <si>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</si>
  <si>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</si>
  <si>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</si>
  <si>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</si>
  <si>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</si>
  <si>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</si>
  <si>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</si>
  <si>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</si>
  <si>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</si>
  <si>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</si>
  <si>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</si>
  <si>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</si>
  <si>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</si>
  <si>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</si>
  <si>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</si>
  <si>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</si>
  <si>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</si>
  <si>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</si>
  <si>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</si>
  <si>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</si>
  <si>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</si>
  <si>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</si>
  <si>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</si>
  <si>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</si>
  <si>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</si>
  <si>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</si>
  <si>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</si>
  <si>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</si>
  <si>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</si>
  <si>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</si>
  <si>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Szkoły podstawowe</t>
  </si>
  <si>
    <t>Dochody z najmu i dzierżawy składników majątkowych gminy Duszniki</t>
  </si>
  <si>
    <t>Przedszkola</t>
  </si>
  <si>
    <t>0960</t>
  </si>
  <si>
    <t>Otrzymane darowizny w postaci pienieżnej</t>
  </si>
  <si>
    <t>Dowozy</t>
  </si>
  <si>
    <t>0830</t>
  </si>
  <si>
    <t>Wpływy z usług</t>
  </si>
  <si>
    <t>Pozostała działalność</t>
  </si>
  <si>
    <t>Dotacje celowe otrzymane z bp na realizację własnych zadań bieżących gmin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</si>
  <si>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</si>
  <si>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</si>
  <si>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</si>
  <si>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</si>
  <si>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</si>
  <si>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Dotacje celowe otrzymane z bp na realizację własnych zadań bieżących gmin - dożywianie dzieci</t>
  </si>
  <si>
    <t>Wpływy i wydatki związane z gromadzeneim środków z opłaty produktowej</t>
  </si>
  <si>
    <t>0400</t>
  </si>
  <si>
    <t>Wpływy z opłaty produktowej</t>
  </si>
  <si>
    <t>Środki na dofinansowanie własnych inwestycji gmin, pozyskane z innych źródeł</t>
  </si>
  <si>
    <t xml:space="preserve">                               DOCHODY OGÓŁEM</t>
  </si>
  <si>
    <t>Dotacje na zadania zlecone</t>
  </si>
  <si>
    <t>Nazwa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</si>
  <si>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</si>
  <si>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</si>
  <si>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</si>
  <si>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</si>
  <si>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 xml:space="preserve">zasiłki i pomoc w naturze oraz składki na ubezpieczenia społeczne 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</si>
  <si>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</si>
  <si>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</si>
  <si>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</si>
  <si>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</si>
  <si>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</si>
  <si>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odpisy na zakładowy fundusz świadczeń socjalnych </t>
  </si>
  <si>
    <t>składki na ubezpieczenia zdrowotne</t>
  </si>
  <si>
    <t>zasiłki i pomoc w naturze oraz składki na ubezpieczenia społeczne</t>
  </si>
  <si>
    <t>II. Dochody budżetu państwa związane z realizacją zadań zleconych jednostkom samorządu terytorialnegoz w 2008r.</t>
  </si>
  <si>
    <t>2350</t>
  </si>
  <si>
    <t>dochody budżetu państwa związane z realizacją zadań zlecanych jst</t>
  </si>
  <si>
    <t>Załącznik Nr 4 do</t>
  </si>
  <si>
    <t>Lp.</t>
  </si>
  <si>
    <t>Klasyfikacja
§</t>
  </si>
  <si>
    <t>Plan
2008 r.</t>
  </si>
  <si>
    <t>Przychody ogółem:</t>
  </si>
  <si>
    <t>1.</t>
  </si>
  <si>
    <t>Kredyty krajowe</t>
  </si>
  <si>
    <t>§ 952</t>
  </si>
  <si>
    <t>2.</t>
  </si>
  <si>
    <t>Pożyczki krajowe</t>
  </si>
  <si>
    <t>3.</t>
  </si>
  <si>
    <t>Kredyty i pożyczki zagraniczne</t>
  </si>
  <si>
    <t>§ 953</t>
  </si>
  <si>
    <t>4.</t>
  </si>
  <si>
    <t>Pożyczki na finansowanie zadań realizowanych
z udziałem środków pochodzących z budżetu UE</t>
  </si>
  <si>
    <t>§ 903</t>
  </si>
  <si>
    <t>5.</t>
  </si>
  <si>
    <t>Spłaty pożyczek udzielonych</t>
  </si>
  <si>
    <t>§ 951</t>
  </si>
  <si>
    <t>6.</t>
  </si>
  <si>
    <t>Prywatyzacja majątku jst</t>
  </si>
  <si>
    <t xml:space="preserve">§ 941 do 944 </t>
  </si>
  <si>
    <t>7.</t>
  </si>
  <si>
    <t>Nadwyżka budżetu z lat ubiegłych</t>
  </si>
  <si>
    <t>§ 957</t>
  </si>
  <si>
    <t>8.</t>
  </si>
  <si>
    <t>Papiery wartościowe (obligacje)</t>
  </si>
  <si>
    <t>§ 931</t>
  </si>
  <si>
    <t>9.</t>
  </si>
  <si>
    <t>Inne rozliczenia krajowe (wolne środki)</t>
  </si>
  <si>
    <t>§ 955</t>
  </si>
  <si>
    <t>Rozchody ogółem:</t>
  </si>
  <si>
    <t>Spłaty kredytów krajowych</t>
  </si>
  <si>
    <t>§ 992</t>
  </si>
  <si>
    <t>Spłaty pożyczek krajowych</t>
  </si>
  <si>
    <t>Spłaty pożyczek zagranicznych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</si>
  <si>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</si>
  <si>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</si>
  <si>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</si>
  <si>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</si>
  <si>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</si>
  <si>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</si>
  <si>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 xml:space="preserve">Wykup innych papierów wartościowych </t>
  </si>
  <si>
    <t>§ 982</t>
  </si>
  <si>
    <t>Rozchody z tytułu innych rozliczeń</t>
  </si>
  <si>
    <t>§ 995</t>
  </si>
  <si>
    <t>Plan wydatków majątkowych na 2008r.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</si>
  <si>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</si>
  <si>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</si>
  <si>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</si>
  <si>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</si>
  <si>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</si>
  <si>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 budowy wodociągów Ceradz Dolny i Niewierz</t>
  </si>
  <si>
    <t>Przyłącza kanalizacyjne w Ceradzu Dolnym</t>
  </si>
  <si>
    <t>Modernizacja przepompowni w Podrzewiu</t>
  </si>
  <si>
    <t>Budowa spinki wodociągu Duszniki - Młynkowo</t>
  </si>
  <si>
    <t>Dokumentacja do wniosku o dofinansowanie z UE ( KANALIZACJA SANITARNA WSI)</t>
  </si>
  <si>
    <t>Drogi publiczne powiatowe</t>
  </si>
  <si>
    <t>Wydatki na pomoc finansową  udzielaną między jednistkami samorządu terytorialnego na dofinansowanie własnych zadań inwestycyjnych i zakupów inwestycyjnych</t>
  </si>
  <si>
    <t xml:space="preserve">Pomoc finansowa na dofinansowanie remontu drogi w Sędzinku </t>
  </si>
  <si>
    <t>Starostwo Powiatowe Szamotuły</t>
  </si>
  <si>
    <t xml:space="preserve">Pomoc finansowa na dofinansowanie remontu drogi w Niewierzu </t>
  </si>
  <si>
    <t>Pomoc finansowa na dofinansowanie budowy chodników w Młynkowie</t>
  </si>
  <si>
    <t>Urzędy gmin</t>
  </si>
  <si>
    <t>Wydatki na zakupy inwestycyjne jednostek budżetowych</t>
  </si>
  <si>
    <t>Zakup sprzętu komputerowego z oprogramowaniem dla Urzędu Gminy</t>
  </si>
  <si>
    <t>Ochotnicze straże pożarne</t>
  </si>
  <si>
    <t>Modernizacja strażnicy OSP w Podrzewiu</t>
  </si>
  <si>
    <t>Projekt budowy sali gimnastyczna przy SP i Gim. w Dusznikach</t>
  </si>
  <si>
    <t xml:space="preserve">UG Duszniki </t>
  </si>
  <si>
    <t>Oddziały przedszkolne w szkołach podstawowych</t>
  </si>
  <si>
    <t>Modernizacja kotłowni ps w Grzebienisku</t>
  </si>
  <si>
    <t>GZO Duszniki</t>
  </si>
  <si>
    <t>Gimnazja</t>
  </si>
  <si>
    <t>Modernizacja kotłowni Gimnazjum w Grzebienisku</t>
  </si>
  <si>
    <t>Ochrona zdrowia</t>
  </si>
  <si>
    <t xml:space="preserve">Pomoc finansowa na dofinansowanie zakupu aparatu RTG dla Szpitala Powiatowego w Szamotułach </t>
  </si>
  <si>
    <t>Oświetlenie ulic, placów i dróg</t>
  </si>
  <si>
    <t>Budowa oświetlenia dróg  Sędzinko</t>
  </si>
  <si>
    <t>Domy i ośrodki kultury, świetlice i kluby</t>
  </si>
  <si>
    <t>Budowa monitoringu w Gminnym Centrum Kultury w Dusznikach</t>
  </si>
  <si>
    <t>UG Duszniki GCK Duszniki</t>
  </si>
  <si>
    <t>Biblioteki</t>
  </si>
  <si>
    <t>Budowa Biblioteki w Grzebienisku</t>
  </si>
  <si>
    <t>Dokumentacja do wniosku o dofinansowanie z UE (ODNOWA WSI)</t>
  </si>
  <si>
    <t>OGÓŁEM</t>
  </si>
  <si>
    <t>Plan</t>
  </si>
  <si>
    <t>po zmianach</t>
  </si>
  <si>
    <t>z dnia 25 marca 2008r.</t>
  </si>
  <si>
    <t>Załącznik Nr 2 do</t>
  </si>
  <si>
    <t>Załącznik Nr 3 do</t>
  </si>
  <si>
    <t xml:space="preserve">                                 Załącznik Nr 5 do</t>
  </si>
  <si>
    <t xml:space="preserve">                                 z dnia 25 marca 2008r.</t>
  </si>
  <si>
    <t>Plan po zmianach</t>
  </si>
  <si>
    <t>Plan wydatków majątkowych na 2008r. po zmianach</t>
  </si>
  <si>
    <t>świadczenia rodzinne, zaliczka alimentacyjna oraz składki na ubezpieczenia emerytalne i rentowe z ubezpieczenia społecznego</t>
  </si>
  <si>
    <t>Dochody budżetu gminy na 2008r. - III zmiana</t>
  </si>
  <si>
    <t>Wydatki budżetu gminy na 2008r. - III zmiana</t>
  </si>
  <si>
    <t>świadczenia społeczne - zadania zlecone i własne</t>
  </si>
  <si>
    <t>Budowa kanalizacji sanitarnej i wodociągu tranzytowego Sękowo - Podrzewie (w tym pożyczka z WFOŚiGW w wysokości 1.490.000zł)</t>
  </si>
  <si>
    <t>Nowe zadanie: Remont ulicy Wierzbowej i części ulicy Powstańców Wlkp. w Dusznikach</t>
  </si>
  <si>
    <t>Drogi publiczne wojewódzkie</t>
  </si>
  <si>
    <t>Pomoc finansowa na dofinansowanie budowy chodnika w Dusznikach (droga 306) -kontynuacja</t>
  </si>
  <si>
    <t>Nowe zadanie: Zakup agregatu</t>
  </si>
  <si>
    <t>60013</t>
  </si>
  <si>
    <t>drogi publiczne wojewódzkie</t>
  </si>
  <si>
    <t>Zmniejszenie dotacji na prowadzenie stałego rejestru wyborców w 2008r. - pismo Krajowego Biura Wyborczego z dn. 25.02.2008r. Nr DPL 3101-3/08</t>
  </si>
  <si>
    <t>Zwiększenie podatku wg złożonych deklaracji</t>
  </si>
  <si>
    <t>Zwiększenie subwencji oświatowej - Pismo Ministra Finansów z dnia 12.02.2008r. Nr ST3/4820/1/08</t>
  </si>
  <si>
    <t>Zwiększenie dotacji na świadczenia rodzinne, zaliczki alimentacyjne oraz składki na ubezp.emerytalne i rentowe - pismo Wojewody Wielkopolskiego z dn. 21.02.2008r. Nr FB.I-3.3010-3/08</t>
  </si>
  <si>
    <t>Zwiększenie dotacji na zasiłki i pomoc w naturze oraz składki na ubezpieczenie społeczne - pismo Wojewody Wielkopolskiego z dn. 21.02.2008r. Nr FB.I-3.3010-3/08</t>
  </si>
  <si>
    <t>I. Dochody i wydatki związane z realizacją zadań z zakresu administracji rządowej zleconych gminie i innych zadań zleconych odrębnymi ustawami w 2008r. - III zmiana</t>
  </si>
  <si>
    <t xml:space="preserve">                                 Przychody i rozchody budżetu w 2008 r. - III zmiana</t>
  </si>
  <si>
    <t xml:space="preserve">                      Zadania inwestycyjne w 2008r. - III zmiana</t>
  </si>
  <si>
    <t xml:space="preserve">Nowe zadanie: Budowa przyłączy sanitarnych do bud.mieszkalnych w Niewierzu </t>
  </si>
  <si>
    <t>Zmniejszenie wydatku po przeprowadzonym przetargu</t>
  </si>
  <si>
    <t>zwiększenie dotacji celowej</t>
  </si>
  <si>
    <t>przesunięcie między paragrafami</t>
  </si>
  <si>
    <t>zmniejszenie dotacji celowej</t>
  </si>
  <si>
    <t>zmniejszenie rezerwy celowej</t>
  </si>
  <si>
    <t>zwiększenie subwencji oświatowej</t>
  </si>
  <si>
    <t>Samorząd Województwa Woelkopolskiego</t>
  </si>
  <si>
    <t>Uchwały Rady Gminy Duszniki Nr XXV/135/08</t>
  </si>
  <si>
    <t xml:space="preserve">                                 Uchwały Rady Gminy Duszniki Nr XXV/135/08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</si>
</sst>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0\ _z_ł"/>
  </numFmts>
  <fonts count="62">
    <font>
      <sz val="10"/>
      <name val="Arial"/>
      <family val="0"/>
    </font>
    <font>
      <b/>
      <sz val="14"/>
      <name val="Arial"/>
      <family val="2"/>
    </font>
    <font>
      <b/>
      <sz val="9"/>
      <name val="Arial CE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 CE"/>
      <family val="0"/>
    </font>
    <font>
      <sz val="6"/>
      <name val="Arial"/>
      <family val="0"/>
    </font>
    <font>
      <b/>
      <sz val="10"/>
      <color indexed="12"/>
      <name val="Arial CE"/>
      <family val="0"/>
    </font>
    <font>
      <b/>
      <sz val="12"/>
      <color indexed="12"/>
      <name val="Arial CE"/>
      <family val="0"/>
    </font>
    <font>
      <b/>
      <i/>
      <sz val="10"/>
      <color indexed="17"/>
      <name val="Arial CE"/>
      <family val="0"/>
    </font>
    <font>
      <sz val="9"/>
      <name val="Arial CE"/>
      <family val="0"/>
    </font>
    <font>
      <sz val="9"/>
      <name val="Arial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11"/>
      <color indexed="17"/>
      <name val="Arial CE"/>
      <family val="2"/>
    </font>
    <font>
      <i/>
      <sz val="10"/>
      <color indexed="17"/>
      <name val="Arial CE"/>
      <family val="0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10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b/>
      <sz val="11"/>
      <color indexed="25"/>
      <name val="Arial CE"/>
      <family val="2"/>
    </font>
    <font>
      <b/>
      <sz val="14"/>
      <name val="Times New Roman"/>
      <family val="1"/>
    </font>
    <font>
      <sz val="5"/>
      <name val="Arial CE"/>
      <family val="2"/>
    </font>
    <font>
      <sz val="10"/>
      <color indexed="12"/>
      <name val="Arial CE"/>
      <family val="2"/>
    </font>
    <font>
      <sz val="10"/>
      <color indexed="10"/>
      <name val="Arial"/>
      <family val="2"/>
    </font>
    <font>
      <sz val="7"/>
      <name val="Arial"/>
      <family val="0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7" fontId="2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7" fontId="8" fillId="0" borderId="6" xfId="0" applyNumberFormat="1" applyFont="1" applyBorder="1" applyAlignment="1">
      <alignment vertical="center" wrapText="1"/>
    </xf>
    <xf numFmtId="7" fontId="8" fillId="0" borderId="7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8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7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8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7" fontId="11" fillId="0" borderId="15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7" fontId="12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7" fontId="10" fillId="0" borderId="18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7" fontId="11" fillId="0" borderId="15" xfId="0" applyNumberFormat="1" applyFont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/>
    </xf>
    <xf numFmtId="8" fontId="10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7" fontId="10" fillId="0" borderId="15" xfId="0" applyNumberFormat="1" applyFont="1" applyBorder="1" applyAlignment="1">
      <alignment horizontal="right" vertical="center"/>
    </xf>
    <xf numFmtId="7" fontId="11" fillId="0" borderId="15" xfId="0" applyNumberFormat="1" applyFont="1" applyFill="1" applyBorder="1" applyAlignment="1">
      <alignment horizontal="right" vertical="center"/>
    </xf>
    <xf numFmtId="7" fontId="10" fillId="0" borderId="15" xfId="0" applyNumberFormat="1" applyFont="1" applyFill="1" applyBorder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wrapText="1"/>
    </xf>
    <xf numFmtId="7" fontId="11" fillId="0" borderId="21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7" fontId="12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7" fontId="8" fillId="0" borderId="7" xfId="0" applyNumberFormat="1" applyFont="1" applyFill="1" applyBorder="1" applyAlignment="1">
      <alignment vertical="center" wrapText="1"/>
    </xf>
    <xf numFmtId="7" fontId="10" fillId="0" borderId="18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8" fontId="13" fillId="0" borderId="14" xfId="0" applyNumberFormat="1" applyFont="1" applyBorder="1" applyAlignment="1">
      <alignment horizontal="center" vertical="center"/>
    </xf>
    <xf numFmtId="7" fontId="11" fillId="0" borderId="15" xfId="0" applyNumberFormat="1" applyFont="1" applyFill="1" applyBorder="1" applyAlignment="1">
      <alignment horizontal="right" vertical="center"/>
    </xf>
    <xf numFmtId="164" fontId="12" fillId="0" borderId="14" xfId="0" applyNumberFormat="1" applyFont="1" applyBorder="1" applyAlignment="1">
      <alignment vertical="center"/>
    </xf>
    <xf numFmtId="8" fontId="11" fillId="0" borderId="20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8" fontId="15" fillId="0" borderId="14" xfId="0" applyNumberFormat="1" applyFont="1" applyBorder="1" applyAlignment="1">
      <alignment horizontal="center" vertical="center"/>
    </xf>
    <xf numFmtId="7" fontId="11" fillId="0" borderId="21" xfId="0" applyNumberFormat="1" applyFont="1" applyFill="1" applyBorder="1" applyAlignment="1">
      <alignment horizontal="right" vertical="center"/>
    </xf>
    <xf numFmtId="49" fontId="8" fillId="0" borderId="7" xfId="0" applyNumberFormat="1" applyFont="1" applyBorder="1" applyAlignment="1">
      <alignment horizontal="center" vertical="center" wrapText="1"/>
    </xf>
    <xf numFmtId="7" fontId="8" fillId="0" borderId="23" xfId="0" applyNumberFormat="1" applyFont="1" applyBorder="1" applyAlignment="1">
      <alignment vertical="center" wrapText="1"/>
    </xf>
    <xf numFmtId="7" fontId="11" fillId="0" borderId="15" xfId="0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7" fontId="11" fillId="0" borderId="11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7" fontId="11" fillId="0" borderId="21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7" fontId="11" fillId="0" borderId="18" xfId="0" applyNumberFormat="1" applyFont="1" applyFill="1" applyBorder="1" applyAlignment="1">
      <alignment horizontal="right" vertical="center"/>
    </xf>
    <xf numFmtId="8" fontId="11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 wrapText="1"/>
    </xf>
    <xf numFmtId="7" fontId="11" fillId="0" borderId="1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49" fontId="8" fillId="0" borderId="23" xfId="0" applyNumberFormat="1" applyFont="1" applyBorder="1" applyAlignment="1">
      <alignment horizontal="center" vertical="center" wrapText="1"/>
    </xf>
    <xf numFmtId="8" fontId="16" fillId="0" borderId="10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 wrapText="1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8" fontId="10" fillId="0" borderId="24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7" fontId="10" fillId="0" borderId="11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7" fontId="11" fillId="0" borderId="15" xfId="0" applyNumberFormat="1" applyFont="1" applyFill="1" applyBorder="1" applyAlignment="1">
      <alignment vertical="center" wrapText="1"/>
    </xf>
    <xf numFmtId="49" fontId="15" fillId="0" borderId="14" xfId="0" applyNumberFormat="1" applyFont="1" applyBorder="1" applyAlignment="1">
      <alignment horizontal="center" vertical="center"/>
    </xf>
    <xf numFmtId="8" fontId="18" fillId="0" borderId="1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7" fontId="8" fillId="0" borderId="7" xfId="0" applyNumberFormat="1" applyFont="1" applyFill="1" applyBorder="1" applyAlignment="1">
      <alignment horizontal="right" vertical="center"/>
    </xf>
    <xf numFmtId="49" fontId="11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7" fontId="10" fillId="0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7" fontId="8" fillId="0" borderId="6" xfId="0" applyNumberFormat="1" applyFont="1" applyBorder="1" applyAlignment="1">
      <alignment vertical="center" wrapText="1"/>
    </xf>
    <xf numFmtId="7" fontId="8" fillId="0" borderId="7" xfId="0" applyNumberFormat="1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7" fontId="10" fillId="0" borderId="18" xfId="0" applyNumberFormat="1" applyFont="1" applyFill="1" applyBorder="1" applyAlignment="1">
      <alignment vertical="center" wrapText="1"/>
    </xf>
    <xf numFmtId="7" fontId="11" fillId="0" borderId="18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vertical="center"/>
    </xf>
    <xf numFmtId="8" fontId="14" fillId="0" borderId="14" xfId="0" applyNumberFormat="1" applyFont="1" applyBorder="1" applyAlignment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 wrapText="1"/>
    </xf>
    <xf numFmtId="8" fontId="1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7" fontId="9" fillId="0" borderId="3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left" vertical="center" wrapText="1"/>
    </xf>
    <xf numFmtId="7" fontId="9" fillId="0" borderId="7" xfId="0" applyNumberFormat="1" applyFont="1" applyBorder="1" applyAlignment="1">
      <alignment vertical="center" wrapText="1"/>
    </xf>
    <xf numFmtId="0" fontId="20" fillId="0" borderId="0" xfId="0" applyNumberFormat="1" applyFont="1" applyAlignment="1">
      <alignment horizontal="center" vertical="center"/>
    </xf>
    <xf numFmtId="7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7" fontId="13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 quotePrefix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center"/>
    </xf>
    <xf numFmtId="0" fontId="11" fillId="0" borderId="24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11" fillId="0" borderId="20" xfId="0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8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28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34" fillId="0" borderId="30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7" fontId="9" fillId="0" borderId="0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7" fontId="29" fillId="0" borderId="0" xfId="0" applyNumberFormat="1" applyFont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7" fontId="9" fillId="0" borderId="8" xfId="0" applyNumberFormat="1" applyFont="1" applyBorder="1" applyAlignment="1">
      <alignment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7" fontId="11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7" fontId="9" fillId="0" borderId="31" xfId="0" applyNumberFormat="1" applyFont="1" applyBorder="1" applyAlignment="1">
      <alignment horizontal="right" vertical="center" wrapText="1"/>
    </xf>
    <xf numFmtId="7" fontId="3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7" fontId="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7" fontId="11" fillId="0" borderId="14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20" fillId="0" borderId="0" xfId="0" applyNumberFormat="1" applyFont="1" applyAlignment="1">
      <alignment horizontal="center" vertical="center" wrapText="1"/>
    </xf>
    <xf numFmtId="7" fontId="20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7" fontId="9" fillId="0" borderId="6" xfId="0" applyNumberFormat="1" applyFont="1" applyBorder="1" applyAlignment="1">
      <alignment vertical="center" wrapText="1"/>
    </xf>
    <xf numFmtId="7" fontId="9" fillId="0" borderId="0" xfId="0" applyNumberFormat="1" applyFont="1" applyBorder="1" applyAlignment="1">
      <alignment vertical="center" wrapText="1"/>
    </xf>
    <xf numFmtId="8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 wrapText="1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4" fontId="19" fillId="0" borderId="2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 quotePrefix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7" fontId="8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right" vertical="center"/>
    </xf>
    <xf numFmtId="4" fontId="45" fillId="0" borderId="14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 quotePrefix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horizontal="right" vertical="center" wrapText="1"/>
    </xf>
    <xf numFmtId="4" fontId="47" fillId="0" borderId="14" xfId="0" applyNumberFormat="1" applyFont="1" applyFill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quotePrefix="1">
      <alignment horizontal="center" vertical="center" wrapText="1"/>
    </xf>
    <xf numFmtId="4" fontId="47" fillId="0" borderId="14" xfId="0" applyNumberFormat="1" applyFont="1" applyFill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4" fontId="45" fillId="0" borderId="14" xfId="0" applyNumberFormat="1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5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32" fillId="0" borderId="14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horizontal="right" vertical="center" wrapText="1"/>
    </xf>
    <xf numFmtId="0" fontId="32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7" fontId="8" fillId="0" borderId="14" xfId="0" applyNumberFormat="1" applyFont="1" applyBorder="1" applyAlignment="1">
      <alignment vertical="center" wrapText="1"/>
    </xf>
    <xf numFmtId="49" fontId="30" fillId="0" borderId="24" xfId="0" applyNumberFormat="1" applyFont="1" applyBorder="1" applyAlignment="1">
      <alignment horizontal="center" vertical="center"/>
    </xf>
    <xf numFmtId="8" fontId="30" fillId="0" borderId="24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left" vertical="center" wrapText="1"/>
    </xf>
    <xf numFmtId="49" fontId="49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4" fillId="0" borderId="14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8" fontId="17" fillId="0" borderId="14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8" fontId="30" fillId="0" borderId="14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vertical="center" wrapText="1"/>
    </xf>
    <xf numFmtId="4" fontId="47" fillId="0" borderId="34" xfId="0" applyNumberFormat="1" applyFont="1" applyFill="1" applyBorder="1" applyAlignment="1">
      <alignment horizontal="right" vertical="center" wrapText="1"/>
    </xf>
    <xf numFmtId="0" fontId="49" fillId="0" borderId="34" xfId="0" applyFont="1" applyBorder="1" applyAlignment="1">
      <alignment vertical="center" wrapText="1"/>
    </xf>
    <xf numFmtId="0" fontId="49" fillId="0" borderId="3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right" vertical="center" wrapText="1"/>
    </xf>
    <xf numFmtId="4" fontId="12" fillId="0" borderId="24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left" vertical="center" wrapText="1"/>
    </xf>
    <xf numFmtId="4" fontId="56" fillId="0" borderId="6" xfId="0" applyNumberFormat="1" applyFont="1" applyFill="1" applyBorder="1" applyAlignment="1">
      <alignment horizontal="right" vertical="center" wrapText="1"/>
    </xf>
    <xf numFmtId="4" fontId="57" fillId="0" borderId="6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58" fillId="0" borderId="0" xfId="0" applyFont="1" applyAlignment="1">
      <alignment vertical="center" wrapText="1"/>
    </xf>
    <xf numFmtId="4" fontId="58" fillId="0" borderId="0" xfId="0" applyNumberFormat="1" applyFont="1" applyAlignment="1">
      <alignment horizontal="right" vertical="center" wrapText="1"/>
    </xf>
    <xf numFmtId="4" fontId="59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vertical="center" wrapText="1"/>
    </xf>
    <xf numFmtId="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Alignment="1">
      <alignment vertical="center" wrapText="1"/>
    </xf>
    <xf numFmtId="0" fontId="59" fillId="0" borderId="0" xfId="0" applyFont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164" fontId="11" fillId="0" borderId="21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4" fontId="32" fillId="0" borderId="7" xfId="0" applyNumberFormat="1" applyFont="1" applyBorder="1" applyAlignment="1">
      <alignment vertical="center"/>
    </xf>
    <xf numFmtId="164" fontId="33" fillId="0" borderId="11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4" fontId="11" fillId="0" borderId="14" xfId="0" applyNumberFormat="1" applyFont="1" applyBorder="1" applyAlignment="1">
      <alignment vertical="center"/>
    </xf>
    <xf numFmtId="164" fontId="11" fillId="0" borderId="14" xfId="0" applyNumberFormat="1" applyFont="1" applyBorder="1" applyAlignment="1" quotePrefix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7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6" fillId="0" borderId="12" xfId="0" applyFont="1" applyBorder="1" applyAlignment="1">
      <alignment/>
    </xf>
    <xf numFmtId="0" fontId="26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9" fillId="0" borderId="16" xfId="0" applyFont="1" applyBorder="1" applyAlignment="1">
      <alignment wrapText="1"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4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7" fontId="2" fillId="2" borderId="7" xfId="0" applyNumberFormat="1" applyFont="1" applyFill="1" applyBorder="1" applyAlignment="1">
      <alignment horizontal="center" vertical="center"/>
    </xf>
    <xf numFmtId="7" fontId="38" fillId="0" borderId="18" xfId="0" applyNumberFormat="1" applyFont="1" applyBorder="1" applyAlignment="1">
      <alignment horizontal="right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7" fontId="38" fillId="0" borderId="15" xfId="0" applyNumberFormat="1" applyFont="1" applyBorder="1" applyAlignment="1">
      <alignment horizontal="right" vertical="center" wrapText="1"/>
    </xf>
    <xf numFmtId="7" fontId="11" fillId="0" borderId="15" xfId="0" applyNumberFormat="1" applyFont="1" applyBorder="1" applyAlignment="1">
      <alignment horizontal="right" vertical="center" wrapText="1"/>
    </xf>
    <xf numFmtId="7" fontId="9" fillId="0" borderId="29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7" fontId="11" fillId="0" borderId="21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7" fontId="11" fillId="0" borderId="20" xfId="0" applyNumberFormat="1" applyFont="1" applyBorder="1" applyAlignment="1">
      <alignment horizontal="right" vertical="center" wrapText="1"/>
    </xf>
    <xf numFmtId="164" fontId="12" fillId="0" borderId="14" xfId="0" applyNumberFormat="1" applyFont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3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7" fontId="11" fillId="0" borderId="2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7" fontId="9" fillId="0" borderId="8" xfId="0" applyNumberFormat="1" applyFont="1" applyBorder="1" applyAlignment="1">
      <alignment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7" fillId="0" borderId="34" xfId="0" applyNumberFormat="1" applyFont="1" applyFill="1" applyBorder="1" applyAlignment="1">
      <alignment horizontal="right" vertical="center" wrapText="1"/>
    </xf>
    <xf numFmtId="7" fontId="30" fillId="0" borderId="14" xfId="0" applyNumberFormat="1" applyFont="1" applyBorder="1" applyAlignment="1">
      <alignment vertical="center" wrapText="1"/>
    </xf>
    <xf numFmtId="164" fontId="12" fillId="0" borderId="15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7" fontId="12" fillId="0" borderId="11" xfId="0" applyNumberFormat="1" applyFont="1" applyBorder="1" applyAlignment="1">
      <alignment vertical="center"/>
    </xf>
    <xf numFmtId="7" fontId="12" fillId="0" borderId="14" xfId="0" applyNumberFormat="1" applyFont="1" applyBorder="1" applyAlignment="1">
      <alignment vertical="center"/>
    </xf>
    <xf numFmtId="7" fontId="28" fillId="0" borderId="7" xfId="0" applyNumberFormat="1" applyFont="1" applyBorder="1" applyAlignment="1">
      <alignment vertical="center" wrapText="1"/>
    </xf>
    <xf numFmtId="0" fontId="29" fillId="0" borderId="16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164" fontId="26" fillId="0" borderId="11" xfId="0" applyNumberFormat="1" applyFont="1" applyBorder="1" applyAlignment="1">
      <alignment/>
    </xf>
    <xf numFmtId="164" fontId="26" fillId="0" borderId="24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34" xfId="0" applyFont="1" applyBorder="1" applyAlignment="1" quotePrefix="1">
      <alignment horizontal="center" vertical="center"/>
    </xf>
    <xf numFmtId="0" fontId="0" fillId="0" borderId="34" xfId="0" applyBorder="1" applyAlignment="1">
      <alignment vertical="center" wrapText="1"/>
    </xf>
    <xf numFmtId="164" fontId="12" fillId="0" borderId="38" xfId="0" applyNumberFormat="1" applyFont="1" applyBorder="1" applyAlignment="1">
      <alignment vertical="center"/>
    </xf>
    <xf numFmtId="164" fontId="12" fillId="0" borderId="34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vertical="center"/>
    </xf>
    <xf numFmtId="0" fontId="11" fillId="0" borderId="35" xfId="0" applyFont="1" applyBorder="1" applyAlignment="1">
      <alignment/>
    </xf>
    <xf numFmtId="164" fontId="11" fillId="0" borderId="20" xfId="0" applyNumberFormat="1" applyFont="1" applyBorder="1" applyAlignment="1">
      <alignment vertical="center"/>
    </xf>
    <xf numFmtId="0" fontId="29" fillId="0" borderId="22" xfId="0" applyFont="1" applyBorder="1" applyAlignment="1">
      <alignment wrapText="1"/>
    </xf>
    <xf numFmtId="0" fontId="2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49" fontId="11" fillId="0" borderId="39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7" fontId="11" fillId="0" borderId="0" xfId="0" applyNumberFormat="1" applyFont="1" applyBorder="1" applyAlignment="1">
      <alignment horizontal="right" vertical="center"/>
    </xf>
    <xf numFmtId="49" fontId="0" fillId="0" borderId="2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7" xfId="0" applyNumberFormat="1" applyBorder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49" fontId="11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wrapText="1"/>
    </xf>
    <xf numFmtId="7" fontId="11" fillId="0" borderId="38" xfId="0" applyNumberFormat="1" applyFont="1" applyFill="1" applyBorder="1" applyAlignment="1">
      <alignment horizontal="right" vertical="center"/>
    </xf>
    <xf numFmtId="7" fontId="12" fillId="0" borderId="38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49" fontId="13" fillId="0" borderId="25" xfId="0" applyNumberFormat="1" applyFont="1" applyBorder="1" applyAlignment="1">
      <alignment horizontal="center" vertical="center"/>
    </xf>
    <xf numFmtId="8" fontId="10" fillId="0" borderId="26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6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7" fontId="9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I2" sqref="I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00390625" style="0" customWidth="1"/>
    <col min="4" max="4" width="5.8515625" style="136" customWidth="1"/>
    <col min="5" max="5" width="45.28125" style="0" customWidth="1"/>
    <col min="6" max="6" width="17.00390625" style="0" customWidth="1"/>
    <col min="7" max="7" width="13.5742187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spans="1:9" ht="12.75">
      <c r="A1" s="482"/>
      <c r="I1" t="s">
        <v>0</v>
      </c>
    </row>
    <row r="2" ht="15.75" customHeight="1">
      <c r="I2" t="s">
        <v>447</v>
      </c>
    </row>
    <row r="3" ht="12.75">
      <c r="I3" t="s">
        <v>413</v>
      </c>
    </row>
    <row r="5" spans="3:7" ht="18.75" customHeight="1">
      <c r="C5" s="137"/>
      <c r="D5" s="138"/>
      <c r="E5" s="518" t="s">
        <v>421</v>
      </c>
      <c r="F5" s="518"/>
      <c r="G5" s="518"/>
    </row>
    <row r="6" spans="5:9" ht="12" customHeight="1" thickBot="1">
      <c r="E6" s="139"/>
      <c r="H6" s="2"/>
      <c r="I6" s="140"/>
    </row>
    <row r="7" spans="2:9" s="141" customFormat="1" ht="15" customHeight="1">
      <c r="B7" s="504" t="s">
        <v>2</v>
      </c>
      <c r="C7" s="506" t="s">
        <v>3</v>
      </c>
      <c r="D7" s="508" t="s">
        <v>4</v>
      </c>
      <c r="E7" s="510" t="s">
        <v>221</v>
      </c>
      <c r="F7" s="512" t="s">
        <v>222</v>
      </c>
      <c r="G7" s="514" t="s">
        <v>7</v>
      </c>
      <c r="H7" s="407" t="s">
        <v>411</v>
      </c>
      <c r="I7" s="516" t="s">
        <v>9</v>
      </c>
    </row>
    <row r="8" spans="2:9" s="141" customFormat="1" ht="15" customHeight="1" thickBot="1">
      <c r="B8" s="505"/>
      <c r="C8" s="507"/>
      <c r="D8" s="509"/>
      <c r="E8" s="511"/>
      <c r="F8" s="513"/>
      <c r="G8" s="515"/>
      <c r="H8" s="408" t="s">
        <v>412</v>
      </c>
      <c r="I8" s="517"/>
    </row>
    <row r="9" spans="2:9" s="142" customFormat="1" ht="9.75" customHeight="1" thickBot="1">
      <c r="B9" s="143">
        <v>1</v>
      </c>
      <c r="C9" s="144">
        <v>2</v>
      </c>
      <c r="D9" s="144">
        <v>3</v>
      </c>
      <c r="E9" s="144">
        <v>4</v>
      </c>
      <c r="F9" s="391">
        <v>5</v>
      </c>
      <c r="G9" s="144">
        <v>6</v>
      </c>
      <c r="H9" s="144">
        <v>7</v>
      </c>
      <c r="I9" s="412">
        <v>8</v>
      </c>
    </row>
    <row r="10" spans="2:9" s="142" customFormat="1" ht="14.25" customHeight="1" thickBot="1">
      <c r="B10" s="145" t="s">
        <v>223</v>
      </c>
      <c r="C10" s="146"/>
      <c r="D10" s="146"/>
      <c r="E10" s="66" t="s">
        <v>224</v>
      </c>
      <c r="F10" s="392">
        <f aca="true" t="shared" si="0" ref="F10:H11">F11</f>
        <v>6000</v>
      </c>
      <c r="G10" s="392">
        <f t="shared" si="0"/>
        <v>0</v>
      </c>
      <c r="H10" s="392">
        <f t="shared" si="0"/>
        <v>6000</v>
      </c>
      <c r="I10" s="409"/>
    </row>
    <row r="11" spans="2:11" s="142" customFormat="1" ht="15" customHeight="1">
      <c r="B11" s="148"/>
      <c r="C11" s="149" t="s">
        <v>225</v>
      </c>
      <c r="D11" s="150"/>
      <c r="E11" s="151" t="s">
        <v>226</v>
      </c>
      <c r="F11" s="393">
        <f t="shared" si="0"/>
        <v>6000</v>
      </c>
      <c r="G11" s="393">
        <f t="shared" si="0"/>
        <v>0</v>
      </c>
      <c r="H11" s="393">
        <f t="shared" si="0"/>
        <v>6000</v>
      </c>
      <c r="I11" s="413"/>
      <c r="K11" s="147"/>
    </row>
    <row r="12" spans="2:11" s="142" customFormat="1" ht="24.75" customHeight="1" thickBot="1">
      <c r="B12" s="152"/>
      <c r="C12" s="153"/>
      <c r="D12" s="154" t="s">
        <v>227</v>
      </c>
      <c r="E12" s="155" t="s">
        <v>228</v>
      </c>
      <c r="F12" s="394">
        <v>6000</v>
      </c>
      <c r="G12" s="444"/>
      <c r="H12" s="402">
        <f>F12+G12</f>
        <v>6000</v>
      </c>
      <c r="I12" s="414"/>
      <c r="K12" s="156"/>
    </row>
    <row r="13" spans="2:11" s="142" customFormat="1" ht="15" customHeight="1" thickBot="1">
      <c r="B13" s="157">
        <v>700</v>
      </c>
      <c r="C13" s="146"/>
      <c r="D13" s="146"/>
      <c r="E13" s="66" t="s">
        <v>40</v>
      </c>
      <c r="F13" s="392">
        <f>F14</f>
        <v>300000</v>
      </c>
      <c r="G13" s="392">
        <f>G14</f>
        <v>60000</v>
      </c>
      <c r="H13" s="392">
        <f>H14</f>
        <v>360000</v>
      </c>
      <c r="I13" s="409"/>
      <c r="K13" s="147"/>
    </row>
    <row r="14" spans="2:11" s="142" customFormat="1" ht="15" customHeight="1">
      <c r="B14" s="148"/>
      <c r="C14" s="158">
        <v>70005</v>
      </c>
      <c r="D14" s="150"/>
      <c r="E14" s="151" t="s">
        <v>229</v>
      </c>
      <c r="F14" s="393">
        <f>F15+F16+F17</f>
        <v>300000</v>
      </c>
      <c r="G14" s="393">
        <f>G15+G16+G17</f>
        <v>60000</v>
      </c>
      <c r="H14" s="393">
        <f>H15+H16+H17</f>
        <v>360000</v>
      </c>
      <c r="I14" s="413"/>
      <c r="K14" s="147"/>
    </row>
    <row r="15" spans="2:11" s="142" customFormat="1" ht="23.25" customHeight="1">
      <c r="B15" s="159"/>
      <c r="C15" s="160"/>
      <c r="D15" s="161" t="s">
        <v>230</v>
      </c>
      <c r="E15" s="162" t="s">
        <v>231</v>
      </c>
      <c r="F15" s="395">
        <v>10000</v>
      </c>
      <c r="G15" s="445"/>
      <c r="H15" s="402">
        <f>F15+G15</f>
        <v>10000</v>
      </c>
      <c r="I15" s="415"/>
      <c r="K15" s="147"/>
    </row>
    <row r="16" spans="2:11" s="142" customFormat="1" ht="36" customHeight="1">
      <c r="B16" s="159"/>
      <c r="C16" s="160"/>
      <c r="D16" s="161" t="s">
        <v>227</v>
      </c>
      <c r="E16" s="163" t="s">
        <v>232</v>
      </c>
      <c r="F16" s="395">
        <v>20000</v>
      </c>
      <c r="G16" s="445"/>
      <c r="H16" s="402">
        <f>F16+G16</f>
        <v>20000</v>
      </c>
      <c r="I16" s="415"/>
      <c r="K16" s="147"/>
    </row>
    <row r="17" spans="2:11" s="142" customFormat="1" ht="15" customHeight="1" thickBot="1">
      <c r="B17" s="152"/>
      <c r="C17" s="164"/>
      <c r="D17" s="154" t="s">
        <v>233</v>
      </c>
      <c r="E17" s="155" t="s">
        <v>234</v>
      </c>
      <c r="F17" s="394">
        <v>270000</v>
      </c>
      <c r="G17" s="444">
        <v>60000</v>
      </c>
      <c r="H17" s="402">
        <f>F17+G17</f>
        <v>330000</v>
      </c>
      <c r="I17" s="414"/>
      <c r="K17" s="147"/>
    </row>
    <row r="18" spans="2:11" s="142" customFormat="1" ht="15" customHeight="1" thickBot="1">
      <c r="B18" s="157">
        <v>750</v>
      </c>
      <c r="C18" s="146"/>
      <c r="D18" s="146"/>
      <c r="E18" s="66" t="s">
        <v>50</v>
      </c>
      <c r="F18" s="392">
        <f>F19+F22</f>
        <v>111400</v>
      </c>
      <c r="G18" s="392">
        <f>G19+G22</f>
        <v>0</v>
      </c>
      <c r="H18" s="392">
        <f>H19+H22</f>
        <v>111400</v>
      </c>
      <c r="I18" s="409"/>
      <c r="K18" s="147"/>
    </row>
    <row r="19" spans="2:11" s="142" customFormat="1" ht="15" customHeight="1">
      <c r="B19" s="148"/>
      <c r="C19" s="158">
        <v>75011</v>
      </c>
      <c r="D19" s="150"/>
      <c r="E19" s="151" t="s">
        <v>235</v>
      </c>
      <c r="F19" s="393">
        <f>F20+F21</f>
        <v>65400</v>
      </c>
      <c r="G19" s="393">
        <f>G20+G21</f>
        <v>0</v>
      </c>
      <c r="H19" s="393">
        <f>H20+H21</f>
        <v>65400</v>
      </c>
      <c r="I19" s="413"/>
      <c r="K19" s="147"/>
    </row>
    <row r="20" spans="2:11" s="142" customFormat="1" ht="37.5" customHeight="1">
      <c r="B20" s="159"/>
      <c r="C20" s="160"/>
      <c r="D20" s="165">
        <v>2010</v>
      </c>
      <c r="E20" s="166" t="s">
        <v>236</v>
      </c>
      <c r="F20" s="395">
        <v>64900</v>
      </c>
      <c r="G20" s="445"/>
      <c r="H20" s="402">
        <f>F20+G20</f>
        <v>64900</v>
      </c>
      <c r="I20" s="415"/>
      <c r="K20" s="167"/>
    </row>
    <row r="21" spans="2:11" s="142" customFormat="1" ht="39" customHeight="1">
      <c r="B21" s="159"/>
      <c r="C21" s="160"/>
      <c r="D21" s="165">
        <v>2360</v>
      </c>
      <c r="E21" s="162" t="s">
        <v>237</v>
      </c>
      <c r="F21" s="395">
        <v>500</v>
      </c>
      <c r="G21" s="445"/>
      <c r="H21" s="402">
        <f>F21+G21</f>
        <v>500</v>
      </c>
      <c r="I21" s="415"/>
      <c r="K21" s="147"/>
    </row>
    <row r="22" spans="2:9" s="142" customFormat="1" ht="15" customHeight="1">
      <c r="B22" s="159"/>
      <c r="C22" s="168">
        <v>75023</v>
      </c>
      <c r="D22" s="169"/>
      <c r="E22" s="170" t="s">
        <v>238</v>
      </c>
      <c r="F22" s="396">
        <f>F23+F24+F25</f>
        <v>46000</v>
      </c>
      <c r="G22" s="396">
        <f>G23+G24+G25</f>
        <v>0</v>
      </c>
      <c r="H22" s="396">
        <f>H23+H24+H25</f>
        <v>46000</v>
      </c>
      <c r="I22" s="415"/>
    </row>
    <row r="23" spans="2:9" s="142" customFormat="1" ht="24" customHeight="1">
      <c r="B23" s="159"/>
      <c r="C23" s="160"/>
      <c r="D23" s="161" t="s">
        <v>239</v>
      </c>
      <c r="E23" s="162" t="s">
        <v>240</v>
      </c>
      <c r="F23" s="395">
        <v>6000</v>
      </c>
      <c r="G23" s="445"/>
      <c r="H23" s="402">
        <f>F23+G23</f>
        <v>6000</v>
      </c>
      <c r="I23" s="415"/>
    </row>
    <row r="24" spans="2:9" s="142" customFormat="1" ht="24" customHeight="1">
      <c r="B24" s="159"/>
      <c r="C24" s="160"/>
      <c r="D24" s="161" t="s">
        <v>241</v>
      </c>
      <c r="E24" s="162" t="s">
        <v>242</v>
      </c>
      <c r="F24" s="395">
        <v>15000</v>
      </c>
      <c r="G24" s="445"/>
      <c r="H24" s="402">
        <f>F24+G24</f>
        <v>15000</v>
      </c>
      <c r="I24" s="415"/>
    </row>
    <row r="25" spans="2:9" s="142" customFormat="1" ht="24" customHeight="1" thickBot="1">
      <c r="B25" s="152"/>
      <c r="C25" s="164"/>
      <c r="D25" s="154" t="s">
        <v>243</v>
      </c>
      <c r="E25" s="155" t="s">
        <v>244</v>
      </c>
      <c r="F25" s="394">
        <v>25000</v>
      </c>
      <c r="G25" s="444"/>
      <c r="H25" s="402">
        <f>F25+G25</f>
        <v>25000</v>
      </c>
      <c r="I25" s="414"/>
    </row>
    <row r="26" spans="2:9" s="142" customFormat="1" ht="27.75" customHeight="1" thickBot="1">
      <c r="B26" s="157">
        <v>751</v>
      </c>
      <c r="C26" s="146"/>
      <c r="D26" s="146"/>
      <c r="E26" s="78" t="s">
        <v>89</v>
      </c>
      <c r="F26" s="392">
        <f aca="true" t="shared" si="1" ref="F26:H27">F27</f>
        <v>1320</v>
      </c>
      <c r="G26" s="392">
        <f t="shared" si="1"/>
        <v>-216</v>
      </c>
      <c r="H26" s="392">
        <f t="shared" si="1"/>
        <v>1104</v>
      </c>
      <c r="I26" s="409"/>
    </row>
    <row r="27" spans="2:11" s="142" customFormat="1" ht="25.5" customHeight="1">
      <c r="B27" s="148"/>
      <c r="C27" s="158">
        <v>75101</v>
      </c>
      <c r="D27" s="150"/>
      <c r="E27" s="171" t="s">
        <v>245</v>
      </c>
      <c r="F27" s="393">
        <f t="shared" si="1"/>
        <v>1320</v>
      </c>
      <c r="G27" s="393">
        <f t="shared" si="1"/>
        <v>-216</v>
      </c>
      <c r="H27" s="393">
        <f t="shared" si="1"/>
        <v>1104</v>
      </c>
      <c r="I27" s="413"/>
      <c r="K27" s="147"/>
    </row>
    <row r="28" spans="2:11" s="142" customFormat="1" ht="39" customHeight="1" thickBot="1">
      <c r="B28" s="152"/>
      <c r="C28" s="164"/>
      <c r="D28" s="172">
        <v>2010</v>
      </c>
      <c r="E28" s="53" t="s">
        <v>246</v>
      </c>
      <c r="F28" s="394">
        <v>1320</v>
      </c>
      <c r="G28" s="444">
        <v>-216</v>
      </c>
      <c r="H28" s="479">
        <f>F28+G28</f>
        <v>1104</v>
      </c>
      <c r="I28" s="480" t="s">
        <v>431</v>
      </c>
      <c r="K28" s="156"/>
    </row>
    <row r="29" spans="2:9" ht="49.5" customHeight="1" thickBot="1">
      <c r="B29" s="157">
        <v>756</v>
      </c>
      <c r="C29" s="146"/>
      <c r="D29" s="146"/>
      <c r="E29" s="78" t="s">
        <v>247</v>
      </c>
      <c r="F29" s="392">
        <f>F30+F35+F43+F49</f>
        <v>8738956</v>
      </c>
      <c r="G29" s="392">
        <f>G30+G35+G43+G49</f>
        <v>400000</v>
      </c>
      <c r="H29" s="392">
        <f>H30+H35+H43+H49</f>
        <v>9138956</v>
      </c>
      <c r="I29" s="375"/>
    </row>
    <row r="30" spans="2:9" s="174" customFormat="1" ht="41.25" customHeight="1">
      <c r="B30" s="175"/>
      <c r="C30" s="158">
        <v>75615</v>
      </c>
      <c r="D30" s="150"/>
      <c r="E30" s="171" t="s">
        <v>248</v>
      </c>
      <c r="F30" s="393">
        <f>F31+F32+F33+F34</f>
        <v>2141000</v>
      </c>
      <c r="G30" s="393">
        <f>G31+G32+G33+G34</f>
        <v>400000</v>
      </c>
      <c r="H30" s="393">
        <f>H31+H32+H33+H34</f>
        <v>2541000</v>
      </c>
      <c r="I30" s="416"/>
    </row>
    <row r="31" spans="2:9" s="174" customFormat="1" ht="15" customHeight="1">
      <c r="B31" s="177"/>
      <c r="C31" s="178"/>
      <c r="D31" s="161" t="s">
        <v>249</v>
      </c>
      <c r="E31" s="162" t="s">
        <v>250</v>
      </c>
      <c r="F31" s="395">
        <v>2000000</v>
      </c>
      <c r="G31" s="445">
        <v>400000</v>
      </c>
      <c r="H31" s="402">
        <f>F31+G31</f>
        <v>2400000</v>
      </c>
      <c r="I31" s="465" t="s">
        <v>432</v>
      </c>
    </row>
    <row r="32" spans="2:9" ht="15" customHeight="1">
      <c r="B32" s="179"/>
      <c r="C32" s="180"/>
      <c r="D32" s="161" t="s">
        <v>251</v>
      </c>
      <c r="E32" s="181" t="s">
        <v>252</v>
      </c>
      <c r="F32" s="395">
        <v>110000</v>
      </c>
      <c r="G32" s="443"/>
      <c r="H32" s="402">
        <f>F32+G32</f>
        <v>110000</v>
      </c>
      <c r="I32" s="293"/>
    </row>
    <row r="33" spans="2:9" ht="15" customHeight="1">
      <c r="B33" s="179"/>
      <c r="C33" s="180"/>
      <c r="D33" s="161" t="s">
        <v>253</v>
      </c>
      <c r="E33" s="181" t="s">
        <v>254</v>
      </c>
      <c r="F33" s="395">
        <v>18000</v>
      </c>
      <c r="G33" s="443"/>
      <c r="H33" s="402">
        <f>F33+G33</f>
        <v>18000</v>
      </c>
      <c r="I33" s="293"/>
    </row>
    <row r="34" spans="2:9" ht="15" customHeight="1">
      <c r="B34" s="179"/>
      <c r="C34" s="180"/>
      <c r="D34" s="161" t="s">
        <v>255</v>
      </c>
      <c r="E34" s="181" t="s">
        <v>256</v>
      </c>
      <c r="F34" s="395">
        <v>13000</v>
      </c>
      <c r="G34" s="443"/>
      <c r="H34" s="402">
        <f>F34+G34</f>
        <v>13000</v>
      </c>
      <c r="I34" s="293"/>
    </row>
    <row r="35" spans="2:9" s="174" customFormat="1" ht="27" customHeight="1">
      <c r="B35" s="182"/>
      <c r="C35" s="168">
        <v>75616</v>
      </c>
      <c r="D35" s="169"/>
      <c r="E35" s="183" t="s">
        <v>257</v>
      </c>
      <c r="F35" s="396">
        <f>F36+F37+F38+F39+F40+F41+F42</f>
        <v>1955000</v>
      </c>
      <c r="G35" s="396">
        <f>G36+G37+G38+G39+G40+G41+G42</f>
        <v>0</v>
      </c>
      <c r="H35" s="396">
        <f>H36+H37+H38+H39+H40+H41+H42</f>
        <v>1955000</v>
      </c>
      <c r="I35" s="417"/>
    </row>
    <row r="36" spans="2:10" s="174" customFormat="1" ht="15" customHeight="1">
      <c r="B36" s="177"/>
      <c r="C36" s="178"/>
      <c r="D36" s="161" t="s">
        <v>249</v>
      </c>
      <c r="E36" s="181" t="s">
        <v>250</v>
      </c>
      <c r="F36" s="395">
        <v>750000</v>
      </c>
      <c r="G36" s="448"/>
      <c r="H36" s="402">
        <f aca="true" t="shared" si="2" ref="H36:H42">F36+G36</f>
        <v>750000</v>
      </c>
      <c r="I36" s="417"/>
      <c r="J36" s="176"/>
    </row>
    <row r="37" spans="2:9" ht="15" customHeight="1">
      <c r="B37" s="179"/>
      <c r="C37" s="180"/>
      <c r="D37" s="161" t="s">
        <v>251</v>
      </c>
      <c r="E37" s="181" t="s">
        <v>258</v>
      </c>
      <c r="F37" s="395">
        <v>750000</v>
      </c>
      <c r="G37" s="443"/>
      <c r="H37" s="402">
        <f t="shared" si="2"/>
        <v>750000</v>
      </c>
      <c r="I37" s="293"/>
    </row>
    <row r="38" spans="2:9" ht="15" customHeight="1">
      <c r="B38" s="179"/>
      <c r="C38" s="180"/>
      <c r="D38" s="161" t="s">
        <v>253</v>
      </c>
      <c r="E38" s="181" t="s">
        <v>254</v>
      </c>
      <c r="F38" s="395">
        <v>3000</v>
      </c>
      <c r="G38" s="443"/>
      <c r="H38" s="402">
        <f t="shared" si="2"/>
        <v>3000</v>
      </c>
      <c r="I38" s="293"/>
    </row>
    <row r="39" spans="2:9" s="174" customFormat="1" ht="15" customHeight="1">
      <c r="B39" s="182"/>
      <c r="C39" s="178"/>
      <c r="D39" s="161" t="s">
        <v>255</v>
      </c>
      <c r="E39" s="181" t="s">
        <v>259</v>
      </c>
      <c r="F39" s="395">
        <v>237000</v>
      </c>
      <c r="G39" s="448"/>
      <c r="H39" s="402">
        <f t="shared" si="2"/>
        <v>237000</v>
      </c>
      <c r="I39" s="417"/>
    </row>
    <row r="40" spans="2:9" ht="24" customHeight="1">
      <c r="B40" s="179"/>
      <c r="C40" s="180"/>
      <c r="D40" s="161" t="s">
        <v>260</v>
      </c>
      <c r="E40" s="162" t="s">
        <v>261</v>
      </c>
      <c r="F40" s="395">
        <v>8000</v>
      </c>
      <c r="G40" s="443"/>
      <c r="H40" s="402">
        <f t="shared" si="2"/>
        <v>8000</v>
      </c>
      <c r="I40" s="293"/>
    </row>
    <row r="41" spans="2:9" ht="15" customHeight="1">
      <c r="B41" s="179"/>
      <c r="C41" s="180"/>
      <c r="D41" s="161" t="s">
        <v>262</v>
      </c>
      <c r="E41" s="181" t="s">
        <v>263</v>
      </c>
      <c r="F41" s="395">
        <v>7000</v>
      </c>
      <c r="G41" s="443"/>
      <c r="H41" s="402">
        <f t="shared" si="2"/>
        <v>7000</v>
      </c>
      <c r="I41" s="293"/>
    </row>
    <row r="42" spans="2:9" ht="15" customHeight="1">
      <c r="B42" s="179"/>
      <c r="C42" s="180"/>
      <c r="D42" s="161" t="s">
        <v>264</v>
      </c>
      <c r="E42" s="181" t="s">
        <v>265</v>
      </c>
      <c r="F42" s="395">
        <v>200000</v>
      </c>
      <c r="G42" s="443"/>
      <c r="H42" s="402">
        <f t="shared" si="2"/>
        <v>200000</v>
      </c>
      <c r="I42" s="293"/>
    </row>
    <row r="43" spans="2:9" s="174" customFormat="1" ht="25.5" customHeight="1">
      <c r="B43" s="182"/>
      <c r="C43" s="168">
        <v>75618</v>
      </c>
      <c r="D43" s="169"/>
      <c r="E43" s="183" t="s">
        <v>266</v>
      </c>
      <c r="F43" s="396">
        <f>F44+F45+F46+F47+F48</f>
        <v>429000</v>
      </c>
      <c r="G43" s="396">
        <f>G44+G45+G46+G47+G48</f>
        <v>0</v>
      </c>
      <c r="H43" s="396">
        <f>H44+H45+H46+H47+H48</f>
        <v>429000</v>
      </c>
      <c r="I43" s="417"/>
    </row>
    <row r="44" spans="2:9" s="174" customFormat="1" ht="16.5" customHeight="1">
      <c r="B44" s="177"/>
      <c r="C44" s="178"/>
      <c r="D44" s="161" t="s">
        <v>267</v>
      </c>
      <c r="E44" s="181" t="s">
        <v>268</v>
      </c>
      <c r="F44" s="395">
        <v>40000</v>
      </c>
      <c r="G44" s="448"/>
      <c r="H44" s="402">
        <f>F44+G44</f>
        <v>40000</v>
      </c>
      <c r="I44" s="417"/>
    </row>
    <row r="45" spans="2:9" s="174" customFormat="1" ht="16.5" customHeight="1">
      <c r="B45" s="177"/>
      <c r="C45" s="178"/>
      <c r="D45" s="161" t="s">
        <v>269</v>
      </c>
      <c r="E45" s="181" t="s">
        <v>270</v>
      </c>
      <c r="F45" s="395">
        <v>1000</v>
      </c>
      <c r="G45" s="448"/>
      <c r="H45" s="402">
        <f>F45+G45</f>
        <v>1000</v>
      </c>
      <c r="I45" s="417"/>
    </row>
    <row r="46" spans="2:9" ht="16.5" customHeight="1">
      <c r="B46" s="179"/>
      <c r="C46" s="180"/>
      <c r="D46" s="161" t="s">
        <v>271</v>
      </c>
      <c r="E46" s="181" t="s">
        <v>272</v>
      </c>
      <c r="F46" s="395">
        <v>50000</v>
      </c>
      <c r="G46" s="443"/>
      <c r="H46" s="402">
        <f>F46+G46</f>
        <v>50000</v>
      </c>
      <c r="I46" s="293"/>
    </row>
    <row r="47" spans="2:9" s="174" customFormat="1" ht="24" customHeight="1">
      <c r="B47" s="182"/>
      <c r="C47" s="178"/>
      <c r="D47" s="161" t="s">
        <v>273</v>
      </c>
      <c r="E47" s="162" t="s">
        <v>274</v>
      </c>
      <c r="F47" s="395">
        <v>143000</v>
      </c>
      <c r="G47" s="448"/>
      <c r="H47" s="402">
        <f>F47+G47</f>
        <v>143000</v>
      </c>
      <c r="I47" s="418"/>
    </row>
    <row r="48" spans="2:9" s="174" customFormat="1" ht="30" customHeight="1">
      <c r="B48" s="177"/>
      <c r="C48" s="178"/>
      <c r="D48" s="161" t="s">
        <v>275</v>
      </c>
      <c r="E48" s="162" t="s">
        <v>276</v>
      </c>
      <c r="F48" s="395">
        <v>195000</v>
      </c>
      <c r="G48" s="448"/>
      <c r="H48" s="402">
        <f>F48+G48</f>
        <v>195000</v>
      </c>
      <c r="I48" s="418"/>
    </row>
    <row r="49" spans="2:9" s="174" customFormat="1" ht="25.5" customHeight="1">
      <c r="B49" s="177"/>
      <c r="C49" s="168">
        <v>75621</v>
      </c>
      <c r="D49" s="169"/>
      <c r="E49" s="183" t="s">
        <v>277</v>
      </c>
      <c r="F49" s="396">
        <f>F50+F51</f>
        <v>4213956</v>
      </c>
      <c r="G49" s="396">
        <f>G50+G51</f>
        <v>0</v>
      </c>
      <c r="H49" s="396">
        <f>H50+H51</f>
        <v>4213956</v>
      </c>
      <c r="I49" s="418"/>
    </row>
    <row r="50" spans="2:9" ht="16.5" customHeight="1">
      <c r="B50" s="179"/>
      <c r="C50" s="180"/>
      <c r="D50" s="161" t="s">
        <v>278</v>
      </c>
      <c r="E50" s="181" t="s">
        <v>279</v>
      </c>
      <c r="F50" s="395">
        <v>2413956</v>
      </c>
      <c r="G50" s="445"/>
      <c r="H50" s="402">
        <f>F50+G50</f>
        <v>2413956</v>
      </c>
      <c r="I50" s="419"/>
    </row>
    <row r="51" spans="2:9" ht="16.5" customHeight="1" thickBot="1">
      <c r="B51" s="184"/>
      <c r="C51" s="185"/>
      <c r="D51" s="154" t="s">
        <v>280</v>
      </c>
      <c r="E51" s="186" t="s">
        <v>281</v>
      </c>
      <c r="F51" s="394">
        <v>1800000</v>
      </c>
      <c r="G51" s="444"/>
      <c r="H51" s="402">
        <f>F51+G51</f>
        <v>1800000</v>
      </c>
      <c r="I51" s="420"/>
    </row>
    <row r="52" spans="2:9" ht="15" customHeight="1" thickBot="1">
      <c r="B52" s="157">
        <v>758</v>
      </c>
      <c r="C52" s="146"/>
      <c r="D52" s="146"/>
      <c r="E52" s="66" t="s">
        <v>105</v>
      </c>
      <c r="F52" s="392">
        <f>F53+F55</f>
        <v>5573739</v>
      </c>
      <c r="G52" s="392">
        <f>G53+G55</f>
        <v>857993</v>
      </c>
      <c r="H52" s="392">
        <f>H53+H55</f>
        <v>6431732</v>
      </c>
      <c r="I52" s="410"/>
    </row>
    <row r="53" spans="2:9" ht="15" customHeight="1">
      <c r="B53" s="187"/>
      <c r="C53" s="158">
        <v>75801</v>
      </c>
      <c r="D53" s="150"/>
      <c r="E53" s="151" t="s">
        <v>282</v>
      </c>
      <c r="F53" s="393">
        <f>F54</f>
        <v>4813623</v>
      </c>
      <c r="G53" s="393">
        <f>G54</f>
        <v>857993</v>
      </c>
      <c r="H53" s="393">
        <f>H54</f>
        <v>5671616</v>
      </c>
      <c r="I53" s="421"/>
    </row>
    <row r="54" spans="2:9" s="174" customFormat="1" ht="22.5">
      <c r="B54" s="182"/>
      <c r="C54" s="178"/>
      <c r="D54" s="165">
        <v>2920</v>
      </c>
      <c r="E54" s="181" t="s">
        <v>283</v>
      </c>
      <c r="F54" s="395">
        <v>4813623</v>
      </c>
      <c r="G54" s="404">
        <v>857993</v>
      </c>
      <c r="H54" s="402">
        <f>F54+G54</f>
        <v>5671616</v>
      </c>
      <c r="I54" s="419" t="s">
        <v>433</v>
      </c>
    </row>
    <row r="55" spans="2:9" ht="15" customHeight="1">
      <c r="B55" s="179"/>
      <c r="C55" s="168">
        <v>75807</v>
      </c>
      <c r="D55" s="188"/>
      <c r="E55" s="170" t="s">
        <v>284</v>
      </c>
      <c r="F55" s="396">
        <f>F56</f>
        <v>760116</v>
      </c>
      <c r="G55" s="396">
        <f>G56</f>
        <v>0</v>
      </c>
      <c r="H55" s="396">
        <f>H56</f>
        <v>760116</v>
      </c>
      <c r="I55" s="422"/>
    </row>
    <row r="56" spans="2:9" ht="15" customHeight="1" thickBot="1">
      <c r="B56" s="184"/>
      <c r="C56" s="185"/>
      <c r="D56" s="172">
        <v>2920</v>
      </c>
      <c r="E56" s="186" t="s">
        <v>285</v>
      </c>
      <c r="F56" s="394">
        <v>760116</v>
      </c>
      <c r="G56" s="444"/>
      <c r="H56" s="402">
        <f>F56+G56</f>
        <v>760116</v>
      </c>
      <c r="I56" s="420"/>
    </row>
    <row r="57" spans="2:9" ht="15" customHeight="1" thickBot="1">
      <c r="B57" s="189">
        <v>801</v>
      </c>
      <c r="C57" s="146"/>
      <c r="D57" s="146"/>
      <c r="E57" s="66" t="s">
        <v>111</v>
      </c>
      <c r="F57" s="392">
        <f>F58+F60+F62+F64</f>
        <v>71746</v>
      </c>
      <c r="G57" s="392">
        <f>G58+G60+G62+G64</f>
        <v>0</v>
      </c>
      <c r="H57" s="392">
        <f>H58+H60+H62+H64</f>
        <v>71746</v>
      </c>
      <c r="I57" s="410"/>
    </row>
    <row r="58" spans="2:9" ht="15" customHeight="1">
      <c r="B58" s="187"/>
      <c r="C58" s="158">
        <v>80101</v>
      </c>
      <c r="D58" s="150"/>
      <c r="E58" s="151" t="s">
        <v>286</v>
      </c>
      <c r="F58" s="393">
        <f>F59</f>
        <v>40000</v>
      </c>
      <c r="G58" s="393">
        <f>G59</f>
        <v>0</v>
      </c>
      <c r="H58" s="393">
        <f>H59</f>
        <v>40000</v>
      </c>
      <c r="I58" s="421"/>
    </row>
    <row r="59" spans="2:9" ht="24" customHeight="1">
      <c r="B59" s="179"/>
      <c r="C59" s="180"/>
      <c r="D59" s="161" t="s">
        <v>227</v>
      </c>
      <c r="E59" s="162" t="s">
        <v>287</v>
      </c>
      <c r="F59" s="395">
        <v>40000</v>
      </c>
      <c r="G59" s="445"/>
      <c r="H59" s="402">
        <f>F59+G59</f>
        <v>40000</v>
      </c>
      <c r="I59" s="422"/>
    </row>
    <row r="60" spans="2:9" ht="15" customHeight="1">
      <c r="B60" s="179"/>
      <c r="C60" s="168">
        <v>80104</v>
      </c>
      <c r="D60" s="169"/>
      <c r="E60" s="170" t="s">
        <v>288</v>
      </c>
      <c r="F60" s="396">
        <f>F61</f>
        <v>10000</v>
      </c>
      <c r="G60" s="396">
        <f>G61</f>
        <v>0</v>
      </c>
      <c r="H60" s="396">
        <f>H61</f>
        <v>10000</v>
      </c>
      <c r="I60" s="422"/>
    </row>
    <row r="61" spans="2:9" ht="14.25" customHeight="1">
      <c r="B61" s="184"/>
      <c r="C61" s="185"/>
      <c r="D61" s="154" t="s">
        <v>289</v>
      </c>
      <c r="E61" s="186" t="s">
        <v>290</v>
      </c>
      <c r="F61" s="394">
        <v>10000</v>
      </c>
      <c r="G61" s="445"/>
      <c r="H61" s="402">
        <f>F61+G61</f>
        <v>10000</v>
      </c>
      <c r="I61" s="422"/>
    </row>
    <row r="62" spans="2:9" ht="15" customHeight="1">
      <c r="B62" s="179"/>
      <c r="C62" s="168">
        <v>80113</v>
      </c>
      <c r="D62" s="161"/>
      <c r="E62" s="170" t="s">
        <v>291</v>
      </c>
      <c r="F62" s="397">
        <f>F63</f>
        <v>5000</v>
      </c>
      <c r="G62" s="397">
        <f>G63</f>
        <v>0</v>
      </c>
      <c r="H62" s="397">
        <f>H63</f>
        <v>5000</v>
      </c>
      <c r="I62" s="422"/>
    </row>
    <row r="63" spans="2:9" ht="14.25" customHeight="1">
      <c r="B63" s="190"/>
      <c r="C63" s="191"/>
      <c r="D63" s="192" t="s">
        <v>292</v>
      </c>
      <c r="E63" s="193" t="s">
        <v>293</v>
      </c>
      <c r="F63" s="398">
        <v>5000</v>
      </c>
      <c r="G63" s="445"/>
      <c r="H63" s="402">
        <f>F63+G63</f>
        <v>5000</v>
      </c>
      <c r="I63" s="422"/>
    </row>
    <row r="64" spans="2:9" ht="15" customHeight="1">
      <c r="B64" s="179"/>
      <c r="C64" s="168">
        <v>80195</v>
      </c>
      <c r="D64" s="161"/>
      <c r="E64" s="170" t="s">
        <v>294</v>
      </c>
      <c r="F64" s="397">
        <f>F65</f>
        <v>16746</v>
      </c>
      <c r="G64" s="397">
        <f>G65</f>
        <v>0</v>
      </c>
      <c r="H64" s="397">
        <f>H65</f>
        <v>16746</v>
      </c>
      <c r="I64" s="422"/>
    </row>
    <row r="65" spans="2:9" ht="22.5" customHeight="1" thickBot="1">
      <c r="B65" s="190"/>
      <c r="C65" s="191"/>
      <c r="D65" s="192">
        <v>2030</v>
      </c>
      <c r="E65" s="155" t="s">
        <v>295</v>
      </c>
      <c r="F65" s="398">
        <v>16746</v>
      </c>
      <c r="G65" s="444">
        <v>0</v>
      </c>
      <c r="H65" s="402">
        <f>F65+G65</f>
        <v>16746</v>
      </c>
      <c r="I65" s="420"/>
    </row>
    <row r="66" spans="2:9" s="174" customFormat="1" ht="15" customHeight="1" thickBot="1">
      <c r="B66" s="189">
        <v>852</v>
      </c>
      <c r="C66" s="146"/>
      <c r="D66" s="146"/>
      <c r="E66" s="66" t="s">
        <v>150</v>
      </c>
      <c r="F66" s="392">
        <f>F67+F69+F71+F74+F77</f>
        <v>2316200</v>
      </c>
      <c r="G66" s="392">
        <f>G67+G69+G71+G74+G77</f>
        <v>51800</v>
      </c>
      <c r="H66" s="392">
        <f>H67+H69+H71+H74+H77</f>
        <v>2368000</v>
      </c>
      <c r="I66" s="411"/>
    </row>
    <row r="67" spans="2:9" ht="25.5" customHeight="1">
      <c r="B67" s="187"/>
      <c r="C67" s="158">
        <v>85212</v>
      </c>
      <c r="D67" s="150"/>
      <c r="E67" s="171" t="s">
        <v>296</v>
      </c>
      <c r="F67" s="393">
        <f>F68</f>
        <v>2081700</v>
      </c>
      <c r="G67" s="393">
        <f>G68</f>
        <v>47700</v>
      </c>
      <c r="H67" s="393">
        <f>H68</f>
        <v>2129400</v>
      </c>
      <c r="I67" s="421"/>
    </row>
    <row r="68" spans="2:9" ht="45">
      <c r="B68" s="179"/>
      <c r="C68" s="180"/>
      <c r="D68" s="165">
        <v>2010</v>
      </c>
      <c r="E68" s="166" t="s">
        <v>297</v>
      </c>
      <c r="F68" s="395">
        <v>2081700</v>
      </c>
      <c r="G68" s="445">
        <v>47700</v>
      </c>
      <c r="H68" s="402">
        <f>F68+G68</f>
        <v>2129400</v>
      </c>
      <c r="I68" s="419" t="s">
        <v>434</v>
      </c>
    </row>
    <row r="69" spans="2:9" ht="25.5" customHeight="1">
      <c r="B69" s="179"/>
      <c r="C69" s="168">
        <v>85213</v>
      </c>
      <c r="D69" s="169"/>
      <c r="E69" s="183" t="s">
        <v>298</v>
      </c>
      <c r="F69" s="396">
        <f>F70</f>
        <v>10800</v>
      </c>
      <c r="G69" s="396">
        <f>G70</f>
        <v>0</v>
      </c>
      <c r="H69" s="396">
        <f>H70</f>
        <v>10800</v>
      </c>
      <c r="I69" s="422"/>
    </row>
    <row r="70" spans="2:9" ht="34.5" customHeight="1">
      <c r="B70" s="179"/>
      <c r="C70" s="180"/>
      <c r="D70" s="165">
        <v>2010</v>
      </c>
      <c r="E70" s="32" t="s">
        <v>297</v>
      </c>
      <c r="F70" s="395">
        <v>10800</v>
      </c>
      <c r="G70" s="445"/>
      <c r="H70" s="402">
        <f>F70+G70</f>
        <v>10800</v>
      </c>
      <c r="I70" s="419"/>
    </row>
    <row r="71" spans="2:9" ht="25.5" customHeight="1">
      <c r="B71" s="179"/>
      <c r="C71" s="168">
        <v>85214</v>
      </c>
      <c r="D71" s="169"/>
      <c r="E71" s="183" t="s">
        <v>299</v>
      </c>
      <c r="F71" s="396">
        <f>F72+F73</f>
        <v>131800</v>
      </c>
      <c r="G71" s="396">
        <f>G72+G73</f>
        <v>4100</v>
      </c>
      <c r="H71" s="396">
        <f>H72+H73</f>
        <v>135900</v>
      </c>
      <c r="I71" s="422"/>
    </row>
    <row r="72" spans="2:9" ht="34.5" customHeight="1">
      <c r="B72" s="179"/>
      <c r="C72" s="180"/>
      <c r="D72" s="165">
        <v>2010</v>
      </c>
      <c r="E72" s="32" t="s">
        <v>297</v>
      </c>
      <c r="F72" s="395">
        <v>71200</v>
      </c>
      <c r="G72" s="445">
        <v>700</v>
      </c>
      <c r="H72" s="402">
        <f>F72+G72</f>
        <v>71900</v>
      </c>
      <c r="I72" s="419" t="s">
        <v>435</v>
      </c>
    </row>
    <row r="73" spans="2:9" s="174" customFormat="1" ht="36" customHeight="1">
      <c r="B73" s="182"/>
      <c r="C73" s="178"/>
      <c r="D73" s="165">
        <v>2030</v>
      </c>
      <c r="E73" s="162" t="s">
        <v>295</v>
      </c>
      <c r="F73" s="395">
        <v>60600</v>
      </c>
      <c r="G73" s="403">
        <v>3400</v>
      </c>
      <c r="H73" s="402">
        <f>F73+G73</f>
        <v>64000</v>
      </c>
      <c r="I73" s="419" t="s">
        <v>435</v>
      </c>
    </row>
    <row r="74" spans="2:9" ht="15" customHeight="1">
      <c r="B74" s="179"/>
      <c r="C74" s="168">
        <v>85219</v>
      </c>
      <c r="D74" s="169"/>
      <c r="E74" s="170" t="s">
        <v>300</v>
      </c>
      <c r="F74" s="396">
        <f>F75+F76</f>
        <v>75000</v>
      </c>
      <c r="G74" s="396">
        <f>G75+G76</f>
        <v>0</v>
      </c>
      <c r="H74" s="396">
        <f>H75+H76</f>
        <v>75000</v>
      </c>
      <c r="I74" s="422"/>
    </row>
    <row r="75" spans="2:9" ht="22.5" customHeight="1">
      <c r="B75" s="179"/>
      <c r="C75" s="168"/>
      <c r="D75" s="161" t="s">
        <v>243</v>
      </c>
      <c r="E75" s="162" t="s">
        <v>244</v>
      </c>
      <c r="F75" s="395">
        <v>8500</v>
      </c>
      <c r="G75" s="447"/>
      <c r="H75" s="402">
        <f>F75+G75</f>
        <v>8500</v>
      </c>
      <c r="I75" s="422"/>
    </row>
    <row r="76" spans="2:9" ht="22.5" customHeight="1">
      <c r="B76" s="179"/>
      <c r="C76" s="180"/>
      <c r="D76" s="165">
        <v>2030</v>
      </c>
      <c r="E76" s="162" t="s">
        <v>295</v>
      </c>
      <c r="F76" s="395">
        <v>66500</v>
      </c>
      <c r="G76" s="443"/>
      <c r="H76" s="402">
        <f>F76+G76</f>
        <v>66500</v>
      </c>
      <c r="I76" s="422"/>
    </row>
    <row r="77" spans="2:9" s="174" customFormat="1" ht="15" customHeight="1">
      <c r="B77" s="182"/>
      <c r="C77" s="168">
        <v>85295</v>
      </c>
      <c r="D77" s="169"/>
      <c r="E77" s="170" t="s">
        <v>294</v>
      </c>
      <c r="F77" s="396">
        <f>F78</f>
        <v>16900</v>
      </c>
      <c r="G77" s="396">
        <f>G78</f>
        <v>0</v>
      </c>
      <c r="H77" s="396">
        <f>H78</f>
        <v>16900</v>
      </c>
      <c r="I77" s="418"/>
    </row>
    <row r="78" spans="2:9" s="174" customFormat="1" ht="24" customHeight="1" thickBot="1">
      <c r="B78" s="194"/>
      <c r="C78" s="195"/>
      <c r="D78" s="172">
        <v>2030</v>
      </c>
      <c r="E78" s="155" t="s">
        <v>301</v>
      </c>
      <c r="F78" s="394">
        <v>16900</v>
      </c>
      <c r="G78" s="444"/>
      <c r="H78" s="402">
        <f>F78+G78</f>
        <v>16900</v>
      </c>
      <c r="I78" s="423"/>
    </row>
    <row r="79" spans="2:9" ht="27" customHeight="1" thickBot="1">
      <c r="B79" s="157">
        <v>900</v>
      </c>
      <c r="C79" s="146"/>
      <c r="D79" s="146"/>
      <c r="E79" s="78" t="s">
        <v>189</v>
      </c>
      <c r="F79" s="392">
        <f aca="true" t="shared" si="3" ref="F79:H80">F80</f>
        <v>4000</v>
      </c>
      <c r="G79" s="392">
        <f t="shared" si="3"/>
        <v>0</v>
      </c>
      <c r="H79" s="392">
        <f t="shared" si="3"/>
        <v>4000</v>
      </c>
      <c r="I79" s="410"/>
    </row>
    <row r="80" spans="2:9" s="174" customFormat="1" ht="24" customHeight="1">
      <c r="B80" s="175"/>
      <c r="C80" s="158">
        <v>90020</v>
      </c>
      <c r="D80" s="150"/>
      <c r="E80" s="171" t="s">
        <v>302</v>
      </c>
      <c r="F80" s="393">
        <f t="shared" si="3"/>
        <v>4000</v>
      </c>
      <c r="G80" s="393">
        <f t="shared" si="3"/>
        <v>0</v>
      </c>
      <c r="H80" s="393">
        <f t="shared" si="3"/>
        <v>4000</v>
      </c>
      <c r="I80" s="424"/>
    </row>
    <row r="81" spans="2:9" ht="14.25" customHeight="1" thickBot="1">
      <c r="B81" s="184"/>
      <c r="C81" s="185"/>
      <c r="D81" s="196" t="s">
        <v>303</v>
      </c>
      <c r="E81" s="55" t="s">
        <v>304</v>
      </c>
      <c r="F81" s="399">
        <v>4000</v>
      </c>
      <c r="G81" s="446"/>
      <c r="H81" s="402">
        <f>F81+G81</f>
        <v>4000</v>
      </c>
      <c r="I81" s="420"/>
    </row>
    <row r="82" spans="2:9" ht="26.25" thickBot="1">
      <c r="B82" s="19" t="s">
        <v>202</v>
      </c>
      <c r="C82" s="20"/>
      <c r="D82" s="87"/>
      <c r="E82" s="21" t="s">
        <v>203</v>
      </c>
      <c r="F82" s="400">
        <f aca="true" t="shared" si="4" ref="F82:H83">F83</f>
        <v>542053</v>
      </c>
      <c r="G82" s="400">
        <f t="shared" si="4"/>
        <v>0</v>
      </c>
      <c r="H82" s="400">
        <f t="shared" si="4"/>
        <v>542053</v>
      </c>
      <c r="I82" s="410"/>
    </row>
    <row r="83" spans="2:9" ht="14.25">
      <c r="B83" s="190"/>
      <c r="C83" s="197" t="s">
        <v>213</v>
      </c>
      <c r="D83" s="198"/>
      <c r="E83" s="199" t="s">
        <v>294</v>
      </c>
      <c r="F83" s="401">
        <f t="shared" si="4"/>
        <v>542053</v>
      </c>
      <c r="G83" s="401">
        <f t="shared" si="4"/>
        <v>0</v>
      </c>
      <c r="H83" s="401">
        <f t="shared" si="4"/>
        <v>542053</v>
      </c>
      <c r="I83" s="421"/>
    </row>
    <row r="84" spans="2:9" ht="26.25" thickBot="1">
      <c r="B84" s="471"/>
      <c r="C84" s="472"/>
      <c r="D84" s="473">
        <v>6298</v>
      </c>
      <c r="E84" s="474" t="s">
        <v>305</v>
      </c>
      <c r="F84" s="475">
        <v>542053</v>
      </c>
      <c r="G84" s="476"/>
      <c r="H84" s="477">
        <f>F84+G84</f>
        <v>542053</v>
      </c>
      <c r="I84" s="478"/>
    </row>
    <row r="85" spans="2:9" s="174" customFormat="1" ht="4.5" customHeight="1" thickBot="1">
      <c r="B85" s="466"/>
      <c r="C85" s="467"/>
      <c r="D85" s="467"/>
      <c r="E85" s="467"/>
      <c r="F85" s="468"/>
      <c r="G85" s="469"/>
      <c r="H85" s="469"/>
      <c r="I85" s="470"/>
    </row>
    <row r="86" spans="2:9" s="174" customFormat="1" ht="19.5" customHeight="1" thickBot="1">
      <c r="B86" s="200" t="s">
        <v>306</v>
      </c>
      <c r="C86" s="201"/>
      <c r="D86" s="202"/>
      <c r="E86" s="203"/>
      <c r="F86" s="392">
        <f>F10+F13+F18+F26+F29+F52+F57+F66+F79+F82</f>
        <v>17665414</v>
      </c>
      <c r="G86" s="392">
        <f>G10+G13+G18+G26+G29+G52+G57+G66+G79+G82</f>
        <v>1369577</v>
      </c>
      <c r="H86" s="392">
        <f>H10+H13+H18+H26+H29+H52+H57+H66+H79+H82</f>
        <v>19034991</v>
      </c>
      <c r="I86" s="411"/>
    </row>
    <row r="87" spans="3:6" ht="12.75">
      <c r="C87" s="1"/>
      <c r="D87" s="204"/>
      <c r="E87" s="1"/>
      <c r="F87" s="1"/>
    </row>
    <row r="88" spans="2:6" ht="12.75">
      <c r="B88" s="205"/>
      <c r="C88" s="1"/>
      <c r="D88" s="204"/>
      <c r="E88" s="1"/>
      <c r="F88" s="1"/>
    </row>
    <row r="89" spans="3:6" ht="12.75">
      <c r="C89" s="206"/>
      <c r="D89" s="204"/>
      <c r="E89" s="1"/>
      <c r="F89" s="1"/>
    </row>
    <row r="90" spans="3:6" ht="12.75">
      <c r="C90" s="1"/>
      <c r="D90" s="204"/>
      <c r="E90" s="1"/>
      <c r="F90" s="1"/>
    </row>
    <row r="91" spans="3:6" ht="12.75">
      <c r="C91" s="1"/>
      <c r="D91" s="204"/>
      <c r="E91" s="1"/>
      <c r="F91" s="1"/>
    </row>
    <row r="92" spans="3:6" ht="12.75">
      <c r="C92" s="1"/>
      <c r="D92" s="204"/>
      <c r="E92" s="1"/>
      <c r="F92" s="1"/>
    </row>
    <row r="93" spans="3:6" ht="12.75">
      <c r="C93" s="1"/>
      <c r="D93" s="204"/>
      <c r="E93" s="1"/>
      <c r="F93" s="1"/>
    </row>
    <row r="94" spans="3:6" ht="12.75">
      <c r="C94" s="1"/>
      <c r="D94" s="204"/>
      <c r="E94" s="1"/>
      <c r="F94" s="1"/>
    </row>
    <row r="95" spans="3:6" ht="12.75">
      <c r="C95" s="1"/>
      <c r="D95" s="204"/>
      <c r="E95" s="1"/>
      <c r="F95" s="1"/>
    </row>
    <row r="96" spans="3:6" ht="12.75">
      <c r="C96" s="1"/>
      <c r="D96" s="204"/>
      <c r="E96" s="1"/>
      <c r="F96" s="1"/>
    </row>
    <row r="97" spans="3:6" ht="12.75">
      <c r="C97" s="1"/>
      <c r="D97" s="204"/>
      <c r="E97" s="1"/>
      <c r="F97" s="1"/>
    </row>
    <row r="98" spans="3:6" ht="12.75">
      <c r="C98" s="1"/>
      <c r="D98" s="204"/>
      <c r="E98" s="1"/>
      <c r="F98" s="1"/>
    </row>
    <row r="99" spans="3:6" ht="12.75">
      <c r="C99" s="1"/>
      <c r="D99" s="204"/>
      <c r="E99" s="1"/>
      <c r="F99" s="1"/>
    </row>
    <row r="100" spans="3:6" ht="12.75">
      <c r="C100" s="1"/>
      <c r="D100" s="204"/>
      <c r="E100" s="1"/>
      <c r="F100" s="1"/>
    </row>
    <row r="101" spans="3:6" ht="12.75">
      <c r="C101" s="1"/>
      <c r="D101" s="204"/>
      <c r="E101" s="1"/>
      <c r="F101" s="1"/>
    </row>
    <row r="102" spans="3:6" ht="12.75">
      <c r="C102" s="1"/>
      <c r="D102" s="204"/>
      <c r="E102" s="1"/>
      <c r="F102" s="1"/>
    </row>
    <row r="103" spans="3:6" ht="12.75">
      <c r="C103" s="1"/>
      <c r="D103" s="204"/>
      <c r="E103" s="1"/>
      <c r="F103" s="1"/>
    </row>
    <row r="104" spans="3:6" ht="12.75">
      <c r="C104" s="1"/>
      <c r="D104" s="204"/>
      <c r="E104" s="1"/>
      <c r="F104" s="1"/>
    </row>
    <row r="105" spans="3:6" ht="12.75">
      <c r="C105" s="1"/>
      <c r="D105" s="204"/>
      <c r="E105" s="1"/>
      <c r="F105" s="1"/>
    </row>
    <row r="106" spans="3:6" ht="12.75">
      <c r="C106" s="1"/>
      <c r="D106" s="204"/>
      <c r="E106" s="1"/>
      <c r="F106" s="1"/>
    </row>
    <row r="107" spans="3:6" ht="12.75">
      <c r="C107" s="1"/>
      <c r="D107" s="204"/>
      <c r="E107" s="1"/>
      <c r="F107" s="1"/>
    </row>
    <row r="108" spans="3:6" ht="12.75">
      <c r="C108" s="1"/>
      <c r="D108" s="204"/>
      <c r="E108" s="1"/>
      <c r="F108" s="1"/>
    </row>
    <row r="109" spans="3:6" ht="12.75">
      <c r="C109" s="1"/>
      <c r="D109" s="204"/>
      <c r="E109" s="1"/>
      <c r="F109" s="1"/>
    </row>
    <row r="110" spans="3:6" ht="12.75">
      <c r="C110" s="1"/>
      <c r="D110" s="204"/>
      <c r="E110" s="1"/>
      <c r="F110" s="1"/>
    </row>
    <row r="111" spans="3:6" ht="12.75">
      <c r="C111" s="1"/>
      <c r="D111" s="204"/>
      <c r="E111" s="1"/>
      <c r="F111" s="1"/>
    </row>
    <row r="112" spans="3:6" ht="12.75">
      <c r="C112" s="1"/>
      <c r="D112" s="204"/>
      <c r="E112" s="1"/>
      <c r="F112" s="1"/>
    </row>
    <row r="113" spans="3:6" ht="12.75">
      <c r="C113" s="1"/>
      <c r="D113" s="204"/>
      <c r="E113" s="1"/>
      <c r="F113" s="1"/>
    </row>
    <row r="114" spans="3:6" ht="12.75">
      <c r="C114" s="1"/>
      <c r="D114" s="204"/>
      <c r="E114" s="1"/>
      <c r="F114" s="1"/>
    </row>
    <row r="115" spans="3:6" ht="12.75">
      <c r="C115" s="1"/>
      <c r="D115" s="204"/>
      <c r="E115" s="1"/>
      <c r="F115" s="1"/>
    </row>
    <row r="116" spans="3:6" ht="12.75">
      <c r="C116" s="1"/>
      <c r="D116" s="204"/>
      <c r="E116" s="1"/>
      <c r="F116" s="1"/>
    </row>
    <row r="117" spans="3:6" ht="12.75">
      <c r="C117" s="1"/>
      <c r="D117" s="204"/>
      <c r="E117" s="1"/>
      <c r="F117" s="1"/>
    </row>
    <row r="118" spans="3:6" ht="12.75">
      <c r="C118" s="1"/>
      <c r="D118" s="204"/>
      <c r="E118" s="1"/>
      <c r="F118" s="1"/>
    </row>
    <row r="119" spans="3:6" ht="12.75">
      <c r="C119" s="1"/>
      <c r="D119" s="204"/>
      <c r="E119" s="1"/>
      <c r="F119" s="1"/>
    </row>
    <row r="120" spans="3:6" ht="12.75">
      <c r="C120" s="1"/>
      <c r="D120" s="204"/>
      <c r="E120" s="1"/>
      <c r="F120" s="1"/>
    </row>
  </sheetData>
  <mergeCells count="8">
    <mergeCell ref="F7:F8"/>
    <mergeCell ref="G7:G8"/>
    <mergeCell ref="I7:I8"/>
    <mergeCell ref="E5:G5"/>
    <mergeCell ref="B7:B8"/>
    <mergeCell ref="C7:C8"/>
    <mergeCell ref="D7:D8"/>
    <mergeCell ref="E7:E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workbookViewId="0" topLeftCell="A1">
      <selection activeCell="H2" sqref="H2"/>
    </sheetView>
  </sheetViews>
  <sheetFormatPr defaultColWidth="9.140625" defaultRowHeight="12.75"/>
  <cols>
    <col min="1" max="1" width="5.00390625" style="1" customWidth="1"/>
    <col min="2" max="2" width="7.140625" style="1" customWidth="1"/>
    <col min="3" max="3" width="6.140625" style="1" customWidth="1"/>
    <col min="4" max="4" width="42.8515625" style="1" customWidth="1"/>
    <col min="5" max="5" width="18.57421875" style="1" customWidth="1"/>
    <col min="6" max="6" width="15.00390625" style="1" customWidth="1"/>
    <col min="7" max="7" width="18.57421875" style="1" customWidth="1"/>
    <col min="8" max="8" width="42.421875" style="1" customWidth="1"/>
    <col min="9" max="9" width="0.9921875" style="1" customWidth="1"/>
    <col min="10" max="16384" width="9.140625" style="1" customWidth="1"/>
  </cols>
  <sheetData>
    <row r="1" ht="12.75">
      <c r="H1" t="s">
        <v>414</v>
      </c>
    </row>
    <row r="2" ht="12.75">
      <c r="H2" t="s">
        <v>447</v>
      </c>
    </row>
    <row r="3" ht="12.75">
      <c r="H3" t="s">
        <v>413</v>
      </c>
    </row>
    <row r="4" ht="7.5" customHeight="1"/>
    <row r="5" spans="4:6" ht="18">
      <c r="D5" s="518" t="s">
        <v>422</v>
      </c>
      <c r="E5" s="518"/>
      <c r="F5" s="518"/>
    </row>
    <row r="6" ht="13.5" customHeight="1" thickBot="1">
      <c r="G6" s="2"/>
    </row>
    <row r="7" spans="1:11" ht="25.5" customHeight="1" thickBot="1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7" t="s">
        <v>8</v>
      </c>
      <c r="H7" s="9" t="s">
        <v>9</v>
      </c>
      <c r="I7" s="10"/>
      <c r="J7" s="10"/>
      <c r="K7" s="10"/>
    </row>
    <row r="8" spans="1:11" ht="8.25" customHeight="1" thickBot="1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7">
        <v>7</v>
      </c>
      <c r="H8" s="428">
        <v>8</v>
      </c>
      <c r="I8" s="10"/>
      <c r="J8" s="10"/>
      <c r="K8" s="10"/>
    </row>
    <row r="9" spans="1:11" ht="15.75" customHeight="1" thickBot="1">
      <c r="A9" s="19" t="s">
        <v>10</v>
      </c>
      <c r="B9" s="20"/>
      <c r="C9" s="20"/>
      <c r="D9" s="21" t="s">
        <v>11</v>
      </c>
      <c r="E9" s="22">
        <f>E10+E12+E14+E16</f>
        <v>3576000</v>
      </c>
      <c r="F9" s="22">
        <f>F10+F12+F14+F16</f>
        <v>-620000</v>
      </c>
      <c r="G9" s="22">
        <f>G10+G12+G14+G16</f>
        <v>2956000</v>
      </c>
      <c r="H9" s="18"/>
      <c r="I9" s="10"/>
      <c r="J9" s="10"/>
      <c r="K9" s="10"/>
    </row>
    <row r="10" spans="1:11" ht="14.25" customHeight="1">
      <c r="A10" s="23"/>
      <c r="B10" s="24" t="s">
        <v>12</v>
      </c>
      <c r="C10" s="25"/>
      <c r="D10" s="26" t="s">
        <v>13</v>
      </c>
      <c r="E10" s="27">
        <f>E11</f>
        <v>5000</v>
      </c>
      <c r="F10" s="27">
        <f>F11</f>
        <v>0</v>
      </c>
      <c r="G10" s="27">
        <f>G11</f>
        <v>5000</v>
      </c>
      <c r="H10" s="28"/>
      <c r="I10" s="10"/>
      <c r="J10" s="10"/>
      <c r="K10" s="10"/>
    </row>
    <row r="11" spans="1:11" ht="14.25" customHeight="1">
      <c r="A11" s="29"/>
      <c r="B11" s="30"/>
      <c r="C11" s="31" t="s">
        <v>14</v>
      </c>
      <c r="D11" s="32" t="s">
        <v>15</v>
      </c>
      <c r="E11" s="33">
        <v>5000</v>
      </c>
      <c r="F11" s="63"/>
      <c r="G11" s="35">
        <f>E11+F11</f>
        <v>5000</v>
      </c>
      <c r="H11" s="36"/>
      <c r="I11" s="10"/>
      <c r="J11" s="10"/>
      <c r="K11" s="10"/>
    </row>
    <row r="12" spans="1:11" ht="14.25" customHeight="1">
      <c r="A12" s="37"/>
      <c r="B12" s="38" t="s">
        <v>16</v>
      </c>
      <c r="C12" s="39"/>
      <c r="D12" s="26" t="s">
        <v>17</v>
      </c>
      <c r="E12" s="40">
        <f>E13</f>
        <v>13000</v>
      </c>
      <c r="F12" s="40">
        <f>F13</f>
        <v>0</v>
      </c>
      <c r="G12" s="40">
        <f>G13</f>
        <v>13000</v>
      </c>
      <c r="H12" s="36"/>
      <c r="I12" s="10"/>
      <c r="J12" s="10"/>
      <c r="K12" s="10"/>
    </row>
    <row r="13" spans="1:11" ht="14.25" customHeight="1">
      <c r="A13" s="41"/>
      <c r="B13" s="42"/>
      <c r="C13" s="31" t="s">
        <v>14</v>
      </c>
      <c r="D13" s="32" t="s">
        <v>15</v>
      </c>
      <c r="E13" s="43">
        <v>13000</v>
      </c>
      <c r="F13" s="63"/>
      <c r="G13" s="35">
        <f>E13+F13</f>
        <v>13000</v>
      </c>
      <c r="H13" s="36"/>
      <c r="I13" s="10"/>
      <c r="J13" s="10"/>
      <c r="K13" s="10"/>
    </row>
    <row r="14" spans="1:11" ht="14.25" customHeight="1">
      <c r="A14" s="44"/>
      <c r="B14" s="45" t="s">
        <v>18</v>
      </c>
      <c r="C14" s="46"/>
      <c r="D14" s="47" t="s">
        <v>19</v>
      </c>
      <c r="E14" s="48">
        <f>E15</f>
        <v>3540000</v>
      </c>
      <c r="F14" s="48">
        <f>F15</f>
        <v>-620000</v>
      </c>
      <c r="G14" s="48">
        <f>G15</f>
        <v>2920000</v>
      </c>
      <c r="H14" s="36"/>
      <c r="I14" s="10"/>
      <c r="J14" s="10"/>
      <c r="K14" s="10"/>
    </row>
    <row r="15" spans="1:11" ht="14.25" customHeight="1">
      <c r="A15" s="41"/>
      <c r="B15" s="42"/>
      <c r="C15" s="31" t="s">
        <v>20</v>
      </c>
      <c r="D15" s="32" t="s">
        <v>21</v>
      </c>
      <c r="E15" s="49">
        <v>3540000</v>
      </c>
      <c r="F15" s="63">
        <v>-620000</v>
      </c>
      <c r="G15" s="35">
        <f>E15+F15</f>
        <v>2920000</v>
      </c>
      <c r="H15" s="484" t="s">
        <v>440</v>
      </c>
      <c r="I15" s="10"/>
      <c r="J15" s="10"/>
      <c r="K15" s="10"/>
    </row>
    <row r="16" spans="1:11" ht="14.25" customHeight="1">
      <c r="A16" s="44"/>
      <c r="B16" s="46" t="s">
        <v>22</v>
      </c>
      <c r="C16" s="46"/>
      <c r="D16" s="47" t="s">
        <v>23</v>
      </c>
      <c r="E16" s="50">
        <f>E17</f>
        <v>18000</v>
      </c>
      <c r="F16" s="50">
        <f>F17</f>
        <v>0</v>
      </c>
      <c r="G16" s="50">
        <f>G17</f>
        <v>18000</v>
      </c>
      <c r="H16" s="36"/>
      <c r="I16" s="10"/>
      <c r="J16" s="10"/>
      <c r="K16" s="10"/>
    </row>
    <row r="17" spans="1:11" ht="24.75" customHeight="1" thickBot="1">
      <c r="A17" s="51"/>
      <c r="B17" s="52"/>
      <c r="C17" s="52">
        <v>2850</v>
      </c>
      <c r="D17" s="53" t="s">
        <v>24</v>
      </c>
      <c r="E17" s="54">
        <v>18000</v>
      </c>
      <c r="F17" s="65"/>
      <c r="G17" s="56">
        <f>E17+F17</f>
        <v>18000</v>
      </c>
      <c r="H17" s="57"/>
      <c r="I17" s="10"/>
      <c r="J17" s="10"/>
      <c r="K17" s="10"/>
    </row>
    <row r="18" spans="1:11" ht="15.75" customHeight="1" thickBot="1">
      <c r="A18" s="19" t="s">
        <v>25</v>
      </c>
      <c r="B18" s="20"/>
      <c r="C18" s="20"/>
      <c r="D18" s="21" t="s">
        <v>26</v>
      </c>
      <c r="E18" s="58">
        <f>E19+E21+E23+E25</f>
        <v>655000</v>
      </c>
      <c r="F18" s="58">
        <f>F19+F21+F23+F25</f>
        <v>150000</v>
      </c>
      <c r="G18" s="58">
        <f>G19+G21+G23+G25</f>
        <v>805000</v>
      </c>
      <c r="H18" s="18"/>
      <c r="I18" s="10"/>
      <c r="J18" s="10"/>
      <c r="K18" s="10"/>
    </row>
    <row r="19" spans="1:11" ht="14.25" customHeight="1">
      <c r="A19" s="37"/>
      <c r="B19" s="38" t="s">
        <v>27</v>
      </c>
      <c r="C19" s="25"/>
      <c r="D19" s="26" t="s">
        <v>28</v>
      </c>
      <c r="E19" s="59">
        <f>E20</f>
        <v>220000</v>
      </c>
      <c r="F19" s="59">
        <f>F20</f>
        <v>0</v>
      </c>
      <c r="G19" s="59">
        <f>G20</f>
        <v>220000</v>
      </c>
      <c r="H19" s="28"/>
      <c r="I19" s="10"/>
      <c r="J19" s="10"/>
      <c r="K19" s="10"/>
    </row>
    <row r="20" spans="1:11" ht="14.25" customHeight="1">
      <c r="A20" s="44"/>
      <c r="B20" s="42"/>
      <c r="C20" s="31" t="s">
        <v>14</v>
      </c>
      <c r="D20" s="32" t="s">
        <v>15</v>
      </c>
      <c r="E20" s="49">
        <v>220000</v>
      </c>
      <c r="F20" s="63"/>
      <c r="G20" s="35">
        <f>E20+F20</f>
        <v>220000</v>
      </c>
      <c r="H20" s="36"/>
      <c r="I20" s="10"/>
      <c r="J20" s="10"/>
      <c r="K20" s="10"/>
    </row>
    <row r="21" spans="1:11" ht="14.25" customHeight="1">
      <c r="A21" s="44"/>
      <c r="B21" s="46" t="s">
        <v>429</v>
      </c>
      <c r="C21" s="45"/>
      <c r="D21" s="47" t="s">
        <v>430</v>
      </c>
      <c r="E21" s="50">
        <f>E22</f>
        <v>0</v>
      </c>
      <c r="F21" s="50">
        <f>F22</f>
        <v>50000</v>
      </c>
      <c r="G21" s="50">
        <f>G22</f>
        <v>50000</v>
      </c>
      <c r="H21" s="36"/>
      <c r="I21" s="10"/>
      <c r="J21" s="10"/>
      <c r="K21" s="10"/>
    </row>
    <row r="22" spans="1:11" ht="48">
      <c r="A22" s="44"/>
      <c r="B22" s="42"/>
      <c r="C22" s="52" t="s">
        <v>31</v>
      </c>
      <c r="D22" s="60" t="s">
        <v>32</v>
      </c>
      <c r="E22" s="49">
        <v>0</v>
      </c>
      <c r="F22" s="460">
        <v>50000</v>
      </c>
      <c r="G22" s="35">
        <f>E22+F22</f>
        <v>50000</v>
      </c>
      <c r="H22" s="492" t="s">
        <v>427</v>
      </c>
      <c r="I22" s="10"/>
      <c r="J22" s="10"/>
      <c r="K22" s="10"/>
    </row>
    <row r="23" spans="1:11" ht="14.25" customHeight="1">
      <c r="A23" s="44"/>
      <c r="B23" s="46" t="s">
        <v>29</v>
      </c>
      <c r="C23" s="45"/>
      <c r="D23" s="47" t="s">
        <v>30</v>
      </c>
      <c r="E23" s="50">
        <f>E24</f>
        <v>220000</v>
      </c>
      <c r="F23" s="50">
        <f>F24</f>
        <v>0</v>
      </c>
      <c r="G23" s="50">
        <f>G24</f>
        <v>220000</v>
      </c>
      <c r="H23" s="36"/>
      <c r="I23" s="10"/>
      <c r="J23" s="10"/>
      <c r="K23" s="10"/>
    </row>
    <row r="24" spans="1:11" ht="48">
      <c r="A24" s="44"/>
      <c r="B24" s="42"/>
      <c r="C24" s="52" t="s">
        <v>31</v>
      </c>
      <c r="D24" s="60" t="s">
        <v>32</v>
      </c>
      <c r="E24" s="49">
        <v>220000</v>
      </c>
      <c r="F24" s="63"/>
      <c r="G24" s="35">
        <f>E24+F24</f>
        <v>220000</v>
      </c>
      <c r="H24" s="36"/>
      <c r="I24" s="10"/>
      <c r="J24" s="10"/>
      <c r="K24" s="10"/>
    </row>
    <row r="25" spans="1:11" ht="17.25" customHeight="1">
      <c r="A25" s="44"/>
      <c r="B25" s="45" t="s">
        <v>33</v>
      </c>
      <c r="C25" s="46"/>
      <c r="D25" s="47" t="s">
        <v>34</v>
      </c>
      <c r="E25" s="50">
        <f>E26+E27+E28+E29</f>
        <v>215000</v>
      </c>
      <c r="F25" s="50">
        <f>F26+F27+F28+F29</f>
        <v>100000</v>
      </c>
      <c r="G25" s="50">
        <f>G26+G27+G28+G29</f>
        <v>315000</v>
      </c>
      <c r="H25" s="36"/>
      <c r="I25" s="10"/>
      <c r="J25" s="10"/>
      <c r="K25" s="10"/>
    </row>
    <row r="26" spans="1:11" ht="15" customHeight="1">
      <c r="A26" s="44"/>
      <c r="B26" s="61"/>
      <c r="C26" s="31" t="s">
        <v>35</v>
      </c>
      <c r="D26" s="32" t="s">
        <v>36</v>
      </c>
      <c r="E26" s="62">
        <v>50000</v>
      </c>
      <c r="F26" s="63"/>
      <c r="G26" s="35">
        <f>E26+F26</f>
        <v>50000</v>
      </c>
      <c r="H26" s="36"/>
      <c r="I26" s="10"/>
      <c r="J26" s="10"/>
      <c r="K26" s="10"/>
    </row>
    <row r="27" spans="1:11" ht="15" customHeight="1">
      <c r="A27" s="44"/>
      <c r="B27" s="61"/>
      <c r="C27" s="31" t="s">
        <v>14</v>
      </c>
      <c r="D27" s="32" t="s">
        <v>15</v>
      </c>
      <c r="E27" s="62">
        <v>129000</v>
      </c>
      <c r="F27" s="63"/>
      <c r="G27" s="35">
        <f>E27+F27</f>
        <v>129000</v>
      </c>
      <c r="H27" s="36"/>
      <c r="I27" s="10"/>
      <c r="J27" s="10"/>
      <c r="K27" s="10"/>
    </row>
    <row r="28" spans="1:11" ht="15" customHeight="1">
      <c r="A28" s="41"/>
      <c r="B28" s="42"/>
      <c r="C28" s="31" t="s">
        <v>37</v>
      </c>
      <c r="D28" s="32" t="s">
        <v>38</v>
      </c>
      <c r="E28" s="49">
        <v>36000</v>
      </c>
      <c r="F28" s="63"/>
      <c r="G28" s="463">
        <f>E28+F28</f>
        <v>36000</v>
      </c>
      <c r="H28" s="36"/>
      <c r="I28" s="10"/>
      <c r="J28" s="10"/>
      <c r="K28" s="10"/>
    </row>
    <row r="29" spans="1:11" ht="23.25" thickBot="1">
      <c r="A29" s="74"/>
      <c r="B29" s="75"/>
      <c r="C29" s="31" t="s">
        <v>20</v>
      </c>
      <c r="D29" s="32" t="s">
        <v>21</v>
      </c>
      <c r="E29" s="77">
        <v>0</v>
      </c>
      <c r="F29" s="461">
        <v>100000</v>
      </c>
      <c r="G29" s="462">
        <f>E29+F29</f>
        <v>100000</v>
      </c>
      <c r="H29" s="492" t="s">
        <v>425</v>
      </c>
      <c r="I29" s="10"/>
      <c r="J29" s="10"/>
      <c r="K29" s="10"/>
    </row>
    <row r="30" spans="1:11" ht="15.75" customHeight="1" thickBot="1">
      <c r="A30" s="19" t="s">
        <v>39</v>
      </c>
      <c r="B30" s="20"/>
      <c r="C30" s="20"/>
      <c r="D30" s="66" t="s">
        <v>40</v>
      </c>
      <c r="E30" s="58">
        <f>E31</f>
        <v>160000</v>
      </c>
      <c r="F30" s="58">
        <f>F31</f>
        <v>0</v>
      </c>
      <c r="G30" s="58">
        <f>G31</f>
        <v>160000</v>
      </c>
      <c r="H30" s="18"/>
      <c r="I30" s="10"/>
      <c r="J30" s="10"/>
      <c r="K30" s="10"/>
    </row>
    <row r="31" spans="1:11" ht="16.5" customHeight="1">
      <c r="A31" s="37"/>
      <c r="B31" s="38" t="s">
        <v>41</v>
      </c>
      <c r="C31" s="25"/>
      <c r="D31" s="26" t="s">
        <v>42</v>
      </c>
      <c r="E31" s="59">
        <f>SUM(E32:E33)</f>
        <v>160000</v>
      </c>
      <c r="F31" s="59">
        <f>SUM(F32:F33)</f>
        <v>0</v>
      </c>
      <c r="G31" s="59">
        <f>SUM(G32:G33)</f>
        <v>160000</v>
      </c>
      <c r="H31" s="28"/>
      <c r="I31" s="10"/>
      <c r="J31" s="10"/>
      <c r="K31" s="10"/>
    </row>
    <row r="32" spans="1:11" ht="15" customHeight="1">
      <c r="A32" s="44"/>
      <c r="B32" s="67"/>
      <c r="C32" s="31" t="s">
        <v>43</v>
      </c>
      <c r="D32" s="32" t="s">
        <v>44</v>
      </c>
      <c r="E32" s="62">
        <v>50000</v>
      </c>
      <c r="F32" s="63"/>
      <c r="G32" s="35">
        <f>E32+F32</f>
        <v>50000</v>
      </c>
      <c r="H32" s="36"/>
      <c r="I32" s="10"/>
      <c r="J32" s="10"/>
      <c r="K32" s="10"/>
    </row>
    <row r="33" spans="1:11" ht="15" customHeight="1" thickBot="1">
      <c r="A33" s="51"/>
      <c r="B33" s="52"/>
      <c r="C33" s="64" t="s">
        <v>14</v>
      </c>
      <c r="D33" s="53" t="s">
        <v>15</v>
      </c>
      <c r="E33" s="68">
        <v>110000</v>
      </c>
      <c r="F33" s="65"/>
      <c r="G33" s="56">
        <f>E33+F33</f>
        <v>110000</v>
      </c>
      <c r="H33" s="57"/>
      <c r="I33" s="10"/>
      <c r="J33" s="10"/>
      <c r="K33" s="10"/>
    </row>
    <row r="34" spans="1:11" ht="15.75" customHeight="1" thickBot="1">
      <c r="A34" s="19" t="s">
        <v>45</v>
      </c>
      <c r="B34" s="69"/>
      <c r="C34" s="20"/>
      <c r="D34" s="70" t="s">
        <v>46</v>
      </c>
      <c r="E34" s="58">
        <f aca="true" t="shared" si="0" ref="E34:G35">E35</f>
        <v>100000</v>
      </c>
      <c r="F34" s="58">
        <f t="shared" si="0"/>
        <v>0</v>
      </c>
      <c r="G34" s="58">
        <f t="shared" si="0"/>
        <v>100000</v>
      </c>
      <c r="H34" s="18"/>
      <c r="I34" s="10"/>
      <c r="J34" s="10"/>
      <c r="K34" s="10"/>
    </row>
    <row r="35" spans="1:11" ht="17.25" customHeight="1">
      <c r="A35" s="37"/>
      <c r="B35" s="38" t="s">
        <v>47</v>
      </c>
      <c r="C35" s="25"/>
      <c r="D35" s="26" t="s">
        <v>48</v>
      </c>
      <c r="E35" s="59">
        <f t="shared" si="0"/>
        <v>100000</v>
      </c>
      <c r="F35" s="59">
        <f t="shared" si="0"/>
        <v>0</v>
      </c>
      <c r="G35" s="59">
        <f t="shared" si="0"/>
        <v>100000</v>
      </c>
      <c r="H35" s="28"/>
      <c r="I35" s="10"/>
      <c r="J35" s="10"/>
      <c r="K35" s="10"/>
    </row>
    <row r="36" spans="1:11" ht="15" customHeight="1" thickBot="1">
      <c r="A36" s="51"/>
      <c r="B36" s="52"/>
      <c r="C36" s="64" t="s">
        <v>14</v>
      </c>
      <c r="D36" s="53" t="s">
        <v>15</v>
      </c>
      <c r="E36" s="54">
        <v>100000</v>
      </c>
      <c r="F36" s="65"/>
      <c r="G36" s="56">
        <f>E36+F36</f>
        <v>100000</v>
      </c>
      <c r="H36" s="57"/>
      <c r="I36" s="10"/>
      <c r="J36" s="10"/>
      <c r="K36" s="10"/>
    </row>
    <row r="37" spans="1:11" ht="15.75" customHeight="1" thickBot="1">
      <c r="A37" s="19" t="s">
        <v>49</v>
      </c>
      <c r="B37" s="20"/>
      <c r="C37" s="20"/>
      <c r="D37" s="66" t="s">
        <v>50</v>
      </c>
      <c r="E37" s="58">
        <f>E38+E42+E49+E71+E74</f>
        <v>1952700</v>
      </c>
      <c r="F37" s="58">
        <f>F38+F42+F49+F71+F74</f>
        <v>0</v>
      </c>
      <c r="G37" s="58">
        <f>G38+G42+G49+G71+G74</f>
        <v>1952700</v>
      </c>
      <c r="H37" s="18"/>
      <c r="I37" s="10"/>
      <c r="J37" s="10"/>
      <c r="K37" s="10"/>
    </row>
    <row r="38" spans="1:11" ht="15" customHeight="1">
      <c r="A38" s="37"/>
      <c r="B38" s="38" t="s">
        <v>51</v>
      </c>
      <c r="C38" s="25"/>
      <c r="D38" s="26" t="s">
        <v>52</v>
      </c>
      <c r="E38" s="59">
        <f>SUM(E39:E41)</f>
        <v>64900</v>
      </c>
      <c r="F38" s="59">
        <f>SUM(F39:F41)</f>
        <v>0</v>
      </c>
      <c r="G38" s="59">
        <f>SUM(G39:G41)</f>
        <v>64900</v>
      </c>
      <c r="H38" s="28"/>
      <c r="I38" s="10"/>
      <c r="J38" s="10"/>
      <c r="K38" s="10"/>
    </row>
    <row r="39" spans="1:11" ht="15" customHeight="1">
      <c r="A39" s="41"/>
      <c r="B39" s="42"/>
      <c r="C39" s="31" t="s">
        <v>53</v>
      </c>
      <c r="D39" s="32" t="s">
        <v>54</v>
      </c>
      <c r="E39" s="71">
        <v>54200</v>
      </c>
      <c r="F39" s="63"/>
      <c r="G39" s="35">
        <f>E39+F39</f>
        <v>54200</v>
      </c>
      <c r="H39" s="36"/>
      <c r="I39" s="10"/>
      <c r="J39" s="10"/>
      <c r="K39" s="10"/>
    </row>
    <row r="40" spans="1:11" ht="15" customHeight="1">
      <c r="A40" s="41"/>
      <c r="B40" s="42"/>
      <c r="C40" s="31" t="s">
        <v>55</v>
      </c>
      <c r="D40" s="32" t="s">
        <v>56</v>
      </c>
      <c r="E40" s="71">
        <v>9400</v>
      </c>
      <c r="F40" s="63"/>
      <c r="G40" s="35">
        <f>E40+F40</f>
        <v>9400</v>
      </c>
      <c r="H40" s="36"/>
      <c r="I40" s="10"/>
      <c r="J40" s="10"/>
      <c r="K40" s="10"/>
    </row>
    <row r="41" spans="1:11" ht="15" customHeight="1">
      <c r="A41" s="41"/>
      <c r="B41" s="42"/>
      <c r="C41" s="31" t="s">
        <v>57</v>
      </c>
      <c r="D41" s="32" t="s">
        <v>58</v>
      </c>
      <c r="E41" s="71">
        <v>1300</v>
      </c>
      <c r="F41" s="34"/>
      <c r="G41" s="35">
        <f>E41+F41</f>
        <v>1300</v>
      </c>
      <c r="H41" s="36"/>
      <c r="I41" s="10"/>
      <c r="J41" s="10"/>
      <c r="K41" s="10"/>
    </row>
    <row r="42" spans="1:11" ht="15" customHeight="1">
      <c r="A42" s="44"/>
      <c r="B42" s="45" t="s">
        <v>59</v>
      </c>
      <c r="C42" s="46"/>
      <c r="D42" s="47" t="s">
        <v>60</v>
      </c>
      <c r="E42" s="50">
        <f>SUM(E43:E48)</f>
        <v>177000</v>
      </c>
      <c r="F42" s="50">
        <f>SUM(F43:F48)</f>
        <v>0</v>
      </c>
      <c r="G42" s="50">
        <f>SUM(G43:G48)</f>
        <v>177000</v>
      </c>
      <c r="H42" s="36"/>
      <c r="I42" s="10"/>
      <c r="J42" s="10"/>
      <c r="K42" s="10"/>
    </row>
    <row r="43" spans="1:11" ht="15" customHeight="1">
      <c r="A43" s="41"/>
      <c r="B43" s="42"/>
      <c r="C43" s="31" t="s">
        <v>43</v>
      </c>
      <c r="D43" s="32" t="s">
        <v>44</v>
      </c>
      <c r="E43" s="49">
        <v>145000</v>
      </c>
      <c r="F43" s="34"/>
      <c r="G43" s="35">
        <f aca="true" t="shared" si="1" ref="G43:G48">E43+F43</f>
        <v>145000</v>
      </c>
      <c r="H43" s="36"/>
      <c r="I43" s="10"/>
      <c r="J43" s="10"/>
      <c r="K43" s="10"/>
    </row>
    <row r="44" spans="1:11" ht="15" customHeight="1">
      <c r="A44" s="41"/>
      <c r="B44" s="42"/>
      <c r="C44" s="31" t="s">
        <v>35</v>
      </c>
      <c r="D44" s="32" t="s">
        <v>36</v>
      </c>
      <c r="E44" s="49">
        <v>12000</v>
      </c>
      <c r="F44" s="34"/>
      <c r="G44" s="35">
        <f t="shared" si="1"/>
        <v>12000</v>
      </c>
      <c r="H44" s="36"/>
      <c r="I44" s="10"/>
      <c r="J44" s="10"/>
      <c r="K44" s="10"/>
    </row>
    <row r="45" spans="1:11" ht="15" customHeight="1">
      <c r="A45" s="41"/>
      <c r="B45" s="42"/>
      <c r="C45" s="31" t="s">
        <v>14</v>
      </c>
      <c r="D45" s="32" t="s">
        <v>15</v>
      </c>
      <c r="E45" s="49">
        <v>5000</v>
      </c>
      <c r="F45" s="34"/>
      <c r="G45" s="35">
        <f t="shared" si="1"/>
        <v>5000</v>
      </c>
      <c r="H45" s="36"/>
      <c r="I45" s="10"/>
      <c r="J45" s="10"/>
      <c r="K45" s="10"/>
    </row>
    <row r="46" spans="1:11" ht="15" customHeight="1">
      <c r="A46" s="41"/>
      <c r="B46" s="42"/>
      <c r="C46" s="31" t="s">
        <v>61</v>
      </c>
      <c r="D46" s="32" t="s">
        <v>62</v>
      </c>
      <c r="E46" s="49">
        <v>2000</v>
      </c>
      <c r="F46" s="34"/>
      <c r="G46" s="35">
        <f t="shared" si="1"/>
        <v>2000</v>
      </c>
      <c r="H46" s="36"/>
      <c r="I46" s="10"/>
      <c r="J46" s="10"/>
      <c r="K46" s="10"/>
    </row>
    <row r="47" spans="1:11" ht="15" customHeight="1">
      <c r="A47" s="41"/>
      <c r="B47" s="42"/>
      <c r="C47" s="72">
        <v>4420</v>
      </c>
      <c r="D47" s="32" t="s">
        <v>63</v>
      </c>
      <c r="E47" s="49">
        <v>3000</v>
      </c>
      <c r="F47" s="34"/>
      <c r="G47" s="35">
        <f t="shared" si="1"/>
        <v>3000</v>
      </c>
      <c r="H47" s="36"/>
      <c r="I47" s="10"/>
      <c r="J47" s="10"/>
      <c r="K47" s="10"/>
    </row>
    <row r="48" spans="1:11" ht="12.75">
      <c r="A48" s="41"/>
      <c r="B48" s="42"/>
      <c r="C48" s="72">
        <v>4700</v>
      </c>
      <c r="D48" s="32" t="s">
        <v>64</v>
      </c>
      <c r="E48" s="49">
        <v>10000</v>
      </c>
      <c r="F48" s="34"/>
      <c r="G48" s="35">
        <f t="shared" si="1"/>
        <v>10000</v>
      </c>
      <c r="H48" s="36"/>
      <c r="I48" s="10"/>
      <c r="J48" s="10"/>
      <c r="K48" s="10"/>
    </row>
    <row r="49" spans="1:11" ht="15" customHeight="1">
      <c r="A49" s="44"/>
      <c r="B49" s="45" t="s">
        <v>65</v>
      </c>
      <c r="C49" s="46"/>
      <c r="D49" s="47" t="s">
        <v>66</v>
      </c>
      <c r="E49" s="50">
        <f>SUM(E50:E70)</f>
        <v>1580500</v>
      </c>
      <c r="F49" s="50">
        <f>SUM(F50:F70)</f>
        <v>0</v>
      </c>
      <c r="G49" s="50">
        <f>SUM(G50:G70)</f>
        <v>1580500</v>
      </c>
      <c r="H49" s="36"/>
      <c r="I49" s="10"/>
      <c r="J49" s="10"/>
      <c r="K49" s="10"/>
    </row>
    <row r="50" spans="1:11" ht="14.25" customHeight="1">
      <c r="A50" s="41"/>
      <c r="B50" s="42"/>
      <c r="C50" s="42">
        <v>3020</v>
      </c>
      <c r="D50" s="32" t="s">
        <v>67</v>
      </c>
      <c r="E50" s="49">
        <v>20000</v>
      </c>
      <c r="F50" s="34"/>
      <c r="G50" s="35">
        <f aca="true" t="shared" si="2" ref="G50:G70">E50+F50</f>
        <v>20000</v>
      </c>
      <c r="H50" s="36"/>
      <c r="I50" s="10"/>
      <c r="J50" s="10"/>
      <c r="K50" s="10"/>
    </row>
    <row r="51" spans="1:11" ht="14.25" customHeight="1">
      <c r="A51" s="41"/>
      <c r="B51" s="42"/>
      <c r="C51" s="31" t="s">
        <v>53</v>
      </c>
      <c r="D51" s="32" t="s">
        <v>54</v>
      </c>
      <c r="E51" s="49">
        <v>836726</v>
      </c>
      <c r="F51" s="63"/>
      <c r="G51" s="35">
        <f t="shared" si="2"/>
        <v>836726</v>
      </c>
      <c r="H51" s="36"/>
      <c r="I51" s="10"/>
      <c r="J51" s="10"/>
      <c r="K51" s="10"/>
    </row>
    <row r="52" spans="1:11" ht="14.25" customHeight="1">
      <c r="A52" s="41"/>
      <c r="B52" s="42"/>
      <c r="C52" s="31" t="s">
        <v>68</v>
      </c>
      <c r="D52" s="32" t="s">
        <v>69</v>
      </c>
      <c r="E52" s="49">
        <v>67274</v>
      </c>
      <c r="F52" s="63"/>
      <c r="G52" s="35">
        <f t="shared" si="2"/>
        <v>67274</v>
      </c>
      <c r="H52" s="36"/>
      <c r="I52" s="10"/>
      <c r="J52" s="10"/>
      <c r="K52" s="10"/>
    </row>
    <row r="53" spans="1:11" ht="14.25" customHeight="1">
      <c r="A53" s="41"/>
      <c r="B53" s="42"/>
      <c r="C53" s="31" t="s">
        <v>55</v>
      </c>
      <c r="D53" s="32" t="s">
        <v>56</v>
      </c>
      <c r="E53" s="49">
        <v>133000</v>
      </c>
      <c r="F53" s="34"/>
      <c r="G53" s="35">
        <f t="shared" si="2"/>
        <v>133000</v>
      </c>
      <c r="H53" s="36"/>
      <c r="I53" s="10"/>
      <c r="J53" s="10"/>
      <c r="K53" s="10"/>
    </row>
    <row r="54" spans="1:11" ht="14.25" customHeight="1">
      <c r="A54" s="41"/>
      <c r="B54" s="42"/>
      <c r="C54" s="31" t="s">
        <v>57</v>
      </c>
      <c r="D54" s="32" t="s">
        <v>58</v>
      </c>
      <c r="E54" s="49">
        <v>22000</v>
      </c>
      <c r="F54" s="34"/>
      <c r="G54" s="35">
        <f t="shared" si="2"/>
        <v>22000</v>
      </c>
      <c r="H54" s="36"/>
      <c r="I54" s="10"/>
      <c r="J54" s="10"/>
      <c r="K54" s="10"/>
    </row>
    <row r="55" spans="1:11" ht="14.25" customHeight="1">
      <c r="A55" s="41"/>
      <c r="B55" s="42"/>
      <c r="C55" s="42">
        <v>4170</v>
      </c>
      <c r="D55" s="32" t="s">
        <v>70</v>
      </c>
      <c r="E55" s="49">
        <v>17000</v>
      </c>
      <c r="F55" s="34"/>
      <c r="G55" s="35">
        <f t="shared" si="2"/>
        <v>17000</v>
      </c>
      <c r="H55" s="36"/>
      <c r="I55" s="10"/>
      <c r="J55" s="10"/>
      <c r="K55" s="10"/>
    </row>
    <row r="56" spans="1:11" ht="14.25" customHeight="1">
      <c r="A56" s="41"/>
      <c r="B56" s="42"/>
      <c r="C56" s="31" t="s">
        <v>35</v>
      </c>
      <c r="D56" s="32" t="s">
        <v>36</v>
      </c>
      <c r="E56" s="49">
        <v>102400</v>
      </c>
      <c r="F56" s="34"/>
      <c r="G56" s="35">
        <f t="shared" si="2"/>
        <v>102400</v>
      </c>
      <c r="H56" s="36"/>
      <c r="I56" s="10"/>
      <c r="J56" s="10"/>
      <c r="K56" s="10"/>
    </row>
    <row r="57" spans="1:11" ht="14.25" customHeight="1">
      <c r="A57" s="41"/>
      <c r="B57" s="42"/>
      <c r="C57" s="31" t="s">
        <v>71</v>
      </c>
      <c r="D57" s="32" t="s">
        <v>72</v>
      </c>
      <c r="E57" s="49">
        <v>30000</v>
      </c>
      <c r="F57" s="34"/>
      <c r="G57" s="35">
        <f t="shared" si="2"/>
        <v>30000</v>
      </c>
      <c r="H57" s="36"/>
      <c r="I57" s="10"/>
      <c r="J57" s="10"/>
      <c r="K57" s="10"/>
    </row>
    <row r="58" spans="1:11" ht="14.25" customHeight="1">
      <c r="A58" s="41"/>
      <c r="B58" s="42"/>
      <c r="C58" s="31" t="s">
        <v>73</v>
      </c>
      <c r="D58" s="32" t="s">
        <v>74</v>
      </c>
      <c r="E58" s="49">
        <v>17000</v>
      </c>
      <c r="F58" s="34"/>
      <c r="G58" s="35">
        <f t="shared" si="2"/>
        <v>17000</v>
      </c>
      <c r="H58" s="36"/>
      <c r="I58" s="10"/>
      <c r="J58" s="10"/>
      <c r="K58" s="10"/>
    </row>
    <row r="59" spans="1:11" ht="14.25" customHeight="1">
      <c r="A59" s="41"/>
      <c r="B59" s="42"/>
      <c r="C59" s="31" t="s">
        <v>14</v>
      </c>
      <c r="D59" s="32" t="s">
        <v>15</v>
      </c>
      <c r="E59" s="49">
        <v>141900</v>
      </c>
      <c r="F59" s="34"/>
      <c r="G59" s="35">
        <f t="shared" si="2"/>
        <v>141900</v>
      </c>
      <c r="H59" s="36"/>
      <c r="I59" s="10"/>
      <c r="J59" s="10"/>
      <c r="K59" s="10"/>
    </row>
    <row r="60" spans="1:11" ht="14.25" customHeight="1">
      <c r="A60" s="41"/>
      <c r="B60" s="42"/>
      <c r="C60" s="72">
        <v>4350</v>
      </c>
      <c r="D60" s="32" t="s">
        <v>75</v>
      </c>
      <c r="E60" s="49">
        <v>12000</v>
      </c>
      <c r="F60" s="34"/>
      <c r="G60" s="35">
        <f t="shared" si="2"/>
        <v>12000</v>
      </c>
      <c r="H60" s="36"/>
      <c r="I60" s="10"/>
      <c r="J60" s="10"/>
      <c r="K60" s="10"/>
    </row>
    <row r="61" spans="1:11" ht="14.25" customHeight="1">
      <c r="A61" s="41"/>
      <c r="B61" s="42"/>
      <c r="C61" s="72">
        <v>4360</v>
      </c>
      <c r="D61" s="32" t="s">
        <v>76</v>
      </c>
      <c r="E61" s="49">
        <v>10000</v>
      </c>
      <c r="F61" s="34"/>
      <c r="G61" s="35">
        <f t="shared" si="2"/>
        <v>10000</v>
      </c>
      <c r="H61" s="36"/>
      <c r="I61" s="10"/>
      <c r="J61" s="10"/>
      <c r="K61" s="10"/>
    </row>
    <row r="62" spans="1:11" ht="14.25" customHeight="1">
      <c r="A62" s="41"/>
      <c r="B62" s="42"/>
      <c r="C62" s="72">
        <v>4370</v>
      </c>
      <c r="D62" s="32" t="s">
        <v>77</v>
      </c>
      <c r="E62" s="49">
        <v>8000</v>
      </c>
      <c r="F62" s="34"/>
      <c r="G62" s="35">
        <f t="shared" si="2"/>
        <v>8000</v>
      </c>
      <c r="H62" s="36"/>
      <c r="I62" s="10"/>
      <c r="J62" s="10"/>
      <c r="K62" s="10"/>
    </row>
    <row r="63" spans="1:11" ht="14.25" customHeight="1">
      <c r="A63" s="41"/>
      <c r="B63" s="42"/>
      <c r="C63" s="31" t="s">
        <v>61</v>
      </c>
      <c r="D63" s="32" t="s">
        <v>62</v>
      </c>
      <c r="E63" s="49">
        <v>13000</v>
      </c>
      <c r="F63" s="34"/>
      <c r="G63" s="35">
        <f t="shared" si="2"/>
        <v>13000</v>
      </c>
      <c r="H63" s="36"/>
      <c r="I63" s="10"/>
      <c r="J63" s="10"/>
      <c r="K63" s="10"/>
    </row>
    <row r="64" spans="1:11" ht="14.25" customHeight="1">
      <c r="A64" s="41"/>
      <c r="B64" s="42"/>
      <c r="C64" s="72">
        <v>4420</v>
      </c>
      <c r="D64" s="32" t="s">
        <v>63</v>
      </c>
      <c r="E64" s="49">
        <v>3000</v>
      </c>
      <c r="F64" s="34"/>
      <c r="G64" s="35">
        <f t="shared" si="2"/>
        <v>3000</v>
      </c>
      <c r="H64" s="36"/>
      <c r="I64" s="10"/>
      <c r="J64" s="10"/>
      <c r="K64" s="10"/>
    </row>
    <row r="65" spans="1:11" ht="14.25" customHeight="1">
      <c r="A65" s="41"/>
      <c r="B65" s="42"/>
      <c r="C65" s="31" t="s">
        <v>37</v>
      </c>
      <c r="D65" s="32" t="s">
        <v>38</v>
      </c>
      <c r="E65" s="49">
        <v>33000</v>
      </c>
      <c r="F65" s="34"/>
      <c r="G65" s="35">
        <f t="shared" si="2"/>
        <v>33000</v>
      </c>
      <c r="H65" s="36"/>
      <c r="I65" s="10"/>
      <c r="J65" s="10"/>
      <c r="K65" s="10"/>
    </row>
    <row r="66" spans="1:11" ht="14.25" customHeight="1">
      <c r="A66" s="73"/>
      <c r="B66" s="42"/>
      <c r="C66" s="31" t="s">
        <v>78</v>
      </c>
      <c r="D66" s="32" t="s">
        <v>79</v>
      </c>
      <c r="E66" s="49">
        <v>18200</v>
      </c>
      <c r="F66" s="34"/>
      <c r="G66" s="35">
        <f t="shared" si="2"/>
        <v>18200</v>
      </c>
      <c r="H66" s="36"/>
      <c r="I66" s="10"/>
      <c r="J66" s="10"/>
      <c r="K66" s="10"/>
    </row>
    <row r="67" spans="1:11" ht="14.25" customHeight="1">
      <c r="A67" s="41"/>
      <c r="B67" s="42"/>
      <c r="C67" s="72">
        <v>4610</v>
      </c>
      <c r="D67" s="32" t="s">
        <v>80</v>
      </c>
      <c r="E67" s="49">
        <v>1000</v>
      </c>
      <c r="F67" s="34"/>
      <c r="G67" s="35">
        <f t="shared" si="2"/>
        <v>1000</v>
      </c>
      <c r="H67" s="36"/>
      <c r="I67" s="10"/>
      <c r="J67" s="10"/>
      <c r="K67" s="10"/>
    </row>
    <row r="68" spans="1:11" ht="14.25" customHeight="1">
      <c r="A68" s="41"/>
      <c r="B68" s="42"/>
      <c r="C68" s="72">
        <v>4700</v>
      </c>
      <c r="D68" s="32" t="s">
        <v>81</v>
      </c>
      <c r="E68" s="49">
        <v>10000</v>
      </c>
      <c r="F68" s="34"/>
      <c r="G68" s="35">
        <f t="shared" si="2"/>
        <v>10000</v>
      </c>
      <c r="H68" s="36"/>
      <c r="I68" s="10"/>
      <c r="J68" s="10"/>
      <c r="K68" s="10"/>
    </row>
    <row r="69" spans="1:11" ht="14.25" customHeight="1">
      <c r="A69" s="41"/>
      <c r="B69" s="42"/>
      <c r="C69" s="72">
        <v>4750</v>
      </c>
      <c r="D69" s="32" t="s">
        <v>82</v>
      </c>
      <c r="E69" s="49">
        <v>40000</v>
      </c>
      <c r="F69" s="34"/>
      <c r="G69" s="35">
        <f t="shared" si="2"/>
        <v>40000</v>
      </c>
      <c r="H69" s="36"/>
      <c r="I69" s="10"/>
      <c r="J69" s="10"/>
      <c r="K69" s="10"/>
    </row>
    <row r="70" spans="1:11" ht="14.25" customHeight="1">
      <c r="A70" s="41"/>
      <c r="B70" s="42"/>
      <c r="C70" s="72">
        <v>6060</v>
      </c>
      <c r="D70" s="32" t="s">
        <v>83</v>
      </c>
      <c r="E70" s="49">
        <v>45000</v>
      </c>
      <c r="F70" s="34"/>
      <c r="G70" s="35">
        <f t="shared" si="2"/>
        <v>45000</v>
      </c>
      <c r="H70" s="36"/>
      <c r="I70" s="10"/>
      <c r="J70" s="10"/>
      <c r="K70" s="10"/>
    </row>
    <row r="71" spans="1:11" ht="15" customHeight="1">
      <c r="A71" s="41"/>
      <c r="B71" s="46" t="s">
        <v>84</v>
      </c>
      <c r="C71" s="45"/>
      <c r="D71" s="47" t="s">
        <v>85</v>
      </c>
      <c r="E71" s="50">
        <f>E72+E73</f>
        <v>90000</v>
      </c>
      <c r="F71" s="50">
        <f>F72+F73</f>
        <v>0</v>
      </c>
      <c r="G71" s="50">
        <f>G72+G73</f>
        <v>90000</v>
      </c>
      <c r="H71" s="36"/>
      <c r="I71" s="10"/>
      <c r="J71" s="10"/>
      <c r="K71" s="10"/>
    </row>
    <row r="72" spans="1:11" ht="15" customHeight="1">
      <c r="A72" s="41"/>
      <c r="B72" s="42"/>
      <c r="C72" s="72">
        <v>4210</v>
      </c>
      <c r="D72" s="32" t="s">
        <v>36</v>
      </c>
      <c r="E72" s="49">
        <v>45000</v>
      </c>
      <c r="F72" s="34"/>
      <c r="G72" s="35">
        <f>E72+F72</f>
        <v>45000</v>
      </c>
      <c r="H72" s="36"/>
      <c r="I72" s="10"/>
      <c r="J72" s="10"/>
      <c r="K72" s="10"/>
    </row>
    <row r="73" spans="1:11" ht="15" customHeight="1">
      <c r="A73" s="41"/>
      <c r="B73" s="42"/>
      <c r="C73" s="72">
        <v>4300</v>
      </c>
      <c r="D73" s="32" t="s">
        <v>15</v>
      </c>
      <c r="E73" s="49">
        <v>45000</v>
      </c>
      <c r="F73" s="34"/>
      <c r="G73" s="35">
        <f>E73+F73</f>
        <v>45000</v>
      </c>
      <c r="H73" s="36"/>
      <c r="I73" s="10"/>
      <c r="J73" s="10"/>
      <c r="K73" s="10"/>
    </row>
    <row r="74" spans="1:11" ht="15" customHeight="1">
      <c r="A74" s="44"/>
      <c r="B74" s="45" t="s">
        <v>86</v>
      </c>
      <c r="C74" s="46"/>
      <c r="D74" s="47" t="s">
        <v>87</v>
      </c>
      <c r="E74" s="50">
        <f>SUM(E75:E88)</f>
        <v>40300</v>
      </c>
      <c r="F74" s="50">
        <f>SUM(F75:F88)</f>
        <v>0</v>
      </c>
      <c r="G74" s="50">
        <f>SUM(G75:G88)</f>
        <v>40300</v>
      </c>
      <c r="H74" s="36"/>
      <c r="I74" s="10"/>
      <c r="J74" s="10"/>
      <c r="K74" s="10"/>
    </row>
    <row r="75" spans="1:11" ht="14.25" customHeight="1">
      <c r="A75" s="44"/>
      <c r="B75" s="61"/>
      <c r="C75" s="31" t="s">
        <v>43</v>
      </c>
      <c r="D75" s="32" t="s">
        <v>44</v>
      </c>
      <c r="E75" s="62">
        <v>900</v>
      </c>
      <c r="F75" s="34"/>
      <c r="G75" s="35">
        <f aca="true" t="shared" si="3" ref="G75:G88">E75+F75</f>
        <v>900</v>
      </c>
      <c r="H75" s="36"/>
      <c r="I75" s="10"/>
      <c r="J75" s="10"/>
      <c r="K75" s="10"/>
    </row>
    <row r="76" spans="1:11" ht="14.25" customHeight="1">
      <c r="A76" s="41"/>
      <c r="B76" s="42"/>
      <c r="C76" s="31" t="s">
        <v>53</v>
      </c>
      <c r="D76" s="32" t="s">
        <v>54</v>
      </c>
      <c r="E76" s="49">
        <v>14844</v>
      </c>
      <c r="F76" s="63"/>
      <c r="G76" s="35">
        <f t="shared" si="3"/>
        <v>14844</v>
      </c>
      <c r="H76" s="36"/>
      <c r="I76" s="10"/>
      <c r="J76" s="10"/>
      <c r="K76" s="10"/>
    </row>
    <row r="77" spans="1:11" ht="14.25" customHeight="1">
      <c r="A77" s="41"/>
      <c r="B77" s="42"/>
      <c r="C77" s="31" t="s">
        <v>68</v>
      </c>
      <c r="D77" s="32" t="s">
        <v>69</v>
      </c>
      <c r="E77" s="49">
        <v>2256</v>
      </c>
      <c r="F77" s="63"/>
      <c r="G77" s="35">
        <f t="shared" si="3"/>
        <v>2256</v>
      </c>
      <c r="H77" s="36"/>
      <c r="I77" s="10"/>
      <c r="J77" s="10"/>
      <c r="K77" s="10"/>
    </row>
    <row r="78" spans="1:11" ht="14.25" customHeight="1">
      <c r="A78" s="41"/>
      <c r="B78" s="42"/>
      <c r="C78" s="31" t="s">
        <v>55</v>
      </c>
      <c r="D78" s="32" t="s">
        <v>56</v>
      </c>
      <c r="E78" s="49">
        <v>2300</v>
      </c>
      <c r="F78" s="34"/>
      <c r="G78" s="35">
        <f t="shared" si="3"/>
        <v>2300</v>
      </c>
      <c r="H78" s="36"/>
      <c r="I78" s="10"/>
      <c r="J78" s="10"/>
      <c r="K78" s="10"/>
    </row>
    <row r="79" spans="1:11" ht="14.25" customHeight="1">
      <c r="A79" s="41"/>
      <c r="B79" s="42"/>
      <c r="C79" s="31" t="s">
        <v>57</v>
      </c>
      <c r="D79" s="32" t="s">
        <v>58</v>
      </c>
      <c r="E79" s="49">
        <v>400</v>
      </c>
      <c r="F79" s="34"/>
      <c r="G79" s="35">
        <f t="shared" si="3"/>
        <v>400</v>
      </c>
      <c r="H79" s="36"/>
      <c r="I79" s="10"/>
      <c r="J79" s="10"/>
      <c r="K79" s="10"/>
    </row>
    <row r="80" spans="1:11" ht="14.25" customHeight="1">
      <c r="A80" s="41"/>
      <c r="B80" s="42"/>
      <c r="C80" s="31" t="s">
        <v>35</v>
      </c>
      <c r="D80" s="32" t="s">
        <v>36</v>
      </c>
      <c r="E80" s="49">
        <v>3500</v>
      </c>
      <c r="F80" s="34"/>
      <c r="G80" s="35">
        <f t="shared" si="3"/>
        <v>3500</v>
      </c>
      <c r="H80" s="36"/>
      <c r="I80" s="10"/>
      <c r="J80" s="10"/>
      <c r="K80" s="10"/>
    </row>
    <row r="81" spans="1:11" ht="14.25" customHeight="1">
      <c r="A81" s="41"/>
      <c r="B81" s="42"/>
      <c r="C81" s="31" t="s">
        <v>14</v>
      </c>
      <c r="D81" s="32" t="s">
        <v>15</v>
      </c>
      <c r="E81" s="49">
        <v>5200</v>
      </c>
      <c r="F81" s="34"/>
      <c r="G81" s="35">
        <f t="shared" si="3"/>
        <v>5200</v>
      </c>
      <c r="H81" s="36"/>
      <c r="I81" s="10"/>
      <c r="J81" s="10"/>
      <c r="K81" s="10"/>
    </row>
    <row r="82" spans="1:11" ht="14.25" customHeight="1">
      <c r="A82" s="41"/>
      <c r="B82" s="42"/>
      <c r="C82" s="72">
        <v>4350</v>
      </c>
      <c r="D82" s="32" t="s">
        <v>75</v>
      </c>
      <c r="E82" s="49">
        <v>4000</v>
      </c>
      <c r="F82" s="34"/>
      <c r="G82" s="35">
        <f t="shared" si="3"/>
        <v>4000</v>
      </c>
      <c r="H82" s="36"/>
      <c r="I82" s="10"/>
      <c r="J82" s="10"/>
      <c r="K82" s="10"/>
    </row>
    <row r="83" spans="1:11" ht="14.25" customHeight="1">
      <c r="A83" s="41"/>
      <c r="B83" s="42"/>
      <c r="C83" s="72">
        <v>4370</v>
      </c>
      <c r="D83" s="32" t="s">
        <v>77</v>
      </c>
      <c r="E83" s="49">
        <v>2000</v>
      </c>
      <c r="F83" s="34"/>
      <c r="G83" s="35">
        <f t="shared" si="3"/>
        <v>2000</v>
      </c>
      <c r="H83" s="36"/>
      <c r="I83" s="10"/>
      <c r="J83" s="10"/>
      <c r="K83" s="10"/>
    </row>
    <row r="84" spans="1:11" ht="14.25" customHeight="1">
      <c r="A84" s="41"/>
      <c r="B84" s="42"/>
      <c r="C84" s="31" t="s">
        <v>61</v>
      </c>
      <c r="D84" s="32" t="s">
        <v>62</v>
      </c>
      <c r="E84" s="49">
        <v>1000</v>
      </c>
      <c r="F84" s="34"/>
      <c r="G84" s="35">
        <f t="shared" si="3"/>
        <v>1000</v>
      </c>
      <c r="H84" s="36"/>
      <c r="I84" s="10"/>
      <c r="J84" s="10"/>
      <c r="K84" s="10"/>
    </row>
    <row r="85" spans="1:11" ht="14.25" customHeight="1">
      <c r="A85" s="41"/>
      <c r="B85" s="42"/>
      <c r="C85" s="31" t="s">
        <v>37</v>
      </c>
      <c r="D85" s="32" t="s">
        <v>38</v>
      </c>
      <c r="E85" s="49">
        <v>500</v>
      </c>
      <c r="F85" s="34"/>
      <c r="G85" s="35">
        <f t="shared" si="3"/>
        <v>500</v>
      </c>
      <c r="H85" s="36"/>
      <c r="I85" s="10"/>
      <c r="J85" s="10"/>
      <c r="K85" s="10"/>
    </row>
    <row r="86" spans="1:11" ht="14.25" customHeight="1">
      <c r="A86" s="51"/>
      <c r="B86" s="52"/>
      <c r="C86" s="64" t="s">
        <v>78</v>
      </c>
      <c r="D86" s="53" t="s">
        <v>79</v>
      </c>
      <c r="E86" s="54">
        <v>900</v>
      </c>
      <c r="F86" s="34"/>
      <c r="G86" s="35">
        <f t="shared" si="3"/>
        <v>900</v>
      </c>
      <c r="H86" s="36"/>
      <c r="I86" s="10"/>
      <c r="J86" s="10"/>
      <c r="K86" s="10"/>
    </row>
    <row r="87" spans="1:11" ht="14.25" customHeight="1">
      <c r="A87" s="41"/>
      <c r="B87" s="42"/>
      <c r="C87" s="72">
        <v>4700</v>
      </c>
      <c r="D87" s="32" t="s">
        <v>81</v>
      </c>
      <c r="E87" s="49">
        <v>1000</v>
      </c>
      <c r="F87" s="34"/>
      <c r="G87" s="35">
        <f t="shared" si="3"/>
        <v>1000</v>
      </c>
      <c r="H87" s="36"/>
      <c r="I87" s="10"/>
      <c r="J87" s="10"/>
      <c r="K87" s="10"/>
    </row>
    <row r="88" spans="1:11" ht="14.25" customHeight="1" thickBot="1">
      <c r="A88" s="74"/>
      <c r="B88" s="75"/>
      <c r="C88" s="76">
        <v>4750</v>
      </c>
      <c r="D88" s="53" t="s">
        <v>82</v>
      </c>
      <c r="E88" s="77">
        <v>1500</v>
      </c>
      <c r="F88" s="55"/>
      <c r="G88" s="56">
        <f t="shared" si="3"/>
        <v>1500</v>
      </c>
      <c r="H88" s="57"/>
      <c r="I88" s="10"/>
      <c r="J88" s="10"/>
      <c r="K88" s="10"/>
    </row>
    <row r="89" spans="1:11" ht="29.25" customHeight="1" thickBot="1">
      <c r="A89" s="19" t="s">
        <v>88</v>
      </c>
      <c r="B89" s="20"/>
      <c r="C89" s="20"/>
      <c r="D89" s="78" t="s">
        <v>89</v>
      </c>
      <c r="E89" s="58">
        <f>E90</f>
        <v>1320</v>
      </c>
      <c r="F89" s="58">
        <f>F90</f>
        <v>-216</v>
      </c>
      <c r="G89" s="58">
        <f>G90</f>
        <v>1104</v>
      </c>
      <c r="H89" s="18"/>
      <c r="I89" s="10"/>
      <c r="J89" s="10"/>
      <c r="K89" s="10"/>
    </row>
    <row r="90" spans="1:11" ht="26.25" customHeight="1">
      <c r="A90" s="37"/>
      <c r="B90" s="38" t="s">
        <v>90</v>
      </c>
      <c r="C90" s="25"/>
      <c r="D90" s="26" t="s">
        <v>91</v>
      </c>
      <c r="E90" s="59">
        <f>SUM(E91:E91)</f>
        <v>1320</v>
      </c>
      <c r="F90" s="59">
        <f>SUM(F91:F91)</f>
        <v>-216</v>
      </c>
      <c r="G90" s="59">
        <f>SUM(G91:G91)</f>
        <v>1104</v>
      </c>
      <c r="H90" s="28"/>
      <c r="I90" s="10"/>
      <c r="J90" s="10"/>
      <c r="K90" s="10"/>
    </row>
    <row r="91" spans="1:11" ht="15" customHeight="1" thickBot="1">
      <c r="A91" s="51"/>
      <c r="B91" s="52"/>
      <c r="C91" s="52" t="s">
        <v>14</v>
      </c>
      <c r="D91" s="53" t="s">
        <v>92</v>
      </c>
      <c r="E91" s="79">
        <v>1320</v>
      </c>
      <c r="F91" s="65">
        <v>-216</v>
      </c>
      <c r="G91" s="56">
        <f>E91+F91</f>
        <v>1104</v>
      </c>
      <c r="H91" s="485" t="s">
        <v>443</v>
      </c>
      <c r="I91" s="10"/>
      <c r="J91" s="10"/>
      <c r="K91" s="10"/>
    </row>
    <row r="92" spans="1:11" ht="27.75" customHeight="1" thickBot="1">
      <c r="A92" s="19" t="s">
        <v>93</v>
      </c>
      <c r="B92" s="20"/>
      <c r="C92" s="20"/>
      <c r="D92" s="78" t="s">
        <v>94</v>
      </c>
      <c r="E92" s="58">
        <f>E93</f>
        <v>239904</v>
      </c>
      <c r="F92" s="58">
        <f>F93</f>
        <v>0</v>
      </c>
      <c r="G92" s="58">
        <f>G93</f>
        <v>239904</v>
      </c>
      <c r="H92" s="18"/>
      <c r="I92" s="10"/>
      <c r="J92" s="10"/>
      <c r="K92" s="10"/>
    </row>
    <row r="93" spans="1:11" ht="15" customHeight="1">
      <c r="A93" s="37"/>
      <c r="B93" s="38" t="s">
        <v>95</v>
      </c>
      <c r="C93" s="25"/>
      <c r="D93" s="26" t="s">
        <v>96</v>
      </c>
      <c r="E93" s="59">
        <f>SUM(E94:E99)</f>
        <v>239904</v>
      </c>
      <c r="F93" s="59">
        <f>SUM(F94:F99)</f>
        <v>0</v>
      </c>
      <c r="G93" s="59">
        <f>SUM(G94:G99)</f>
        <v>239904</v>
      </c>
      <c r="H93" s="28"/>
      <c r="I93" s="10"/>
      <c r="J93" s="10"/>
      <c r="K93" s="10"/>
    </row>
    <row r="94" spans="1:11" ht="36">
      <c r="A94" s="37"/>
      <c r="B94" s="38"/>
      <c r="C94" s="80" t="s">
        <v>97</v>
      </c>
      <c r="D94" s="81" t="s">
        <v>98</v>
      </c>
      <c r="E94" s="82">
        <v>100000</v>
      </c>
      <c r="F94" s="34"/>
      <c r="G94" s="35">
        <f aca="true" t="shared" si="4" ref="G94:G99">E94+F94</f>
        <v>100000</v>
      </c>
      <c r="H94" s="36"/>
      <c r="I94" s="10"/>
      <c r="J94" s="10"/>
      <c r="K94" s="10"/>
    </row>
    <row r="95" spans="1:11" ht="15.75" customHeight="1">
      <c r="A95" s="41"/>
      <c r="B95" s="42"/>
      <c r="C95" s="31" t="s">
        <v>35</v>
      </c>
      <c r="D95" s="32" t="s">
        <v>36</v>
      </c>
      <c r="E95" s="49">
        <v>40000</v>
      </c>
      <c r="F95" s="34"/>
      <c r="G95" s="35">
        <f t="shared" si="4"/>
        <v>40000</v>
      </c>
      <c r="H95" s="36"/>
      <c r="I95" s="10"/>
      <c r="J95" s="10"/>
      <c r="K95" s="10"/>
    </row>
    <row r="96" spans="1:11" ht="15.75" customHeight="1">
      <c r="A96" s="41"/>
      <c r="B96" s="42"/>
      <c r="C96" s="31" t="s">
        <v>71</v>
      </c>
      <c r="D96" s="32" t="s">
        <v>72</v>
      </c>
      <c r="E96" s="49">
        <v>17000</v>
      </c>
      <c r="F96" s="34"/>
      <c r="G96" s="35">
        <f t="shared" si="4"/>
        <v>17000</v>
      </c>
      <c r="H96" s="36"/>
      <c r="I96" s="10"/>
      <c r="J96" s="10"/>
      <c r="K96" s="10"/>
    </row>
    <row r="97" spans="1:11" ht="15.75" customHeight="1">
      <c r="A97" s="41"/>
      <c r="B97" s="42"/>
      <c r="C97" s="31" t="s">
        <v>14</v>
      </c>
      <c r="D97" s="32" t="s">
        <v>15</v>
      </c>
      <c r="E97" s="49">
        <v>20904</v>
      </c>
      <c r="F97" s="34"/>
      <c r="G97" s="35">
        <f t="shared" si="4"/>
        <v>20904</v>
      </c>
      <c r="H97" s="36"/>
      <c r="I97" s="10"/>
      <c r="J97" s="10"/>
      <c r="K97" s="10"/>
    </row>
    <row r="98" spans="1:11" ht="15.75" customHeight="1">
      <c r="A98" s="41"/>
      <c r="B98" s="42"/>
      <c r="C98" s="31" t="s">
        <v>37</v>
      </c>
      <c r="D98" s="32" t="s">
        <v>38</v>
      </c>
      <c r="E98" s="49">
        <v>12000</v>
      </c>
      <c r="F98" s="34"/>
      <c r="G98" s="35">
        <f t="shared" si="4"/>
        <v>12000</v>
      </c>
      <c r="H98" s="36"/>
      <c r="I98" s="10"/>
      <c r="J98" s="10"/>
      <c r="K98" s="10"/>
    </row>
    <row r="99" spans="1:11" ht="15.75" customHeight="1">
      <c r="A99" s="41"/>
      <c r="B99" s="42"/>
      <c r="C99" s="31" t="s">
        <v>20</v>
      </c>
      <c r="D99" s="32" t="s">
        <v>21</v>
      </c>
      <c r="E99" s="49">
        <v>50000</v>
      </c>
      <c r="F99" s="34"/>
      <c r="G99" s="35">
        <f t="shared" si="4"/>
        <v>50000</v>
      </c>
      <c r="H99" s="36"/>
      <c r="I99" s="10"/>
      <c r="J99" s="10"/>
      <c r="K99" s="10"/>
    </row>
    <row r="100" spans="1:11" ht="0.75" customHeight="1" thickBot="1">
      <c r="A100" s="74"/>
      <c r="B100" s="75"/>
      <c r="C100" s="83"/>
      <c r="D100" s="84"/>
      <c r="E100" s="85"/>
      <c r="F100" s="55"/>
      <c r="G100" s="86"/>
      <c r="H100" s="57"/>
      <c r="I100" s="10"/>
      <c r="J100" s="10"/>
      <c r="K100" s="10"/>
    </row>
    <row r="101" spans="1:11" ht="16.5" customHeight="1" thickBot="1">
      <c r="A101" s="19" t="s">
        <v>99</v>
      </c>
      <c r="B101" s="20"/>
      <c r="C101" s="20"/>
      <c r="D101" s="21" t="s">
        <v>100</v>
      </c>
      <c r="E101" s="58">
        <f aca="true" t="shared" si="5" ref="E101:G102">E102</f>
        <v>160000</v>
      </c>
      <c r="F101" s="58">
        <f t="shared" si="5"/>
        <v>0</v>
      </c>
      <c r="G101" s="58">
        <f t="shared" si="5"/>
        <v>160000</v>
      </c>
      <c r="H101" s="18"/>
      <c r="I101" s="10"/>
      <c r="J101" s="10"/>
      <c r="K101" s="10"/>
    </row>
    <row r="102" spans="1:11" ht="27.75" customHeight="1">
      <c r="A102" s="37"/>
      <c r="B102" s="38" t="s">
        <v>101</v>
      </c>
      <c r="C102" s="25"/>
      <c r="D102" s="26" t="s">
        <v>102</v>
      </c>
      <c r="E102" s="59">
        <f t="shared" si="5"/>
        <v>160000</v>
      </c>
      <c r="F102" s="59">
        <f t="shared" si="5"/>
        <v>0</v>
      </c>
      <c r="G102" s="59">
        <f t="shared" si="5"/>
        <v>160000</v>
      </c>
      <c r="H102" s="28"/>
      <c r="I102" s="10"/>
      <c r="J102" s="10"/>
      <c r="K102" s="10"/>
    </row>
    <row r="103" spans="1:11" ht="24" customHeight="1" thickBot="1">
      <c r="A103" s="51"/>
      <c r="B103" s="52"/>
      <c r="C103" s="52">
        <v>8070</v>
      </c>
      <c r="D103" s="53" t="s">
        <v>103</v>
      </c>
      <c r="E103" s="54">
        <v>160000</v>
      </c>
      <c r="F103" s="55"/>
      <c r="G103" s="56">
        <f>E103+F103</f>
        <v>160000</v>
      </c>
      <c r="H103" s="57"/>
      <c r="I103" s="10"/>
      <c r="J103" s="10"/>
      <c r="K103" s="10"/>
    </row>
    <row r="104" spans="1:11" ht="15.75" customHeight="1" thickBot="1">
      <c r="A104" s="19" t="s">
        <v>104</v>
      </c>
      <c r="B104" s="20"/>
      <c r="C104" s="20"/>
      <c r="D104" s="66" t="s">
        <v>105</v>
      </c>
      <c r="E104" s="58">
        <f aca="true" t="shared" si="6" ref="E104:G105">E105</f>
        <v>245000</v>
      </c>
      <c r="F104" s="58">
        <f t="shared" si="6"/>
        <v>-80000</v>
      </c>
      <c r="G104" s="58">
        <f t="shared" si="6"/>
        <v>165000</v>
      </c>
      <c r="H104" s="18"/>
      <c r="I104" s="10"/>
      <c r="J104" s="10"/>
      <c r="K104" s="10"/>
    </row>
    <row r="105" spans="1:11" ht="17.25" customHeight="1">
      <c r="A105" s="37"/>
      <c r="B105" s="38" t="s">
        <v>106</v>
      </c>
      <c r="C105" s="25"/>
      <c r="D105" s="26" t="s">
        <v>107</v>
      </c>
      <c r="E105" s="59">
        <f t="shared" si="6"/>
        <v>245000</v>
      </c>
      <c r="F105" s="59">
        <f t="shared" si="6"/>
        <v>-80000</v>
      </c>
      <c r="G105" s="59">
        <f t="shared" si="6"/>
        <v>165000</v>
      </c>
      <c r="H105" s="28"/>
      <c r="I105" s="10"/>
      <c r="J105" s="10"/>
      <c r="K105" s="10"/>
    </row>
    <row r="106" spans="1:11" ht="13.5" thickBot="1">
      <c r="A106" s="51"/>
      <c r="B106" s="52"/>
      <c r="C106" s="64" t="s">
        <v>108</v>
      </c>
      <c r="D106" s="53" t="s">
        <v>109</v>
      </c>
      <c r="E106" s="54">
        <v>245000</v>
      </c>
      <c r="F106" s="65">
        <v>-80000</v>
      </c>
      <c r="G106" s="56">
        <f>E106+F106</f>
        <v>165000</v>
      </c>
      <c r="H106" s="485" t="s">
        <v>444</v>
      </c>
      <c r="I106" s="10"/>
      <c r="J106" s="10"/>
      <c r="K106" s="10"/>
    </row>
    <row r="107" spans="1:11" ht="15.75" customHeight="1" thickBot="1">
      <c r="A107" s="19" t="s">
        <v>110</v>
      </c>
      <c r="B107" s="20"/>
      <c r="C107" s="87"/>
      <c r="D107" s="66" t="s">
        <v>111</v>
      </c>
      <c r="E107" s="58">
        <f>E108+E129+E144+E163+E190+E202+E219+E221</f>
        <v>6182590</v>
      </c>
      <c r="F107" s="58">
        <f>F108+F129+F144+F163+F190+F202+F219+F221</f>
        <v>850093</v>
      </c>
      <c r="G107" s="58">
        <f>G108+G129+G144+G163+G190+G202+G219+G221</f>
        <v>7032683</v>
      </c>
      <c r="H107" s="18"/>
      <c r="I107" s="10"/>
      <c r="J107" s="10"/>
      <c r="K107" s="10"/>
    </row>
    <row r="108" spans="1:11" ht="16.5" customHeight="1">
      <c r="A108" s="37"/>
      <c r="B108" s="25" t="s">
        <v>112</v>
      </c>
      <c r="C108" s="88"/>
      <c r="D108" s="26" t="s">
        <v>113</v>
      </c>
      <c r="E108" s="59">
        <f>SUM(E109:E128)</f>
        <v>2941000</v>
      </c>
      <c r="F108" s="59">
        <f>SUM(F109:F128)</f>
        <v>613000</v>
      </c>
      <c r="G108" s="59">
        <f>SUM(G109:G128)</f>
        <v>3554000</v>
      </c>
      <c r="H108" s="28"/>
      <c r="I108" s="10"/>
      <c r="J108" s="10"/>
      <c r="K108" s="10"/>
    </row>
    <row r="109" spans="1:11" ht="14.25" customHeight="1">
      <c r="A109" s="41"/>
      <c r="B109" s="42"/>
      <c r="C109" s="31" t="s">
        <v>114</v>
      </c>
      <c r="D109" s="32" t="s">
        <v>67</v>
      </c>
      <c r="E109" s="49">
        <v>135000</v>
      </c>
      <c r="F109" s="63">
        <v>15100</v>
      </c>
      <c r="G109" s="35">
        <f aca="true" t="shared" si="7" ref="G109:G128">E109+F109</f>
        <v>150100</v>
      </c>
      <c r="H109" s="484" t="s">
        <v>445</v>
      </c>
      <c r="I109" s="10"/>
      <c r="J109" s="10"/>
      <c r="K109" s="10"/>
    </row>
    <row r="110" spans="1:11" ht="14.25" customHeight="1">
      <c r="A110" s="41"/>
      <c r="B110" s="42"/>
      <c r="C110" s="31" t="s">
        <v>53</v>
      </c>
      <c r="D110" s="32" t="s">
        <v>54</v>
      </c>
      <c r="E110" s="49">
        <v>1732000</v>
      </c>
      <c r="F110" s="63">
        <v>253300</v>
      </c>
      <c r="G110" s="35">
        <f t="shared" si="7"/>
        <v>1985300</v>
      </c>
      <c r="H110" s="484" t="s">
        <v>445</v>
      </c>
      <c r="I110" s="10"/>
      <c r="J110" s="10"/>
      <c r="K110" s="10"/>
    </row>
    <row r="111" spans="1:11" ht="14.25" customHeight="1">
      <c r="A111" s="41"/>
      <c r="B111" s="42"/>
      <c r="C111" s="31" t="s">
        <v>68</v>
      </c>
      <c r="D111" s="32" t="s">
        <v>69</v>
      </c>
      <c r="E111" s="49">
        <v>140000</v>
      </c>
      <c r="F111" s="63">
        <v>2500</v>
      </c>
      <c r="G111" s="35">
        <f t="shared" si="7"/>
        <v>142500</v>
      </c>
      <c r="H111" s="484" t="s">
        <v>445</v>
      </c>
      <c r="I111" s="10"/>
      <c r="J111" s="10"/>
      <c r="K111" s="10"/>
    </row>
    <row r="112" spans="1:11" ht="14.25" customHeight="1">
      <c r="A112" s="41"/>
      <c r="B112" s="42"/>
      <c r="C112" s="31" t="s">
        <v>55</v>
      </c>
      <c r="D112" s="32" t="s">
        <v>56</v>
      </c>
      <c r="E112" s="49">
        <v>366000</v>
      </c>
      <c r="F112" s="63">
        <v>13600</v>
      </c>
      <c r="G112" s="35">
        <f t="shared" si="7"/>
        <v>379600</v>
      </c>
      <c r="H112" s="484" t="s">
        <v>445</v>
      </c>
      <c r="I112" s="10"/>
      <c r="J112" s="10"/>
      <c r="K112" s="10"/>
    </row>
    <row r="113" spans="1:11" ht="14.25" customHeight="1">
      <c r="A113" s="41"/>
      <c r="B113" s="42"/>
      <c r="C113" s="31" t="s">
        <v>57</v>
      </c>
      <c r="D113" s="32" t="s">
        <v>58</v>
      </c>
      <c r="E113" s="49">
        <v>50000</v>
      </c>
      <c r="F113" s="63">
        <v>3700</v>
      </c>
      <c r="G113" s="35">
        <f t="shared" si="7"/>
        <v>53700</v>
      </c>
      <c r="H113" s="484" t="s">
        <v>445</v>
      </c>
      <c r="I113" s="10"/>
      <c r="J113" s="10"/>
      <c r="K113" s="10"/>
    </row>
    <row r="114" spans="1:11" ht="14.25" customHeight="1">
      <c r="A114" s="41"/>
      <c r="B114" s="42"/>
      <c r="C114" s="42">
        <v>4170</v>
      </c>
      <c r="D114" s="32" t="s">
        <v>70</v>
      </c>
      <c r="E114" s="49">
        <v>23000</v>
      </c>
      <c r="F114" s="63"/>
      <c r="G114" s="35">
        <f t="shared" si="7"/>
        <v>23000</v>
      </c>
      <c r="H114" s="36"/>
      <c r="I114" s="10"/>
      <c r="J114" s="10"/>
      <c r="K114" s="10"/>
    </row>
    <row r="115" spans="1:11" ht="14.25" customHeight="1">
      <c r="A115" s="41"/>
      <c r="B115" s="42"/>
      <c r="C115" s="31" t="s">
        <v>35</v>
      </c>
      <c r="D115" s="32" t="s">
        <v>36</v>
      </c>
      <c r="E115" s="49">
        <v>66000</v>
      </c>
      <c r="F115" s="63">
        <v>5000</v>
      </c>
      <c r="G115" s="35">
        <f t="shared" si="7"/>
        <v>71000</v>
      </c>
      <c r="H115" s="484" t="s">
        <v>445</v>
      </c>
      <c r="I115" s="10"/>
      <c r="J115" s="10"/>
      <c r="K115" s="10"/>
    </row>
    <row r="116" spans="1:11" ht="14.25" customHeight="1">
      <c r="A116" s="41"/>
      <c r="B116" s="42"/>
      <c r="C116" s="31" t="s">
        <v>115</v>
      </c>
      <c r="D116" s="32" t="s">
        <v>116</v>
      </c>
      <c r="E116" s="49">
        <v>9000</v>
      </c>
      <c r="F116" s="63"/>
      <c r="G116" s="35">
        <f t="shared" si="7"/>
        <v>9000</v>
      </c>
      <c r="H116" s="36"/>
      <c r="I116" s="10"/>
      <c r="J116" s="10"/>
      <c r="K116" s="10"/>
    </row>
    <row r="117" spans="1:11" ht="14.25" customHeight="1">
      <c r="A117" s="41"/>
      <c r="B117" s="42"/>
      <c r="C117" s="31" t="s">
        <v>71</v>
      </c>
      <c r="D117" s="32" t="s">
        <v>72</v>
      </c>
      <c r="E117" s="49">
        <v>124000</v>
      </c>
      <c r="F117" s="63">
        <v>10000</v>
      </c>
      <c r="G117" s="35">
        <f t="shared" si="7"/>
        <v>134000</v>
      </c>
      <c r="H117" s="36"/>
      <c r="I117" s="10"/>
      <c r="J117" s="10"/>
      <c r="K117" s="10"/>
    </row>
    <row r="118" spans="1:11" ht="14.25" customHeight="1">
      <c r="A118" s="41"/>
      <c r="B118" s="42"/>
      <c r="C118" s="31" t="s">
        <v>73</v>
      </c>
      <c r="D118" s="32" t="s">
        <v>74</v>
      </c>
      <c r="E118" s="49">
        <v>44000</v>
      </c>
      <c r="F118" s="63">
        <v>300000</v>
      </c>
      <c r="G118" s="35">
        <f t="shared" si="7"/>
        <v>344000</v>
      </c>
      <c r="H118" s="484" t="s">
        <v>445</v>
      </c>
      <c r="I118" s="10"/>
      <c r="J118" s="10"/>
      <c r="K118" s="10"/>
    </row>
    <row r="119" spans="1:11" ht="14.25" customHeight="1">
      <c r="A119" s="41"/>
      <c r="B119" s="42"/>
      <c r="C119" s="31" t="s">
        <v>14</v>
      </c>
      <c r="D119" s="32" t="s">
        <v>15</v>
      </c>
      <c r="E119" s="49">
        <v>35000</v>
      </c>
      <c r="F119" s="63"/>
      <c r="G119" s="35">
        <f t="shared" si="7"/>
        <v>35000</v>
      </c>
      <c r="H119" s="484"/>
      <c r="I119" s="10"/>
      <c r="J119" s="10"/>
      <c r="K119" s="10"/>
    </row>
    <row r="120" spans="1:11" ht="14.25" customHeight="1">
      <c r="A120" s="41"/>
      <c r="B120" s="42"/>
      <c r="C120" s="72">
        <v>4350</v>
      </c>
      <c r="D120" s="32" t="s">
        <v>75</v>
      </c>
      <c r="E120" s="49">
        <v>2000</v>
      </c>
      <c r="F120" s="63"/>
      <c r="G120" s="35">
        <f t="shared" si="7"/>
        <v>2000</v>
      </c>
      <c r="H120" s="36"/>
      <c r="I120" s="10"/>
      <c r="J120" s="10"/>
      <c r="K120" s="10"/>
    </row>
    <row r="121" spans="1:11" ht="14.25" customHeight="1">
      <c r="A121" s="41"/>
      <c r="B121" s="42"/>
      <c r="C121" s="72">
        <v>4360</v>
      </c>
      <c r="D121" s="32" t="s">
        <v>76</v>
      </c>
      <c r="E121" s="49">
        <v>3000</v>
      </c>
      <c r="F121" s="63">
        <v>600</v>
      </c>
      <c r="G121" s="35">
        <f t="shared" si="7"/>
        <v>3600</v>
      </c>
      <c r="H121" s="484" t="s">
        <v>445</v>
      </c>
      <c r="I121" s="10"/>
      <c r="J121" s="10"/>
      <c r="K121" s="10"/>
    </row>
    <row r="122" spans="1:11" ht="14.25" customHeight="1">
      <c r="A122" s="41"/>
      <c r="B122" s="42"/>
      <c r="C122" s="72">
        <v>4370</v>
      </c>
      <c r="D122" s="32" t="s">
        <v>77</v>
      </c>
      <c r="E122" s="49">
        <v>6000</v>
      </c>
      <c r="F122" s="63"/>
      <c r="G122" s="35">
        <f t="shared" si="7"/>
        <v>6000</v>
      </c>
      <c r="H122" s="36"/>
      <c r="I122" s="10"/>
      <c r="J122" s="10"/>
      <c r="K122" s="10"/>
    </row>
    <row r="123" spans="1:11" ht="14.25" customHeight="1">
      <c r="A123" s="41"/>
      <c r="B123" s="42"/>
      <c r="C123" s="31" t="s">
        <v>61</v>
      </c>
      <c r="D123" s="32" t="s">
        <v>62</v>
      </c>
      <c r="E123" s="49">
        <v>2000</v>
      </c>
      <c r="F123" s="63">
        <v>1000</v>
      </c>
      <c r="G123" s="35">
        <f t="shared" si="7"/>
        <v>3000</v>
      </c>
      <c r="H123" s="484" t="s">
        <v>445</v>
      </c>
      <c r="I123" s="10"/>
      <c r="J123" s="10"/>
      <c r="K123" s="10"/>
    </row>
    <row r="124" spans="1:11" ht="14.25" customHeight="1">
      <c r="A124" s="41"/>
      <c r="B124" s="42"/>
      <c r="C124" s="31" t="s">
        <v>37</v>
      </c>
      <c r="D124" s="32" t="s">
        <v>38</v>
      </c>
      <c r="E124" s="49">
        <v>4000</v>
      </c>
      <c r="F124" s="63"/>
      <c r="G124" s="35">
        <f t="shared" si="7"/>
        <v>4000</v>
      </c>
      <c r="H124" s="36"/>
      <c r="I124" s="10"/>
      <c r="J124" s="10"/>
      <c r="K124" s="10"/>
    </row>
    <row r="125" spans="1:11" ht="14.25" customHeight="1">
      <c r="A125" s="41"/>
      <c r="B125" s="42"/>
      <c r="C125" s="31" t="s">
        <v>78</v>
      </c>
      <c r="D125" s="32" t="s">
        <v>79</v>
      </c>
      <c r="E125" s="49">
        <v>116000</v>
      </c>
      <c r="F125" s="63">
        <v>1700</v>
      </c>
      <c r="G125" s="35">
        <f t="shared" si="7"/>
        <v>117700</v>
      </c>
      <c r="H125" s="484" t="s">
        <v>445</v>
      </c>
      <c r="I125" s="10"/>
      <c r="J125" s="10"/>
      <c r="K125" s="10"/>
    </row>
    <row r="126" spans="1:11" ht="14.25" customHeight="1">
      <c r="A126" s="41"/>
      <c r="B126" s="42"/>
      <c r="C126" s="42" t="s">
        <v>117</v>
      </c>
      <c r="D126" s="32" t="s">
        <v>118</v>
      </c>
      <c r="E126" s="49">
        <v>2000</v>
      </c>
      <c r="F126" s="63">
        <v>500</v>
      </c>
      <c r="G126" s="35">
        <f t="shared" si="7"/>
        <v>2500</v>
      </c>
      <c r="H126" s="484" t="s">
        <v>445</v>
      </c>
      <c r="I126" s="10"/>
      <c r="J126" s="10"/>
      <c r="K126" s="10"/>
    </row>
    <row r="127" spans="1:11" ht="14.25" customHeight="1">
      <c r="A127" s="41"/>
      <c r="B127" s="42"/>
      <c r="C127" s="72">
        <v>4750</v>
      </c>
      <c r="D127" s="32" t="s">
        <v>82</v>
      </c>
      <c r="E127" s="49">
        <v>2000</v>
      </c>
      <c r="F127" s="63">
        <v>6000</v>
      </c>
      <c r="G127" s="35">
        <f t="shared" si="7"/>
        <v>8000</v>
      </c>
      <c r="H127" s="484" t="s">
        <v>445</v>
      </c>
      <c r="I127" s="10"/>
      <c r="J127" s="10"/>
      <c r="K127" s="10"/>
    </row>
    <row r="128" spans="1:11" ht="14.25" customHeight="1">
      <c r="A128" s="41"/>
      <c r="B128" s="42"/>
      <c r="C128" s="52">
        <v>6050</v>
      </c>
      <c r="D128" s="53" t="s">
        <v>21</v>
      </c>
      <c r="E128" s="49">
        <v>80000</v>
      </c>
      <c r="F128" s="63"/>
      <c r="G128" s="35">
        <f t="shared" si="7"/>
        <v>80000</v>
      </c>
      <c r="H128" s="36"/>
      <c r="I128" s="10"/>
      <c r="J128" s="10"/>
      <c r="K128" s="10"/>
    </row>
    <row r="129" spans="1:11" ht="16.5" customHeight="1">
      <c r="A129" s="41"/>
      <c r="B129" s="46" t="s">
        <v>119</v>
      </c>
      <c r="C129" s="45"/>
      <c r="D129" s="89" t="s">
        <v>120</v>
      </c>
      <c r="E129" s="50">
        <f>SUM(E130:E143)</f>
        <v>273000</v>
      </c>
      <c r="F129" s="50">
        <f>SUM(F130:F143)</f>
        <v>21700</v>
      </c>
      <c r="G129" s="50">
        <f>SUM(G130:G143)</f>
        <v>294700</v>
      </c>
      <c r="H129" s="36"/>
      <c r="I129" s="10"/>
      <c r="J129" s="10"/>
      <c r="K129" s="10"/>
    </row>
    <row r="130" spans="1:11" ht="14.25" customHeight="1">
      <c r="A130" s="41"/>
      <c r="B130" s="42"/>
      <c r="C130" s="31" t="s">
        <v>114</v>
      </c>
      <c r="D130" s="32" t="s">
        <v>67</v>
      </c>
      <c r="E130" s="49">
        <v>9000</v>
      </c>
      <c r="F130" s="63">
        <v>-700</v>
      </c>
      <c r="G130" s="35">
        <f aca="true" t="shared" si="8" ref="G130:G143">E130+F130</f>
        <v>8300</v>
      </c>
      <c r="H130" s="484" t="s">
        <v>445</v>
      </c>
      <c r="I130" s="10"/>
      <c r="J130" s="10"/>
      <c r="K130" s="10"/>
    </row>
    <row r="131" spans="1:11" ht="14.25" customHeight="1">
      <c r="A131" s="41"/>
      <c r="B131" s="42"/>
      <c r="C131" s="31" t="s">
        <v>53</v>
      </c>
      <c r="D131" s="32" t="s">
        <v>54</v>
      </c>
      <c r="E131" s="49">
        <v>112000</v>
      </c>
      <c r="F131" s="63">
        <v>15800</v>
      </c>
      <c r="G131" s="35">
        <f t="shared" si="8"/>
        <v>127800</v>
      </c>
      <c r="H131" s="484" t="s">
        <v>445</v>
      </c>
      <c r="I131" s="10"/>
      <c r="J131" s="10"/>
      <c r="K131" s="10"/>
    </row>
    <row r="132" spans="1:11" ht="14.25" customHeight="1">
      <c r="A132" s="41"/>
      <c r="B132" s="42"/>
      <c r="C132" s="31" t="s">
        <v>68</v>
      </c>
      <c r="D132" s="32" t="s">
        <v>69</v>
      </c>
      <c r="E132" s="49">
        <v>9000</v>
      </c>
      <c r="F132" s="63">
        <v>1000</v>
      </c>
      <c r="G132" s="35">
        <f t="shared" si="8"/>
        <v>10000</v>
      </c>
      <c r="H132" s="484" t="s">
        <v>445</v>
      </c>
      <c r="I132" s="10"/>
      <c r="J132" s="10"/>
      <c r="K132" s="10"/>
    </row>
    <row r="133" spans="1:11" ht="14.25" customHeight="1">
      <c r="A133" s="41"/>
      <c r="B133" s="42"/>
      <c r="C133" s="31" t="s">
        <v>55</v>
      </c>
      <c r="D133" s="32" t="s">
        <v>56</v>
      </c>
      <c r="E133" s="49">
        <v>24000</v>
      </c>
      <c r="F133" s="63">
        <v>5000</v>
      </c>
      <c r="G133" s="35">
        <f t="shared" si="8"/>
        <v>29000</v>
      </c>
      <c r="H133" s="484" t="s">
        <v>445</v>
      </c>
      <c r="I133" s="10"/>
      <c r="J133" s="10"/>
      <c r="K133" s="10"/>
    </row>
    <row r="134" spans="1:11" ht="14.25" customHeight="1">
      <c r="A134" s="41"/>
      <c r="B134" s="42"/>
      <c r="C134" s="31" t="s">
        <v>57</v>
      </c>
      <c r="D134" s="32" t="s">
        <v>58</v>
      </c>
      <c r="E134" s="49">
        <v>3000</v>
      </c>
      <c r="F134" s="63">
        <v>1100</v>
      </c>
      <c r="G134" s="35">
        <f t="shared" si="8"/>
        <v>4100</v>
      </c>
      <c r="H134" s="484" t="s">
        <v>445</v>
      </c>
      <c r="I134" s="10"/>
      <c r="J134" s="10"/>
      <c r="K134" s="10"/>
    </row>
    <row r="135" spans="1:11" ht="14.25" customHeight="1">
      <c r="A135" s="41"/>
      <c r="B135" s="42"/>
      <c r="C135" s="42">
        <v>4170</v>
      </c>
      <c r="D135" s="32" t="s">
        <v>70</v>
      </c>
      <c r="E135" s="49">
        <v>5000</v>
      </c>
      <c r="F135" s="63">
        <v>-2600</v>
      </c>
      <c r="G135" s="35">
        <f t="shared" si="8"/>
        <v>2400</v>
      </c>
      <c r="H135" s="484" t="s">
        <v>445</v>
      </c>
      <c r="I135" s="10"/>
      <c r="J135" s="10"/>
      <c r="K135" s="10"/>
    </row>
    <row r="136" spans="1:11" ht="14.25" customHeight="1">
      <c r="A136" s="41"/>
      <c r="B136" s="42"/>
      <c r="C136" s="31" t="s">
        <v>35</v>
      </c>
      <c r="D136" s="32" t="s">
        <v>36</v>
      </c>
      <c r="E136" s="49">
        <v>9000</v>
      </c>
      <c r="F136" s="63"/>
      <c r="G136" s="35">
        <f t="shared" si="8"/>
        <v>9000</v>
      </c>
      <c r="H136" s="36"/>
      <c r="I136" s="10"/>
      <c r="J136" s="10"/>
      <c r="K136" s="10"/>
    </row>
    <row r="137" spans="1:11" ht="14.25" customHeight="1">
      <c r="A137" s="41"/>
      <c r="B137" s="42"/>
      <c r="C137" s="31" t="s">
        <v>115</v>
      </c>
      <c r="D137" s="32" t="s">
        <v>116</v>
      </c>
      <c r="E137" s="49">
        <v>1000</v>
      </c>
      <c r="F137" s="63"/>
      <c r="G137" s="35">
        <f t="shared" si="8"/>
        <v>1000</v>
      </c>
      <c r="H137" s="36"/>
      <c r="I137" s="10"/>
      <c r="J137" s="10"/>
      <c r="K137" s="10"/>
    </row>
    <row r="138" spans="1:11" ht="14.25" customHeight="1">
      <c r="A138" s="41"/>
      <c r="B138" s="42"/>
      <c r="C138" s="31" t="s">
        <v>71</v>
      </c>
      <c r="D138" s="32" t="s">
        <v>72</v>
      </c>
      <c r="E138" s="49">
        <v>8000</v>
      </c>
      <c r="F138" s="63"/>
      <c r="G138" s="35">
        <f t="shared" si="8"/>
        <v>8000</v>
      </c>
      <c r="H138" s="36"/>
      <c r="I138" s="10"/>
      <c r="J138" s="10"/>
      <c r="K138" s="10"/>
    </row>
    <row r="139" spans="1:11" ht="14.25" customHeight="1">
      <c r="A139" s="41"/>
      <c r="B139" s="42"/>
      <c r="C139" s="31" t="s">
        <v>73</v>
      </c>
      <c r="D139" s="32" t="s">
        <v>74</v>
      </c>
      <c r="E139" s="49">
        <v>9000</v>
      </c>
      <c r="F139" s="63"/>
      <c r="G139" s="35">
        <f t="shared" si="8"/>
        <v>9000</v>
      </c>
      <c r="H139" s="36"/>
      <c r="I139" s="10"/>
      <c r="J139" s="10"/>
      <c r="K139" s="10"/>
    </row>
    <row r="140" spans="1:11" ht="14.25" customHeight="1">
      <c r="A140" s="41"/>
      <c r="B140" s="42"/>
      <c r="C140" s="31" t="s">
        <v>14</v>
      </c>
      <c r="D140" s="32" t="s">
        <v>15</v>
      </c>
      <c r="E140" s="49">
        <v>2000</v>
      </c>
      <c r="F140" s="63"/>
      <c r="G140" s="35">
        <f t="shared" si="8"/>
        <v>2000</v>
      </c>
      <c r="H140" s="36"/>
      <c r="I140" s="10"/>
      <c r="J140" s="10"/>
      <c r="K140" s="10"/>
    </row>
    <row r="141" spans="1:11" ht="14.25" customHeight="1">
      <c r="A141" s="41"/>
      <c r="B141" s="42"/>
      <c r="C141" s="72">
        <v>4370</v>
      </c>
      <c r="D141" s="32" t="s">
        <v>77</v>
      </c>
      <c r="E141" s="49">
        <v>2000</v>
      </c>
      <c r="F141" s="63"/>
      <c r="G141" s="35">
        <f t="shared" si="8"/>
        <v>2000</v>
      </c>
      <c r="H141" s="36"/>
      <c r="I141" s="10"/>
      <c r="J141" s="10"/>
      <c r="K141" s="10"/>
    </row>
    <row r="142" spans="1:11" ht="14.25" customHeight="1">
      <c r="A142" s="41"/>
      <c r="B142" s="42"/>
      <c r="C142" s="31" t="s">
        <v>78</v>
      </c>
      <c r="D142" s="32" t="s">
        <v>79</v>
      </c>
      <c r="E142" s="49">
        <v>10000</v>
      </c>
      <c r="F142" s="63">
        <v>2100</v>
      </c>
      <c r="G142" s="35">
        <f t="shared" si="8"/>
        <v>12100</v>
      </c>
      <c r="H142" s="484" t="s">
        <v>445</v>
      </c>
      <c r="I142" s="10"/>
      <c r="J142" s="10"/>
      <c r="K142" s="10"/>
    </row>
    <row r="143" spans="1:11" ht="14.25" customHeight="1">
      <c r="A143" s="41"/>
      <c r="B143" s="42"/>
      <c r="C143" s="52">
        <v>6050</v>
      </c>
      <c r="D143" s="53" t="s">
        <v>21</v>
      </c>
      <c r="E143" s="49">
        <v>70000</v>
      </c>
      <c r="F143" s="63"/>
      <c r="G143" s="35">
        <f t="shared" si="8"/>
        <v>70000</v>
      </c>
      <c r="H143" s="36"/>
      <c r="I143" s="10"/>
      <c r="J143" s="10"/>
      <c r="K143" s="10"/>
    </row>
    <row r="144" spans="1:11" ht="15" customHeight="1">
      <c r="A144" s="44"/>
      <c r="B144" s="46" t="s">
        <v>121</v>
      </c>
      <c r="C144" s="45"/>
      <c r="D144" s="47" t="s">
        <v>122</v>
      </c>
      <c r="E144" s="50">
        <f>SUM(E145:E162)</f>
        <v>647000</v>
      </c>
      <c r="F144" s="50">
        <f>SUM(F145:F162)</f>
        <v>61400</v>
      </c>
      <c r="G144" s="50">
        <f>SUM(G145:G162)</f>
        <v>708400</v>
      </c>
      <c r="H144" s="36"/>
      <c r="I144" s="10"/>
      <c r="J144" s="10"/>
      <c r="K144" s="10"/>
    </row>
    <row r="145" spans="1:11" ht="14.25" customHeight="1">
      <c r="A145" s="41"/>
      <c r="B145" s="42"/>
      <c r="C145" s="31" t="s">
        <v>114</v>
      </c>
      <c r="D145" s="32" t="s">
        <v>67</v>
      </c>
      <c r="E145" s="49">
        <v>28000</v>
      </c>
      <c r="F145" s="63">
        <v>5200</v>
      </c>
      <c r="G145" s="35">
        <f aca="true" t="shared" si="9" ref="G145:G162">E145+F145</f>
        <v>33200</v>
      </c>
      <c r="H145" s="484" t="s">
        <v>445</v>
      </c>
      <c r="I145" s="10"/>
      <c r="J145" s="10"/>
      <c r="K145" s="10"/>
    </row>
    <row r="146" spans="1:11" ht="14.25" customHeight="1">
      <c r="A146" s="41"/>
      <c r="B146" s="42"/>
      <c r="C146" s="31" t="s">
        <v>53</v>
      </c>
      <c r="D146" s="32" t="s">
        <v>54</v>
      </c>
      <c r="E146" s="49">
        <v>370000</v>
      </c>
      <c r="F146" s="63">
        <v>45900</v>
      </c>
      <c r="G146" s="35">
        <f t="shared" si="9"/>
        <v>415900</v>
      </c>
      <c r="H146" s="484" t="s">
        <v>445</v>
      </c>
      <c r="I146" s="10"/>
      <c r="J146" s="10"/>
      <c r="K146" s="10"/>
    </row>
    <row r="147" spans="1:11" ht="14.25" customHeight="1">
      <c r="A147" s="41"/>
      <c r="B147" s="42"/>
      <c r="C147" s="31" t="s">
        <v>68</v>
      </c>
      <c r="D147" s="32" t="s">
        <v>69</v>
      </c>
      <c r="E147" s="49">
        <v>29000</v>
      </c>
      <c r="F147" s="63">
        <v>1400</v>
      </c>
      <c r="G147" s="35">
        <f t="shared" si="9"/>
        <v>30400</v>
      </c>
      <c r="H147" s="484" t="s">
        <v>445</v>
      </c>
      <c r="I147" s="10"/>
      <c r="J147" s="10"/>
      <c r="K147" s="10"/>
    </row>
    <row r="148" spans="1:11" ht="14.25" customHeight="1">
      <c r="A148" s="41"/>
      <c r="B148" s="42"/>
      <c r="C148" s="31" t="s">
        <v>55</v>
      </c>
      <c r="D148" s="32" t="s">
        <v>56</v>
      </c>
      <c r="E148" s="49">
        <v>77000</v>
      </c>
      <c r="F148" s="63">
        <v>8300</v>
      </c>
      <c r="G148" s="35">
        <f t="shared" si="9"/>
        <v>85300</v>
      </c>
      <c r="H148" s="484" t="s">
        <v>445</v>
      </c>
      <c r="I148" s="10"/>
      <c r="J148" s="10"/>
      <c r="K148" s="10"/>
    </row>
    <row r="149" spans="1:11" ht="14.25" customHeight="1">
      <c r="A149" s="41"/>
      <c r="B149" s="42"/>
      <c r="C149" s="31" t="s">
        <v>57</v>
      </c>
      <c r="D149" s="32" t="s">
        <v>58</v>
      </c>
      <c r="E149" s="49">
        <v>11000</v>
      </c>
      <c r="F149" s="63">
        <v>800</v>
      </c>
      <c r="G149" s="35">
        <f t="shared" si="9"/>
        <v>11800</v>
      </c>
      <c r="H149" s="484" t="s">
        <v>445</v>
      </c>
      <c r="I149" s="10"/>
      <c r="J149" s="10"/>
      <c r="K149" s="10"/>
    </row>
    <row r="150" spans="1:11" ht="14.25" customHeight="1">
      <c r="A150" s="41"/>
      <c r="B150" s="42"/>
      <c r="C150" s="42">
        <v>4170</v>
      </c>
      <c r="D150" s="32" t="s">
        <v>70</v>
      </c>
      <c r="E150" s="49">
        <v>4000</v>
      </c>
      <c r="F150" s="63"/>
      <c r="G150" s="35">
        <f t="shared" si="9"/>
        <v>4000</v>
      </c>
      <c r="H150" s="36"/>
      <c r="I150" s="10"/>
      <c r="J150" s="10"/>
      <c r="K150" s="10"/>
    </row>
    <row r="151" spans="1:11" ht="14.25" customHeight="1">
      <c r="A151" s="41"/>
      <c r="B151" s="42"/>
      <c r="C151" s="31" t="s">
        <v>35</v>
      </c>
      <c r="D151" s="32" t="s">
        <v>36</v>
      </c>
      <c r="E151" s="49">
        <v>11000</v>
      </c>
      <c r="F151" s="63"/>
      <c r="G151" s="35">
        <f t="shared" si="9"/>
        <v>11000</v>
      </c>
      <c r="H151" s="36"/>
      <c r="I151" s="10"/>
      <c r="J151" s="10"/>
      <c r="K151" s="10"/>
    </row>
    <row r="152" spans="1:11" ht="14.25" customHeight="1">
      <c r="A152" s="41"/>
      <c r="B152" s="42"/>
      <c r="C152" s="31" t="s">
        <v>115</v>
      </c>
      <c r="D152" s="32" t="s">
        <v>116</v>
      </c>
      <c r="E152" s="49">
        <v>3000</v>
      </c>
      <c r="F152" s="63"/>
      <c r="G152" s="35">
        <f t="shared" si="9"/>
        <v>3000</v>
      </c>
      <c r="H152" s="36"/>
      <c r="I152" s="10"/>
      <c r="J152" s="10"/>
      <c r="K152" s="10"/>
    </row>
    <row r="153" spans="1:11" ht="14.25" customHeight="1">
      <c r="A153" s="41"/>
      <c r="B153" s="42"/>
      <c r="C153" s="31" t="s">
        <v>71</v>
      </c>
      <c r="D153" s="32" t="s">
        <v>72</v>
      </c>
      <c r="E153" s="49">
        <v>33000</v>
      </c>
      <c r="F153" s="63"/>
      <c r="G153" s="35">
        <f t="shared" si="9"/>
        <v>33000</v>
      </c>
      <c r="H153" s="36"/>
      <c r="I153" s="10"/>
      <c r="J153" s="10"/>
      <c r="K153" s="10"/>
    </row>
    <row r="154" spans="1:11" ht="14.25" customHeight="1">
      <c r="A154" s="41"/>
      <c r="B154" s="42"/>
      <c r="C154" s="31" t="s">
        <v>73</v>
      </c>
      <c r="D154" s="32" t="s">
        <v>74</v>
      </c>
      <c r="E154" s="49">
        <v>12000</v>
      </c>
      <c r="F154" s="63"/>
      <c r="G154" s="35">
        <f t="shared" si="9"/>
        <v>12000</v>
      </c>
      <c r="H154" s="36"/>
      <c r="I154" s="10"/>
      <c r="J154" s="10"/>
      <c r="K154" s="10"/>
    </row>
    <row r="155" spans="1:11" ht="14.25" customHeight="1">
      <c r="A155" s="41"/>
      <c r="B155" s="42"/>
      <c r="C155" s="31" t="s">
        <v>14</v>
      </c>
      <c r="D155" s="32" t="s">
        <v>15</v>
      </c>
      <c r="E155" s="49">
        <v>11000</v>
      </c>
      <c r="F155" s="63"/>
      <c r="G155" s="35">
        <f t="shared" si="9"/>
        <v>11000</v>
      </c>
      <c r="H155" s="36"/>
      <c r="I155" s="10"/>
      <c r="J155" s="10"/>
      <c r="K155" s="10"/>
    </row>
    <row r="156" spans="1:11" ht="14.25" customHeight="1">
      <c r="A156" s="41"/>
      <c r="B156" s="42"/>
      <c r="C156" s="72">
        <v>4350</v>
      </c>
      <c r="D156" s="32" t="s">
        <v>75</v>
      </c>
      <c r="E156" s="49">
        <v>1000</v>
      </c>
      <c r="F156" s="63">
        <v>-800</v>
      </c>
      <c r="G156" s="35">
        <f t="shared" si="9"/>
        <v>200</v>
      </c>
      <c r="H156" s="484" t="s">
        <v>445</v>
      </c>
      <c r="I156" s="10"/>
      <c r="J156" s="10"/>
      <c r="K156" s="10"/>
    </row>
    <row r="157" spans="1:11" ht="14.25" customHeight="1">
      <c r="A157" s="41"/>
      <c r="B157" s="42"/>
      <c r="C157" s="72">
        <v>4360</v>
      </c>
      <c r="D157" s="32" t="s">
        <v>76</v>
      </c>
      <c r="E157" s="49">
        <v>1000</v>
      </c>
      <c r="F157" s="63"/>
      <c r="G157" s="35">
        <f t="shared" si="9"/>
        <v>1000</v>
      </c>
      <c r="H157" s="36"/>
      <c r="I157" s="10"/>
      <c r="J157" s="10"/>
      <c r="K157" s="10"/>
    </row>
    <row r="158" spans="1:11" ht="14.25" customHeight="1">
      <c r="A158" s="41"/>
      <c r="B158" s="42"/>
      <c r="C158" s="72">
        <v>4370</v>
      </c>
      <c r="D158" s="32" t="s">
        <v>77</v>
      </c>
      <c r="E158" s="49">
        <v>4000</v>
      </c>
      <c r="F158" s="63"/>
      <c r="G158" s="35">
        <f t="shared" si="9"/>
        <v>4000</v>
      </c>
      <c r="H158" s="36"/>
      <c r="I158" s="10"/>
      <c r="J158" s="10"/>
      <c r="K158" s="10"/>
    </row>
    <row r="159" spans="1:11" ht="14.25" customHeight="1">
      <c r="A159" s="41"/>
      <c r="B159" s="42"/>
      <c r="C159" s="31" t="s">
        <v>61</v>
      </c>
      <c r="D159" s="32" t="s">
        <v>62</v>
      </c>
      <c r="E159" s="49">
        <v>2000</v>
      </c>
      <c r="F159" s="63"/>
      <c r="G159" s="35">
        <f t="shared" si="9"/>
        <v>2000</v>
      </c>
      <c r="H159" s="36"/>
      <c r="I159" s="10"/>
      <c r="J159" s="10"/>
      <c r="K159" s="10"/>
    </row>
    <row r="160" spans="1:11" ht="14.25" customHeight="1">
      <c r="A160" s="41"/>
      <c r="B160" s="42"/>
      <c r="C160" s="42">
        <v>4430</v>
      </c>
      <c r="D160" s="32" t="s">
        <v>38</v>
      </c>
      <c r="E160" s="49">
        <v>1000</v>
      </c>
      <c r="F160" s="63"/>
      <c r="G160" s="35">
        <f t="shared" si="9"/>
        <v>1000</v>
      </c>
      <c r="H160" s="36"/>
      <c r="I160" s="10"/>
      <c r="J160" s="10"/>
      <c r="K160" s="10"/>
    </row>
    <row r="161" spans="1:11" ht="14.25" customHeight="1">
      <c r="A161" s="41"/>
      <c r="B161" s="42"/>
      <c r="C161" s="31" t="s">
        <v>78</v>
      </c>
      <c r="D161" s="32" t="s">
        <v>79</v>
      </c>
      <c r="E161" s="49">
        <v>24000</v>
      </c>
      <c r="F161" s="63">
        <v>600</v>
      </c>
      <c r="G161" s="35">
        <f t="shared" si="9"/>
        <v>24600</v>
      </c>
      <c r="H161" s="484" t="s">
        <v>445</v>
      </c>
      <c r="I161" s="10"/>
      <c r="J161" s="10"/>
      <c r="K161" s="10"/>
    </row>
    <row r="162" spans="1:11" ht="24">
      <c r="A162" s="41"/>
      <c r="B162" s="42"/>
      <c r="C162" s="90">
        <v>2900</v>
      </c>
      <c r="D162" s="91" t="s">
        <v>123</v>
      </c>
      <c r="E162" s="49">
        <v>25000</v>
      </c>
      <c r="F162" s="63"/>
      <c r="G162" s="35">
        <f t="shared" si="9"/>
        <v>25000</v>
      </c>
      <c r="H162" s="36"/>
      <c r="I162" s="10"/>
      <c r="J162" s="10"/>
      <c r="K162" s="10"/>
    </row>
    <row r="163" spans="1:11" ht="15" customHeight="1">
      <c r="A163" s="44"/>
      <c r="B163" s="46" t="s">
        <v>124</v>
      </c>
      <c r="C163" s="45"/>
      <c r="D163" s="47" t="s">
        <v>125</v>
      </c>
      <c r="E163" s="50">
        <f>SUM(E164:E189)</f>
        <v>1602221</v>
      </c>
      <c r="F163" s="50">
        <f>SUM(F164:F189)</f>
        <v>143300</v>
      </c>
      <c r="G163" s="50">
        <f>SUM(G164:G189)</f>
        <v>1745521</v>
      </c>
      <c r="H163" s="36"/>
      <c r="I163" s="10"/>
      <c r="J163" s="10"/>
      <c r="K163" s="10"/>
    </row>
    <row r="164" spans="1:11" ht="14.25" customHeight="1">
      <c r="A164" s="41"/>
      <c r="B164" s="42"/>
      <c r="C164" s="31" t="s">
        <v>114</v>
      </c>
      <c r="D164" s="32" t="s">
        <v>67</v>
      </c>
      <c r="E164" s="49">
        <v>72000</v>
      </c>
      <c r="F164" s="63">
        <v>6600</v>
      </c>
      <c r="G164" s="35">
        <f aca="true" t="shared" si="10" ref="G164:G189">E164+F164</f>
        <v>78600</v>
      </c>
      <c r="H164" s="484" t="s">
        <v>445</v>
      </c>
      <c r="I164" s="10"/>
      <c r="J164" s="10"/>
      <c r="K164" s="10"/>
    </row>
    <row r="165" spans="1:11" ht="14.25" customHeight="1">
      <c r="A165" s="41"/>
      <c r="B165" s="42"/>
      <c r="C165" s="31" t="s">
        <v>53</v>
      </c>
      <c r="D165" s="32" t="s">
        <v>54</v>
      </c>
      <c r="E165" s="49">
        <v>927000</v>
      </c>
      <c r="F165" s="63">
        <v>126100</v>
      </c>
      <c r="G165" s="35">
        <f t="shared" si="10"/>
        <v>1053100</v>
      </c>
      <c r="H165" s="484" t="s">
        <v>445</v>
      </c>
      <c r="I165" s="10"/>
      <c r="J165" s="10"/>
      <c r="K165" s="10"/>
    </row>
    <row r="166" spans="1:11" ht="14.25" customHeight="1">
      <c r="A166" s="41"/>
      <c r="B166" s="42"/>
      <c r="C166" s="31" t="s">
        <v>68</v>
      </c>
      <c r="D166" s="32" t="s">
        <v>69</v>
      </c>
      <c r="E166" s="49">
        <v>76000</v>
      </c>
      <c r="F166" s="63">
        <v>-1400</v>
      </c>
      <c r="G166" s="35">
        <f t="shared" si="10"/>
        <v>74600</v>
      </c>
      <c r="H166" s="484" t="s">
        <v>445</v>
      </c>
      <c r="I166" s="10"/>
      <c r="J166" s="10"/>
      <c r="K166" s="10"/>
    </row>
    <row r="167" spans="1:11" ht="14.25" customHeight="1">
      <c r="A167" s="41"/>
      <c r="B167" s="42"/>
      <c r="C167" s="31" t="s">
        <v>55</v>
      </c>
      <c r="D167" s="32" t="s">
        <v>56</v>
      </c>
      <c r="E167" s="49">
        <v>202000</v>
      </c>
      <c r="F167" s="63">
        <v>-800</v>
      </c>
      <c r="G167" s="35">
        <f t="shared" si="10"/>
        <v>201200</v>
      </c>
      <c r="H167" s="484" t="s">
        <v>445</v>
      </c>
      <c r="I167" s="10"/>
      <c r="J167" s="10"/>
      <c r="K167" s="10"/>
    </row>
    <row r="168" spans="1:11" ht="14.25" customHeight="1">
      <c r="A168" s="41"/>
      <c r="B168" s="42"/>
      <c r="C168" s="42">
        <v>4119</v>
      </c>
      <c r="D168" s="32" t="s">
        <v>126</v>
      </c>
      <c r="E168" s="49">
        <v>840</v>
      </c>
      <c r="F168" s="63"/>
      <c r="G168" s="35">
        <f t="shared" si="10"/>
        <v>840</v>
      </c>
      <c r="H168" s="36"/>
      <c r="I168" s="10"/>
      <c r="J168" s="10"/>
      <c r="K168" s="10"/>
    </row>
    <row r="169" spans="1:11" ht="14.25" customHeight="1">
      <c r="A169" s="41"/>
      <c r="B169" s="42"/>
      <c r="C169" s="31" t="s">
        <v>57</v>
      </c>
      <c r="D169" s="32" t="s">
        <v>58</v>
      </c>
      <c r="E169" s="49">
        <v>26000</v>
      </c>
      <c r="F169" s="63">
        <v>2500</v>
      </c>
      <c r="G169" s="35">
        <f t="shared" si="10"/>
        <v>28500</v>
      </c>
      <c r="H169" s="484" t="s">
        <v>445</v>
      </c>
      <c r="I169" s="10"/>
      <c r="J169" s="10"/>
      <c r="K169" s="10"/>
    </row>
    <row r="170" spans="1:11" ht="14.25" customHeight="1">
      <c r="A170" s="41"/>
      <c r="B170" s="42"/>
      <c r="C170" s="42">
        <v>4129</v>
      </c>
      <c r="D170" s="32" t="s">
        <v>127</v>
      </c>
      <c r="E170" s="49">
        <v>120</v>
      </c>
      <c r="F170" s="63"/>
      <c r="G170" s="35">
        <f t="shared" si="10"/>
        <v>120</v>
      </c>
      <c r="H170" s="36"/>
      <c r="I170" s="10"/>
      <c r="J170" s="10"/>
      <c r="K170" s="10"/>
    </row>
    <row r="171" spans="1:11" ht="14.25" customHeight="1">
      <c r="A171" s="41"/>
      <c r="B171" s="42"/>
      <c r="C171" s="42">
        <v>4170</v>
      </c>
      <c r="D171" s="32" t="s">
        <v>70</v>
      </c>
      <c r="E171" s="49">
        <v>5000</v>
      </c>
      <c r="F171" s="63"/>
      <c r="G171" s="35">
        <f t="shared" si="10"/>
        <v>5000</v>
      </c>
      <c r="H171" s="36"/>
      <c r="I171" s="10"/>
      <c r="J171" s="10"/>
      <c r="K171" s="10"/>
    </row>
    <row r="172" spans="1:11" ht="14.25" customHeight="1">
      <c r="A172" s="41"/>
      <c r="B172" s="42"/>
      <c r="C172" s="42" t="s">
        <v>128</v>
      </c>
      <c r="D172" s="32" t="s">
        <v>129</v>
      </c>
      <c r="E172" s="49">
        <v>4840</v>
      </c>
      <c r="F172" s="63"/>
      <c r="G172" s="35">
        <f t="shared" si="10"/>
        <v>4840</v>
      </c>
      <c r="H172" s="36"/>
      <c r="I172" s="10"/>
      <c r="J172" s="10"/>
      <c r="K172" s="10"/>
    </row>
    <row r="173" spans="1:11" ht="14.25" customHeight="1">
      <c r="A173" s="41"/>
      <c r="B173" s="42"/>
      <c r="C173" s="31" t="s">
        <v>35</v>
      </c>
      <c r="D173" s="32" t="s">
        <v>36</v>
      </c>
      <c r="E173" s="49">
        <v>37000</v>
      </c>
      <c r="F173" s="63">
        <v>1000</v>
      </c>
      <c r="G173" s="35">
        <f t="shared" si="10"/>
        <v>38000</v>
      </c>
      <c r="H173" s="484" t="s">
        <v>445</v>
      </c>
      <c r="I173" s="10"/>
      <c r="J173" s="10"/>
      <c r="K173" s="10"/>
    </row>
    <row r="174" spans="1:11" ht="14.25" customHeight="1">
      <c r="A174" s="41"/>
      <c r="B174" s="42"/>
      <c r="C174" s="42">
        <v>4219</v>
      </c>
      <c r="D174" s="32" t="s">
        <v>130</v>
      </c>
      <c r="E174" s="49">
        <v>1221</v>
      </c>
      <c r="F174" s="63"/>
      <c r="G174" s="35">
        <f t="shared" si="10"/>
        <v>1221</v>
      </c>
      <c r="H174" s="36"/>
      <c r="I174" s="10"/>
      <c r="J174" s="10"/>
      <c r="K174" s="10"/>
    </row>
    <row r="175" spans="1:11" ht="14.25" customHeight="1">
      <c r="A175" s="41"/>
      <c r="B175" s="42"/>
      <c r="C175" s="31" t="s">
        <v>115</v>
      </c>
      <c r="D175" s="32" t="s">
        <v>116</v>
      </c>
      <c r="E175" s="49">
        <v>6000</v>
      </c>
      <c r="F175" s="63"/>
      <c r="G175" s="35">
        <f t="shared" si="10"/>
        <v>6000</v>
      </c>
      <c r="H175" s="36"/>
      <c r="I175" s="10"/>
      <c r="J175" s="10"/>
      <c r="K175" s="10"/>
    </row>
    <row r="176" spans="1:11" ht="26.25" customHeight="1">
      <c r="A176" s="41"/>
      <c r="B176" s="42"/>
      <c r="C176" s="42">
        <v>4249</v>
      </c>
      <c r="D176" s="32" t="s">
        <v>131</v>
      </c>
      <c r="E176" s="49">
        <v>1200</v>
      </c>
      <c r="F176" s="63"/>
      <c r="G176" s="35">
        <f t="shared" si="10"/>
        <v>1200</v>
      </c>
      <c r="H176" s="36"/>
      <c r="I176" s="10"/>
      <c r="J176" s="10"/>
      <c r="K176" s="10"/>
    </row>
    <row r="177" spans="1:11" ht="14.25" customHeight="1">
      <c r="A177" s="41"/>
      <c r="B177" s="42"/>
      <c r="C177" s="31" t="s">
        <v>71</v>
      </c>
      <c r="D177" s="32" t="s">
        <v>72</v>
      </c>
      <c r="E177" s="49">
        <v>88000</v>
      </c>
      <c r="F177" s="63">
        <v>6000</v>
      </c>
      <c r="G177" s="35">
        <f t="shared" si="10"/>
        <v>94000</v>
      </c>
      <c r="H177" s="484" t="s">
        <v>445</v>
      </c>
      <c r="I177" s="10"/>
      <c r="J177" s="10"/>
      <c r="K177" s="10"/>
    </row>
    <row r="178" spans="1:11" ht="14.25" customHeight="1">
      <c r="A178" s="41"/>
      <c r="B178" s="42"/>
      <c r="C178" s="31" t="s">
        <v>73</v>
      </c>
      <c r="D178" s="32" t="s">
        <v>74</v>
      </c>
      <c r="E178" s="49">
        <v>17000</v>
      </c>
      <c r="F178" s="63"/>
      <c r="G178" s="35">
        <f t="shared" si="10"/>
        <v>17000</v>
      </c>
      <c r="H178" s="36"/>
      <c r="I178" s="10"/>
      <c r="J178" s="10"/>
      <c r="K178" s="10"/>
    </row>
    <row r="179" spans="1:11" ht="14.25" customHeight="1">
      <c r="A179" s="41"/>
      <c r="B179" s="42"/>
      <c r="C179" s="31" t="s">
        <v>14</v>
      </c>
      <c r="D179" s="32" t="s">
        <v>15</v>
      </c>
      <c r="E179" s="49">
        <v>21000</v>
      </c>
      <c r="F179" s="63"/>
      <c r="G179" s="35">
        <f t="shared" si="10"/>
        <v>21000</v>
      </c>
      <c r="H179" s="36"/>
      <c r="I179" s="10"/>
      <c r="J179" s="10"/>
      <c r="K179" s="10"/>
    </row>
    <row r="180" spans="1:11" ht="14.25" customHeight="1">
      <c r="A180" s="41"/>
      <c r="B180" s="42"/>
      <c r="C180" s="42">
        <v>4309</v>
      </c>
      <c r="D180" s="32" t="s">
        <v>132</v>
      </c>
      <c r="E180" s="49">
        <v>5000</v>
      </c>
      <c r="F180" s="63"/>
      <c r="G180" s="35">
        <f t="shared" si="10"/>
        <v>5000</v>
      </c>
      <c r="H180" s="36"/>
      <c r="I180" s="10"/>
      <c r="J180" s="10"/>
      <c r="K180" s="10"/>
    </row>
    <row r="181" spans="1:11" ht="14.25" customHeight="1">
      <c r="A181" s="41"/>
      <c r="B181" s="42"/>
      <c r="C181" s="72">
        <v>4350</v>
      </c>
      <c r="D181" s="32" t="s">
        <v>75</v>
      </c>
      <c r="E181" s="49">
        <v>2000</v>
      </c>
      <c r="F181" s="63"/>
      <c r="G181" s="35">
        <f t="shared" si="10"/>
        <v>2000</v>
      </c>
      <c r="H181" s="36"/>
      <c r="I181" s="10"/>
      <c r="J181" s="10"/>
      <c r="K181" s="10"/>
    </row>
    <row r="182" spans="1:11" ht="14.25" customHeight="1">
      <c r="A182" s="41"/>
      <c r="B182" s="42"/>
      <c r="C182" s="72">
        <v>4360</v>
      </c>
      <c r="D182" s="32" t="s">
        <v>76</v>
      </c>
      <c r="E182" s="49">
        <v>2000</v>
      </c>
      <c r="F182" s="63">
        <v>400</v>
      </c>
      <c r="G182" s="35">
        <f t="shared" si="10"/>
        <v>2400</v>
      </c>
      <c r="H182" s="484" t="s">
        <v>445</v>
      </c>
      <c r="I182" s="10"/>
      <c r="J182" s="10"/>
      <c r="K182" s="10"/>
    </row>
    <row r="183" spans="1:11" ht="14.25" customHeight="1">
      <c r="A183" s="41"/>
      <c r="B183" s="42"/>
      <c r="C183" s="72">
        <v>4370</v>
      </c>
      <c r="D183" s="32" t="s">
        <v>77</v>
      </c>
      <c r="E183" s="49">
        <v>4000</v>
      </c>
      <c r="F183" s="63"/>
      <c r="G183" s="35">
        <f t="shared" si="10"/>
        <v>4000</v>
      </c>
      <c r="H183" s="36"/>
      <c r="I183" s="10"/>
      <c r="J183" s="10"/>
      <c r="K183" s="10"/>
    </row>
    <row r="184" spans="1:11" ht="14.25" customHeight="1">
      <c r="A184" s="41"/>
      <c r="B184" s="42"/>
      <c r="C184" s="31" t="s">
        <v>61</v>
      </c>
      <c r="D184" s="32" t="s">
        <v>62</v>
      </c>
      <c r="E184" s="49">
        <v>2000</v>
      </c>
      <c r="F184" s="63"/>
      <c r="G184" s="35">
        <f t="shared" si="10"/>
        <v>2000</v>
      </c>
      <c r="H184" s="36"/>
      <c r="I184" s="10"/>
      <c r="J184" s="10"/>
      <c r="K184" s="10"/>
    </row>
    <row r="185" spans="1:11" ht="14.25" customHeight="1">
      <c r="A185" s="41"/>
      <c r="B185" s="42"/>
      <c r="C185" s="31" t="s">
        <v>37</v>
      </c>
      <c r="D185" s="32" t="s">
        <v>38</v>
      </c>
      <c r="E185" s="49">
        <v>2000</v>
      </c>
      <c r="F185" s="63"/>
      <c r="G185" s="35">
        <f t="shared" si="10"/>
        <v>2000</v>
      </c>
      <c r="H185" s="36"/>
      <c r="I185" s="10"/>
      <c r="J185" s="10"/>
      <c r="K185" s="10"/>
    </row>
    <row r="186" spans="1:11" ht="14.25" customHeight="1">
      <c r="A186" s="41"/>
      <c r="B186" s="42"/>
      <c r="C186" s="31" t="s">
        <v>78</v>
      </c>
      <c r="D186" s="32" t="s">
        <v>79</v>
      </c>
      <c r="E186" s="49">
        <v>66000</v>
      </c>
      <c r="F186" s="63">
        <v>400</v>
      </c>
      <c r="G186" s="35">
        <f t="shared" si="10"/>
        <v>66400</v>
      </c>
      <c r="H186" s="484" t="s">
        <v>445</v>
      </c>
      <c r="I186" s="10"/>
      <c r="J186" s="10"/>
      <c r="K186" s="10"/>
    </row>
    <row r="187" spans="1:11" ht="14.25" customHeight="1">
      <c r="A187" s="41"/>
      <c r="B187" s="42"/>
      <c r="C187" s="42" t="s">
        <v>117</v>
      </c>
      <c r="D187" s="32" t="s">
        <v>118</v>
      </c>
      <c r="E187" s="49">
        <v>1000</v>
      </c>
      <c r="F187" s="63">
        <v>500</v>
      </c>
      <c r="G187" s="35">
        <f t="shared" si="10"/>
        <v>1500</v>
      </c>
      <c r="H187" s="484" t="s">
        <v>445</v>
      </c>
      <c r="I187" s="10"/>
      <c r="J187" s="10"/>
      <c r="K187" s="10"/>
    </row>
    <row r="188" spans="1:11" ht="14.25" customHeight="1">
      <c r="A188" s="41"/>
      <c r="B188" s="42"/>
      <c r="C188" s="72">
        <v>4750</v>
      </c>
      <c r="D188" s="32" t="s">
        <v>82</v>
      </c>
      <c r="E188" s="49">
        <v>3000</v>
      </c>
      <c r="F188" s="63">
        <v>2000</v>
      </c>
      <c r="G188" s="35">
        <f t="shared" si="10"/>
        <v>5000</v>
      </c>
      <c r="H188" s="484" t="s">
        <v>445</v>
      </c>
      <c r="I188" s="10"/>
      <c r="J188" s="10"/>
      <c r="K188" s="10"/>
    </row>
    <row r="189" spans="1:11" ht="14.25" customHeight="1">
      <c r="A189" s="41"/>
      <c r="B189" s="42"/>
      <c r="C189" s="52">
        <v>6050</v>
      </c>
      <c r="D189" s="53" t="s">
        <v>21</v>
      </c>
      <c r="E189" s="49">
        <v>30000</v>
      </c>
      <c r="F189" s="63"/>
      <c r="G189" s="35">
        <f t="shared" si="10"/>
        <v>30000</v>
      </c>
      <c r="H189" s="36"/>
      <c r="I189" s="10"/>
      <c r="J189" s="10"/>
      <c r="K189" s="10"/>
    </row>
    <row r="190" spans="1:11" ht="15" customHeight="1">
      <c r="A190" s="44"/>
      <c r="B190" s="46" t="s">
        <v>133</v>
      </c>
      <c r="C190" s="45"/>
      <c r="D190" s="47" t="s">
        <v>134</v>
      </c>
      <c r="E190" s="50">
        <f>SUM(E191:E201)</f>
        <v>377000</v>
      </c>
      <c r="F190" s="50">
        <f>SUM(F191:F201)</f>
        <v>9200</v>
      </c>
      <c r="G190" s="50">
        <f>SUM(G191:G201)</f>
        <v>386200</v>
      </c>
      <c r="H190" s="36"/>
      <c r="I190" s="10"/>
      <c r="J190" s="10"/>
      <c r="K190" s="10"/>
    </row>
    <row r="191" spans="1:11" ht="14.25" customHeight="1">
      <c r="A191" s="44"/>
      <c r="B191" s="92"/>
      <c r="C191" s="31" t="s">
        <v>114</v>
      </c>
      <c r="D191" s="32" t="s">
        <v>67</v>
      </c>
      <c r="E191" s="62">
        <v>2000</v>
      </c>
      <c r="F191" s="63">
        <v>300</v>
      </c>
      <c r="G191" s="35">
        <f aca="true" t="shared" si="11" ref="G191:G201">E191+F191</f>
        <v>2300</v>
      </c>
      <c r="H191" s="484" t="s">
        <v>445</v>
      </c>
      <c r="I191" s="10"/>
      <c r="J191" s="10"/>
      <c r="K191" s="10"/>
    </row>
    <row r="192" spans="1:11" ht="14.25" customHeight="1">
      <c r="A192" s="44"/>
      <c r="B192" s="92"/>
      <c r="C192" s="31" t="s">
        <v>53</v>
      </c>
      <c r="D192" s="32" t="s">
        <v>54</v>
      </c>
      <c r="E192" s="62">
        <v>67000</v>
      </c>
      <c r="F192" s="63">
        <v>8000</v>
      </c>
      <c r="G192" s="35">
        <f t="shared" si="11"/>
        <v>75000</v>
      </c>
      <c r="H192" s="484" t="s">
        <v>445</v>
      </c>
      <c r="I192" s="10"/>
      <c r="J192" s="10"/>
      <c r="K192" s="10"/>
    </row>
    <row r="193" spans="1:11" ht="14.25" customHeight="1">
      <c r="A193" s="44"/>
      <c r="B193" s="92"/>
      <c r="C193" s="31" t="s">
        <v>68</v>
      </c>
      <c r="D193" s="32" t="s">
        <v>69</v>
      </c>
      <c r="E193" s="62">
        <v>5000</v>
      </c>
      <c r="F193" s="63">
        <v>500</v>
      </c>
      <c r="G193" s="35">
        <f t="shared" si="11"/>
        <v>5500</v>
      </c>
      <c r="H193" s="484" t="s">
        <v>445</v>
      </c>
      <c r="I193" s="10"/>
      <c r="J193" s="10"/>
      <c r="K193" s="10"/>
    </row>
    <row r="194" spans="1:11" ht="14.25" customHeight="1">
      <c r="A194" s="41"/>
      <c r="B194" s="42"/>
      <c r="C194" s="31" t="s">
        <v>55</v>
      </c>
      <c r="D194" s="32" t="s">
        <v>56</v>
      </c>
      <c r="E194" s="49">
        <v>13000</v>
      </c>
      <c r="F194" s="63">
        <v>-100</v>
      </c>
      <c r="G194" s="35">
        <f t="shared" si="11"/>
        <v>12900</v>
      </c>
      <c r="H194" s="484" t="s">
        <v>445</v>
      </c>
      <c r="I194" s="10"/>
      <c r="J194" s="10"/>
      <c r="K194" s="10"/>
    </row>
    <row r="195" spans="1:11" ht="14.25" customHeight="1">
      <c r="A195" s="41"/>
      <c r="B195" s="42"/>
      <c r="C195" s="31" t="s">
        <v>57</v>
      </c>
      <c r="D195" s="32" t="s">
        <v>58</v>
      </c>
      <c r="E195" s="49">
        <v>2000</v>
      </c>
      <c r="F195" s="63">
        <v>-200</v>
      </c>
      <c r="G195" s="35">
        <f t="shared" si="11"/>
        <v>1800</v>
      </c>
      <c r="H195" s="484" t="s">
        <v>445</v>
      </c>
      <c r="I195" s="10"/>
      <c r="J195" s="10"/>
      <c r="K195" s="10"/>
    </row>
    <row r="196" spans="1:11" ht="14.25" customHeight="1">
      <c r="A196" s="41"/>
      <c r="B196" s="42"/>
      <c r="C196" s="42">
        <v>4170</v>
      </c>
      <c r="D196" s="32" t="s">
        <v>70</v>
      </c>
      <c r="E196" s="49">
        <v>1000</v>
      </c>
      <c r="F196" s="63"/>
      <c r="G196" s="35">
        <f t="shared" si="11"/>
        <v>1000</v>
      </c>
      <c r="H196" s="36"/>
      <c r="I196" s="10"/>
      <c r="J196" s="10"/>
      <c r="K196" s="10"/>
    </row>
    <row r="197" spans="1:11" ht="14.25" customHeight="1">
      <c r="A197" s="41"/>
      <c r="B197" s="42"/>
      <c r="C197" s="42" t="s">
        <v>35</v>
      </c>
      <c r="D197" s="32" t="s">
        <v>36</v>
      </c>
      <c r="E197" s="49">
        <v>50000</v>
      </c>
      <c r="F197" s="63"/>
      <c r="G197" s="35">
        <f t="shared" si="11"/>
        <v>50000</v>
      </c>
      <c r="H197" s="36"/>
      <c r="I197" s="10"/>
      <c r="J197" s="10"/>
      <c r="K197" s="10"/>
    </row>
    <row r="198" spans="1:11" ht="14.25" customHeight="1">
      <c r="A198" s="41"/>
      <c r="B198" s="42"/>
      <c r="C198" s="31" t="s">
        <v>73</v>
      </c>
      <c r="D198" s="32" t="s">
        <v>74</v>
      </c>
      <c r="E198" s="49">
        <v>8000</v>
      </c>
      <c r="F198" s="63"/>
      <c r="G198" s="35">
        <f t="shared" si="11"/>
        <v>8000</v>
      </c>
      <c r="H198" s="36"/>
      <c r="I198" s="10"/>
      <c r="J198" s="10"/>
      <c r="K198" s="10"/>
    </row>
    <row r="199" spans="1:11" ht="14.25" customHeight="1">
      <c r="A199" s="41"/>
      <c r="B199" s="42"/>
      <c r="C199" s="31" t="s">
        <v>14</v>
      </c>
      <c r="D199" s="32" t="s">
        <v>15</v>
      </c>
      <c r="E199" s="49">
        <v>220000</v>
      </c>
      <c r="F199" s="63"/>
      <c r="G199" s="35">
        <f t="shared" si="11"/>
        <v>220000</v>
      </c>
      <c r="H199" s="36"/>
      <c r="I199" s="10"/>
      <c r="J199" s="10"/>
      <c r="K199" s="10"/>
    </row>
    <row r="200" spans="1:11" ht="14.25" customHeight="1">
      <c r="A200" s="41"/>
      <c r="B200" s="42"/>
      <c r="C200" s="31" t="s">
        <v>37</v>
      </c>
      <c r="D200" s="32" t="s">
        <v>38</v>
      </c>
      <c r="E200" s="49">
        <v>7000</v>
      </c>
      <c r="F200" s="63"/>
      <c r="G200" s="35">
        <f t="shared" si="11"/>
        <v>7000</v>
      </c>
      <c r="H200" s="36"/>
      <c r="I200" s="10"/>
      <c r="J200" s="10"/>
      <c r="K200" s="10"/>
    </row>
    <row r="201" spans="1:11" ht="14.25" customHeight="1">
      <c r="A201" s="41"/>
      <c r="B201" s="42"/>
      <c r="C201" s="31" t="s">
        <v>78</v>
      </c>
      <c r="D201" s="32" t="s">
        <v>79</v>
      </c>
      <c r="E201" s="49">
        <v>2000</v>
      </c>
      <c r="F201" s="63">
        <v>700</v>
      </c>
      <c r="G201" s="35">
        <f t="shared" si="11"/>
        <v>2700</v>
      </c>
      <c r="H201" s="484" t="s">
        <v>445</v>
      </c>
      <c r="I201" s="10"/>
      <c r="J201" s="10"/>
      <c r="K201" s="10"/>
    </row>
    <row r="202" spans="1:11" ht="27" customHeight="1">
      <c r="A202" s="44"/>
      <c r="B202" s="46" t="s">
        <v>135</v>
      </c>
      <c r="C202" s="45"/>
      <c r="D202" s="47" t="s">
        <v>136</v>
      </c>
      <c r="E202" s="50">
        <f>SUM(E203:E218)</f>
        <v>241623</v>
      </c>
      <c r="F202" s="50">
        <f>SUM(F203:F218)</f>
        <v>1493</v>
      </c>
      <c r="G202" s="50">
        <f>SUM(G203:G218)</f>
        <v>243116</v>
      </c>
      <c r="H202" s="36"/>
      <c r="I202" s="10"/>
      <c r="J202" s="10"/>
      <c r="K202" s="10"/>
    </row>
    <row r="203" spans="1:11" ht="14.25" customHeight="1">
      <c r="A203" s="41"/>
      <c r="B203" s="42"/>
      <c r="C203" s="31" t="s">
        <v>114</v>
      </c>
      <c r="D203" s="32" t="s">
        <v>67</v>
      </c>
      <c r="E203" s="49">
        <v>7000</v>
      </c>
      <c r="F203" s="63"/>
      <c r="G203" s="35">
        <f aca="true" t="shared" si="12" ref="G203:G218">E203+F203</f>
        <v>7000</v>
      </c>
      <c r="H203" s="36"/>
      <c r="I203" s="10"/>
      <c r="J203" s="10"/>
      <c r="K203" s="10"/>
    </row>
    <row r="204" spans="1:11" ht="14.25" customHeight="1">
      <c r="A204" s="41"/>
      <c r="B204" s="42"/>
      <c r="C204" s="31" t="s">
        <v>53</v>
      </c>
      <c r="D204" s="32" t="s">
        <v>54</v>
      </c>
      <c r="E204" s="49">
        <v>142000</v>
      </c>
      <c r="F204" s="63"/>
      <c r="G204" s="35">
        <f t="shared" si="12"/>
        <v>142000</v>
      </c>
      <c r="H204" s="36"/>
      <c r="I204" s="10"/>
      <c r="J204" s="10"/>
      <c r="K204" s="10"/>
    </row>
    <row r="205" spans="1:11" ht="14.25" customHeight="1">
      <c r="A205" s="41"/>
      <c r="B205" s="42"/>
      <c r="C205" s="31" t="s">
        <v>68</v>
      </c>
      <c r="D205" s="32" t="s">
        <v>69</v>
      </c>
      <c r="E205" s="49">
        <v>11000</v>
      </c>
      <c r="F205" s="63"/>
      <c r="G205" s="35">
        <f t="shared" si="12"/>
        <v>11000</v>
      </c>
      <c r="H205" s="36"/>
      <c r="I205" s="10"/>
      <c r="J205" s="10"/>
      <c r="K205" s="10"/>
    </row>
    <row r="206" spans="1:11" ht="14.25" customHeight="1">
      <c r="A206" s="41"/>
      <c r="B206" s="42"/>
      <c r="C206" s="31" t="s">
        <v>55</v>
      </c>
      <c r="D206" s="32" t="s">
        <v>56</v>
      </c>
      <c r="E206" s="49">
        <v>24000</v>
      </c>
      <c r="F206" s="63">
        <v>1900</v>
      </c>
      <c r="G206" s="35">
        <f t="shared" si="12"/>
        <v>25900</v>
      </c>
      <c r="H206" s="484" t="s">
        <v>445</v>
      </c>
      <c r="I206" s="10"/>
      <c r="J206" s="10"/>
      <c r="K206" s="10"/>
    </row>
    <row r="207" spans="1:11" ht="14.25" customHeight="1">
      <c r="A207" s="41"/>
      <c r="B207" s="42"/>
      <c r="C207" s="31" t="s">
        <v>57</v>
      </c>
      <c r="D207" s="32" t="s">
        <v>58</v>
      </c>
      <c r="E207" s="49">
        <v>5000</v>
      </c>
      <c r="F207" s="63">
        <v>-1307</v>
      </c>
      <c r="G207" s="35">
        <f t="shared" si="12"/>
        <v>3693</v>
      </c>
      <c r="H207" s="484" t="s">
        <v>445</v>
      </c>
      <c r="I207" s="10"/>
      <c r="J207" s="10"/>
      <c r="K207" s="10"/>
    </row>
    <row r="208" spans="1:11" ht="14.25" customHeight="1">
      <c r="A208" s="41"/>
      <c r="B208" s="42"/>
      <c r="C208" s="42">
        <v>4170</v>
      </c>
      <c r="D208" s="32" t="s">
        <v>70</v>
      </c>
      <c r="E208" s="49">
        <v>4000</v>
      </c>
      <c r="F208" s="63"/>
      <c r="G208" s="35">
        <f t="shared" si="12"/>
        <v>4000</v>
      </c>
      <c r="H208" s="36"/>
      <c r="I208" s="10"/>
      <c r="J208" s="10"/>
      <c r="K208" s="10"/>
    </row>
    <row r="209" spans="1:11" ht="14.25" customHeight="1">
      <c r="A209" s="41"/>
      <c r="B209" s="42"/>
      <c r="C209" s="31" t="s">
        <v>35</v>
      </c>
      <c r="D209" s="32" t="s">
        <v>36</v>
      </c>
      <c r="E209" s="49">
        <v>17623</v>
      </c>
      <c r="F209" s="63"/>
      <c r="G209" s="35">
        <f t="shared" si="12"/>
        <v>17623</v>
      </c>
      <c r="H209" s="36"/>
      <c r="I209" s="10"/>
      <c r="J209" s="10"/>
      <c r="K209" s="10"/>
    </row>
    <row r="210" spans="1:11" ht="14.25" customHeight="1">
      <c r="A210" s="41"/>
      <c r="B210" s="42"/>
      <c r="C210" s="31" t="s">
        <v>14</v>
      </c>
      <c r="D210" s="32" t="s">
        <v>15</v>
      </c>
      <c r="E210" s="49">
        <v>14000</v>
      </c>
      <c r="F210" s="63"/>
      <c r="G210" s="35">
        <f t="shared" si="12"/>
        <v>14000</v>
      </c>
      <c r="H210" s="36"/>
      <c r="I210" s="10"/>
      <c r="J210" s="10"/>
      <c r="K210" s="10"/>
    </row>
    <row r="211" spans="1:11" ht="14.25" customHeight="1">
      <c r="A211" s="41"/>
      <c r="B211" s="42"/>
      <c r="C211" s="72">
        <v>4360</v>
      </c>
      <c r="D211" s="32" t="s">
        <v>76</v>
      </c>
      <c r="E211" s="49">
        <v>1000</v>
      </c>
      <c r="F211" s="63"/>
      <c r="G211" s="35">
        <f t="shared" si="12"/>
        <v>1000</v>
      </c>
      <c r="H211" s="36"/>
      <c r="I211" s="10"/>
      <c r="J211" s="10"/>
      <c r="K211" s="10"/>
    </row>
    <row r="212" spans="1:11" ht="14.25" customHeight="1">
      <c r="A212" s="41"/>
      <c r="B212" s="42"/>
      <c r="C212" s="72">
        <v>4370</v>
      </c>
      <c r="D212" s="32" t="s">
        <v>77</v>
      </c>
      <c r="E212" s="49">
        <v>1000</v>
      </c>
      <c r="F212" s="63">
        <v>200</v>
      </c>
      <c r="G212" s="35">
        <f t="shared" si="12"/>
        <v>1200</v>
      </c>
      <c r="H212" s="484" t="s">
        <v>445</v>
      </c>
      <c r="I212" s="10"/>
      <c r="J212" s="10"/>
      <c r="K212" s="10"/>
    </row>
    <row r="213" spans="1:11" ht="14.25" customHeight="1">
      <c r="A213" s="41"/>
      <c r="B213" s="42"/>
      <c r="C213" s="31" t="s">
        <v>61</v>
      </c>
      <c r="D213" s="32" t="s">
        <v>62</v>
      </c>
      <c r="E213" s="49">
        <v>3000</v>
      </c>
      <c r="F213" s="63"/>
      <c r="G213" s="35">
        <f t="shared" si="12"/>
        <v>3000</v>
      </c>
      <c r="H213" s="36"/>
      <c r="I213" s="10"/>
      <c r="J213" s="10"/>
      <c r="K213" s="10"/>
    </row>
    <row r="214" spans="1:11" ht="14.25" customHeight="1">
      <c r="A214" s="41"/>
      <c r="B214" s="42"/>
      <c r="C214" s="42">
        <v>4430</v>
      </c>
      <c r="D214" s="32" t="s">
        <v>38</v>
      </c>
      <c r="E214" s="49">
        <v>1000</v>
      </c>
      <c r="F214" s="63"/>
      <c r="G214" s="35">
        <f t="shared" si="12"/>
        <v>1000</v>
      </c>
      <c r="H214" s="36"/>
      <c r="I214" s="10"/>
      <c r="J214" s="10"/>
      <c r="K214" s="10"/>
    </row>
    <row r="215" spans="1:11" ht="14.25" customHeight="1">
      <c r="A215" s="41"/>
      <c r="B215" s="42"/>
      <c r="C215" s="31" t="s">
        <v>78</v>
      </c>
      <c r="D215" s="32" t="s">
        <v>79</v>
      </c>
      <c r="E215" s="49">
        <v>3000</v>
      </c>
      <c r="F215" s="63">
        <v>700</v>
      </c>
      <c r="G215" s="35">
        <f t="shared" si="12"/>
        <v>3700</v>
      </c>
      <c r="H215" s="484" t="s">
        <v>445</v>
      </c>
      <c r="I215" s="10"/>
      <c r="J215" s="10"/>
      <c r="K215" s="10"/>
    </row>
    <row r="216" spans="1:11" ht="14.25" customHeight="1">
      <c r="A216" s="41"/>
      <c r="B216" s="42"/>
      <c r="C216" s="72">
        <v>4700</v>
      </c>
      <c r="D216" s="32" t="s">
        <v>81</v>
      </c>
      <c r="E216" s="49">
        <v>4000</v>
      </c>
      <c r="F216" s="63"/>
      <c r="G216" s="35">
        <f t="shared" si="12"/>
        <v>4000</v>
      </c>
      <c r="H216" s="36"/>
      <c r="I216" s="10"/>
      <c r="J216" s="10"/>
      <c r="K216" s="10"/>
    </row>
    <row r="217" spans="1:11" ht="14.25" customHeight="1">
      <c r="A217" s="41"/>
      <c r="B217" s="42"/>
      <c r="C217" s="42" t="s">
        <v>117</v>
      </c>
      <c r="D217" s="32" t="s">
        <v>118</v>
      </c>
      <c r="E217" s="49">
        <v>1000</v>
      </c>
      <c r="F217" s="63"/>
      <c r="G217" s="35">
        <f t="shared" si="12"/>
        <v>1000</v>
      </c>
      <c r="H217" s="36"/>
      <c r="I217" s="10"/>
      <c r="J217" s="10"/>
      <c r="K217" s="10"/>
    </row>
    <row r="218" spans="1:11" ht="14.25" customHeight="1">
      <c r="A218" s="41"/>
      <c r="B218" s="42"/>
      <c r="C218" s="72">
        <v>4750</v>
      </c>
      <c r="D218" s="32" t="s">
        <v>82</v>
      </c>
      <c r="E218" s="49">
        <v>3000</v>
      </c>
      <c r="F218" s="63"/>
      <c r="G218" s="35">
        <f t="shared" si="12"/>
        <v>3000</v>
      </c>
      <c r="H218" s="36"/>
      <c r="I218" s="10"/>
      <c r="J218" s="10"/>
      <c r="K218" s="10"/>
    </row>
    <row r="219" spans="1:11" ht="15" customHeight="1">
      <c r="A219" s="44"/>
      <c r="B219" s="46" t="s">
        <v>137</v>
      </c>
      <c r="C219" s="45"/>
      <c r="D219" s="47" t="s">
        <v>138</v>
      </c>
      <c r="E219" s="50">
        <f>SUM(E220:E220)</f>
        <v>30000</v>
      </c>
      <c r="F219" s="50">
        <f>SUM(F220:F220)</f>
        <v>0</v>
      </c>
      <c r="G219" s="50">
        <f>SUM(G220:G220)</f>
        <v>30000</v>
      </c>
      <c r="H219" s="36"/>
      <c r="I219" s="10"/>
      <c r="J219" s="10"/>
      <c r="K219" s="10"/>
    </row>
    <row r="220" spans="1:11" ht="15" customHeight="1">
      <c r="A220" s="41"/>
      <c r="B220" s="42"/>
      <c r="C220" s="72">
        <v>4700</v>
      </c>
      <c r="D220" s="32" t="s">
        <v>81</v>
      </c>
      <c r="E220" s="49">
        <v>30000</v>
      </c>
      <c r="F220" s="34"/>
      <c r="G220" s="35">
        <f>E220+F220</f>
        <v>30000</v>
      </c>
      <c r="H220" s="36"/>
      <c r="I220" s="10"/>
      <c r="J220" s="10"/>
      <c r="K220" s="10"/>
    </row>
    <row r="221" spans="1:11" ht="15" customHeight="1">
      <c r="A221" s="44"/>
      <c r="B221" s="46" t="s">
        <v>139</v>
      </c>
      <c r="C221" s="45"/>
      <c r="D221" s="47" t="s">
        <v>87</v>
      </c>
      <c r="E221" s="50">
        <f>SUM(E222:E224)</f>
        <v>70746</v>
      </c>
      <c r="F221" s="50">
        <f>SUM(F222:F224)</f>
        <v>0</v>
      </c>
      <c r="G221" s="50">
        <f>SUM(G222:G224)</f>
        <v>70746</v>
      </c>
      <c r="H221" s="36"/>
      <c r="I221" s="10"/>
      <c r="J221" s="10"/>
      <c r="K221" s="10"/>
    </row>
    <row r="222" spans="1:11" ht="15" customHeight="1">
      <c r="A222" s="41"/>
      <c r="B222" s="42"/>
      <c r="C222" s="31" t="s">
        <v>114</v>
      </c>
      <c r="D222" s="32" t="s">
        <v>67</v>
      </c>
      <c r="E222" s="49">
        <v>8000</v>
      </c>
      <c r="F222" s="34"/>
      <c r="G222" s="35">
        <f>E222+F222</f>
        <v>8000</v>
      </c>
      <c r="H222" s="36"/>
      <c r="I222" s="10"/>
      <c r="J222" s="10"/>
      <c r="K222" s="10"/>
    </row>
    <row r="223" spans="1:11" ht="15" customHeight="1">
      <c r="A223" s="51"/>
      <c r="B223" s="52"/>
      <c r="C223" s="31" t="s">
        <v>14</v>
      </c>
      <c r="D223" s="32" t="s">
        <v>15</v>
      </c>
      <c r="E223" s="54">
        <v>16746</v>
      </c>
      <c r="F223" s="34"/>
      <c r="G223" s="35">
        <f>E223+F223</f>
        <v>16746</v>
      </c>
      <c r="H223" s="36"/>
      <c r="I223" s="10"/>
      <c r="J223" s="10"/>
      <c r="K223" s="10"/>
    </row>
    <row r="224" spans="1:11" ht="15" customHeight="1" thickBot="1">
      <c r="A224" s="51"/>
      <c r="B224" s="52"/>
      <c r="C224" s="64" t="s">
        <v>78</v>
      </c>
      <c r="D224" s="53" t="s">
        <v>79</v>
      </c>
      <c r="E224" s="54">
        <v>46000</v>
      </c>
      <c r="F224" s="55"/>
      <c r="G224" s="56">
        <f>E224+F224</f>
        <v>46000</v>
      </c>
      <c r="H224" s="57"/>
      <c r="I224" s="10"/>
      <c r="J224" s="10"/>
      <c r="K224" s="10"/>
    </row>
    <row r="225" spans="1:11" ht="15.75" customHeight="1" thickBot="1">
      <c r="A225" s="19" t="s">
        <v>140</v>
      </c>
      <c r="B225" s="20"/>
      <c r="C225" s="20"/>
      <c r="D225" s="21" t="s">
        <v>141</v>
      </c>
      <c r="E225" s="58">
        <f>E226+E228+E232</f>
        <v>183000</v>
      </c>
      <c r="F225" s="58">
        <f>F226+F228+F232</f>
        <v>0</v>
      </c>
      <c r="G225" s="58">
        <f>G226+G228+G232</f>
        <v>183000</v>
      </c>
      <c r="H225" s="18"/>
      <c r="I225" s="10"/>
      <c r="J225" s="10"/>
      <c r="K225" s="10"/>
    </row>
    <row r="226" spans="1:11" ht="15.75" customHeight="1">
      <c r="A226" s="23"/>
      <c r="B226" s="93" t="s">
        <v>142</v>
      </c>
      <c r="C226" s="94"/>
      <c r="D226" s="95" t="s">
        <v>143</v>
      </c>
      <c r="E226" s="96">
        <f>E227</f>
        <v>40000</v>
      </c>
      <c r="F226" s="96">
        <f>F227</f>
        <v>0</v>
      </c>
      <c r="G226" s="96">
        <f>G227</f>
        <v>40000</v>
      </c>
      <c r="H226" s="28"/>
      <c r="I226" s="10"/>
      <c r="J226" s="10"/>
      <c r="K226" s="10"/>
    </row>
    <row r="227" spans="1:11" ht="42.75" customHeight="1">
      <c r="A227" s="29"/>
      <c r="B227" s="30"/>
      <c r="C227" s="97" t="s">
        <v>31</v>
      </c>
      <c r="D227" s="60" t="s">
        <v>32</v>
      </c>
      <c r="E227" s="98">
        <v>40000</v>
      </c>
      <c r="F227" s="34"/>
      <c r="G227" s="35">
        <f>E227+F227</f>
        <v>40000</v>
      </c>
      <c r="H227" s="36"/>
      <c r="I227" s="10"/>
      <c r="J227" s="10"/>
      <c r="K227" s="10"/>
    </row>
    <row r="228" spans="1:11" ht="15.75" customHeight="1">
      <c r="A228" s="23"/>
      <c r="B228" s="93" t="s">
        <v>144</v>
      </c>
      <c r="C228" s="94"/>
      <c r="D228" s="95" t="s">
        <v>145</v>
      </c>
      <c r="E228" s="96">
        <f>E229+E230+E231</f>
        <v>11000</v>
      </c>
      <c r="F228" s="96">
        <f>F229+F230+F231</f>
        <v>0</v>
      </c>
      <c r="G228" s="96">
        <f>G229+G230+G231</f>
        <v>11000</v>
      </c>
      <c r="H228" s="36"/>
      <c r="I228" s="10"/>
      <c r="J228" s="10"/>
      <c r="K228" s="10"/>
    </row>
    <row r="229" spans="1:11" ht="14.25" customHeight="1">
      <c r="A229" s="29"/>
      <c r="B229" s="30"/>
      <c r="C229" s="31" t="s">
        <v>35</v>
      </c>
      <c r="D229" s="32" t="s">
        <v>36</v>
      </c>
      <c r="E229" s="98">
        <v>3000</v>
      </c>
      <c r="F229" s="34"/>
      <c r="G229" s="35">
        <f>E229+F229</f>
        <v>3000</v>
      </c>
      <c r="H229" s="36"/>
      <c r="I229" s="10"/>
      <c r="J229" s="10"/>
      <c r="K229" s="10"/>
    </row>
    <row r="230" spans="1:11" ht="14.25" customHeight="1">
      <c r="A230" s="29"/>
      <c r="B230" s="30"/>
      <c r="C230" s="31" t="s">
        <v>14</v>
      </c>
      <c r="D230" s="32" t="s">
        <v>15</v>
      </c>
      <c r="E230" s="98">
        <v>6000</v>
      </c>
      <c r="F230" s="34"/>
      <c r="G230" s="35">
        <f>E230+F230</f>
        <v>6000</v>
      </c>
      <c r="H230" s="36"/>
      <c r="I230" s="10"/>
      <c r="J230" s="10"/>
      <c r="K230" s="10"/>
    </row>
    <row r="231" spans="1:11" ht="14.25" customHeight="1">
      <c r="A231" s="29"/>
      <c r="B231" s="30"/>
      <c r="C231" s="72">
        <v>4700</v>
      </c>
      <c r="D231" s="32" t="s">
        <v>81</v>
      </c>
      <c r="E231" s="98">
        <v>2000</v>
      </c>
      <c r="F231" s="34"/>
      <c r="G231" s="35">
        <f>E231+F231</f>
        <v>2000</v>
      </c>
      <c r="H231" s="36"/>
      <c r="I231" s="10"/>
      <c r="J231" s="10"/>
      <c r="K231" s="10"/>
    </row>
    <row r="232" spans="1:11" ht="15.75" customHeight="1">
      <c r="A232" s="37"/>
      <c r="B232" s="25" t="s">
        <v>146</v>
      </c>
      <c r="C232" s="38"/>
      <c r="D232" s="26" t="s">
        <v>147</v>
      </c>
      <c r="E232" s="59">
        <f>SUM(E233:E244)</f>
        <v>132000</v>
      </c>
      <c r="F232" s="59">
        <f>SUM(F233:F244)</f>
        <v>0</v>
      </c>
      <c r="G232" s="59">
        <f>SUM(G233:G244)</f>
        <v>132000</v>
      </c>
      <c r="H232" s="36"/>
      <c r="I232" s="10"/>
      <c r="J232" s="10"/>
      <c r="K232" s="10"/>
    </row>
    <row r="233" spans="1:11" ht="36">
      <c r="A233" s="37"/>
      <c r="B233" s="25"/>
      <c r="C233" s="42" t="s">
        <v>97</v>
      </c>
      <c r="D233" s="32" t="s">
        <v>98</v>
      </c>
      <c r="E233" s="82">
        <v>25000</v>
      </c>
      <c r="F233" s="82"/>
      <c r="G233" s="35">
        <f aca="true" t="shared" si="13" ref="G233:G244">E233+F233</f>
        <v>25000</v>
      </c>
      <c r="H233" s="36"/>
      <c r="I233" s="10"/>
      <c r="J233" s="10"/>
      <c r="K233" s="10"/>
    </row>
    <row r="234" spans="1:11" ht="14.25" customHeight="1">
      <c r="A234" s="44"/>
      <c r="B234" s="99"/>
      <c r="C234" s="31" t="s">
        <v>43</v>
      </c>
      <c r="D234" s="32" t="s">
        <v>44</v>
      </c>
      <c r="E234" s="62">
        <v>8000</v>
      </c>
      <c r="F234" s="34"/>
      <c r="G234" s="35">
        <f t="shared" si="13"/>
        <v>8000</v>
      </c>
      <c r="H234" s="36"/>
      <c r="I234" s="10"/>
      <c r="J234" s="10"/>
      <c r="K234" s="10"/>
    </row>
    <row r="235" spans="1:11" ht="14.25" customHeight="1">
      <c r="A235" s="41"/>
      <c r="B235" s="42"/>
      <c r="C235" s="31" t="s">
        <v>55</v>
      </c>
      <c r="D235" s="32" t="s">
        <v>56</v>
      </c>
      <c r="E235" s="49">
        <v>1600</v>
      </c>
      <c r="F235" s="34"/>
      <c r="G235" s="35">
        <f t="shared" si="13"/>
        <v>1600</v>
      </c>
      <c r="H235" s="36"/>
      <c r="I235" s="10"/>
      <c r="J235" s="10"/>
      <c r="K235" s="10"/>
    </row>
    <row r="236" spans="1:11" ht="14.25" customHeight="1">
      <c r="A236" s="41"/>
      <c r="B236" s="42"/>
      <c r="C236" s="31" t="s">
        <v>57</v>
      </c>
      <c r="D236" s="32" t="s">
        <v>58</v>
      </c>
      <c r="E236" s="49">
        <v>400</v>
      </c>
      <c r="F236" s="34"/>
      <c r="G236" s="35">
        <f t="shared" si="13"/>
        <v>400</v>
      </c>
      <c r="H236" s="36"/>
      <c r="I236" s="10"/>
      <c r="J236" s="10"/>
      <c r="K236" s="10"/>
    </row>
    <row r="237" spans="1:11" ht="14.25" customHeight="1">
      <c r="A237" s="41"/>
      <c r="B237" s="42"/>
      <c r="C237" s="42">
        <v>4170</v>
      </c>
      <c r="D237" s="32" t="s">
        <v>70</v>
      </c>
      <c r="E237" s="49">
        <v>20000</v>
      </c>
      <c r="F237" s="34"/>
      <c r="G237" s="35">
        <f t="shared" si="13"/>
        <v>20000</v>
      </c>
      <c r="H237" s="36"/>
      <c r="I237" s="10"/>
      <c r="J237" s="10"/>
      <c r="K237" s="10"/>
    </row>
    <row r="238" spans="1:11" ht="14.25" customHeight="1">
      <c r="A238" s="41"/>
      <c r="B238" s="42"/>
      <c r="C238" s="31" t="s">
        <v>35</v>
      </c>
      <c r="D238" s="32" t="s">
        <v>36</v>
      </c>
      <c r="E238" s="49">
        <v>16000</v>
      </c>
      <c r="F238" s="34"/>
      <c r="G238" s="35">
        <f t="shared" si="13"/>
        <v>16000</v>
      </c>
      <c r="H238" s="36"/>
      <c r="I238" s="10"/>
      <c r="J238" s="10"/>
      <c r="K238" s="10"/>
    </row>
    <row r="239" spans="1:11" ht="14.25" customHeight="1">
      <c r="A239" s="41"/>
      <c r="B239" s="42"/>
      <c r="C239" s="72">
        <v>4220</v>
      </c>
      <c r="D239" s="32" t="s">
        <v>148</v>
      </c>
      <c r="E239" s="49">
        <v>10000</v>
      </c>
      <c r="F239" s="34"/>
      <c r="G239" s="35">
        <f t="shared" si="13"/>
        <v>10000</v>
      </c>
      <c r="H239" s="36"/>
      <c r="I239" s="10"/>
      <c r="J239" s="10"/>
      <c r="K239" s="10"/>
    </row>
    <row r="240" spans="1:11" ht="14.25" customHeight="1">
      <c r="A240" s="41"/>
      <c r="B240" s="42"/>
      <c r="C240" s="31" t="s">
        <v>14</v>
      </c>
      <c r="D240" s="32" t="s">
        <v>15</v>
      </c>
      <c r="E240" s="49">
        <v>45000</v>
      </c>
      <c r="F240" s="63"/>
      <c r="G240" s="35">
        <f t="shared" si="13"/>
        <v>45000</v>
      </c>
      <c r="H240" s="36"/>
      <c r="I240" s="10"/>
      <c r="J240" s="10"/>
      <c r="K240" s="10"/>
    </row>
    <row r="241" spans="1:11" ht="14.25" customHeight="1">
      <c r="A241" s="41"/>
      <c r="B241" s="42"/>
      <c r="C241" s="72">
        <v>4350</v>
      </c>
      <c r="D241" s="32" t="s">
        <v>75</v>
      </c>
      <c r="E241" s="49">
        <v>1000</v>
      </c>
      <c r="F241" s="34"/>
      <c r="G241" s="35">
        <f t="shared" si="13"/>
        <v>1000</v>
      </c>
      <c r="H241" s="36"/>
      <c r="I241" s="10"/>
      <c r="J241" s="10"/>
      <c r="K241" s="10"/>
    </row>
    <row r="242" spans="1:11" ht="14.25" customHeight="1">
      <c r="A242" s="41"/>
      <c r="B242" s="42"/>
      <c r="C242" s="72">
        <v>4370</v>
      </c>
      <c r="D242" s="32" t="s">
        <v>77</v>
      </c>
      <c r="E242" s="49">
        <v>1000</v>
      </c>
      <c r="F242" s="34"/>
      <c r="G242" s="35">
        <f t="shared" si="13"/>
        <v>1000</v>
      </c>
      <c r="H242" s="36"/>
      <c r="I242" s="10"/>
      <c r="J242" s="10"/>
      <c r="K242" s="10"/>
    </row>
    <row r="243" spans="1:11" ht="14.25" customHeight="1">
      <c r="A243" s="41"/>
      <c r="B243" s="42"/>
      <c r="C243" s="31" t="s">
        <v>61</v>
      </c>
      <c r="D243" s="32" t="s">
        <v>62</v>
      </c>
      <c r="E243" s="49">
        <v>1000</v>
      </c>
      <c r="F243" s="34"/>
      <c r="G243" s="35">
        <f t="shared" si="13"/>
        <v>1000</v>
      </c>
      <c r="H243" s="36"/>
      <c r="I243" s="10"/>
      <c r="J243" s="10"/>
      <c r="K243" s="10"/>
    </row>
    <row r="244" spans="1:11" ht="14.25" customHeight="1" thickBot="1">
      <c r="A244" s="51"/>
      <c r="B244" s="52"/>
      <c r="C244" s="76">
        <v>4700</v>
      </c>
      <c r="D244" s="53" t="s">
        <v>81</v>
      </c>
      <c r="E244" s="54">
        <v>3000</v>
      </c>
      <c r="F244" s="55"/>
      <c r="G244" s="56">
        <f t="shared" si="13"/>
        <v>3000</v>
      </c>
      <c r="H244" s="57"/>
      <c r="I244" s="10"/>
      <c r="J244" s="10"/>
      <c r="K244" s="10"/>
    </row>
    <row r="245" spans="1:11" ht="15.75" customHeight="1" thickBot="1">
      <c r="A245" s="19" t="s">
        <v>149</v>
      </c>
      <c r="B245" s="20"/>
      <c r="C245" s="20"/>
      <c r="D245" s="66" t="s">
        <v>150</v>
      </c>
      <c r="E245" s="58">
        <f>E246+E266+E268+E272+E274+E294+E297</f>
        <v>3120900</v>
      </c>
      <c r="F245" s="58">
        <f>F246+F266+F268+F272+F274+F294+F297</f>
        <v>51800</v>
      </c>
      <c r="G245" s="58">
        <f>G246+G266+G268+G272+G274+G294+G297</f>
        <v>3172700</v>
      </c>
      <c r="H245" s="18"/>
      <c r="I245" s="10"/>
      <c r="J245" s="10"/>
      <c r="K245" s="10"/>
    </row>
    <row r="246" spans="1:11" ht="37.5" customHeight="1">
      <c r="A246" s="37"/>
      <c r="B246" s="25" t="s">
        <v>151</v>
      </c>
      <c r="C246" s="100"/>
      <c r="D246" s="26" t="s">
        <v>152</v>
      </c>
      <c r="E246" s="59">
        <f>SUM(E247:E265)</f>
        <v>2086700</v>
      </c>
      <c r="F246" s="59">
        <f>SUM(F247:F265)</f>
        <v>47700</v>
      </c>
      <c r="G246" s="59">
        <f>SUM(G247:G265)</f>
        <v>2134400</v>
      </c>
      <c r="H246" s="28"/>
      <c r="I246" s="10"/>
      <c r="J246" s="10"/>
      <c r="K246" s="10"/>
    </row>
    <row r="247" spans="1:11" ht="14.25" customHeight="1">
      <c r="A247" s="44"/>
      <c r="B247" s="92"/>
      <c r="C247" s="31" t="s">
        <v>114</v>
      </c>
      <c r="D247" s="32" t="s">
        <v>67</v>
      </c>
      <c r="E247" s="62">
        <v>805</v>
      </c>
      <c r="F247" s="63">
        <v>96</v>
      </c>
      <c r="G247" s="35">
        <f aca="true" t="shared" si="14" ref="G247:G265">E247+F247</f>
        <v>901</v>
      </c>
      <c r="H247" s="484" t="s">
        <v>442</v>
      </c>
      <c r="I247" s="10"/>
      <c r="J247" s="10"/>
      <c r="K247" s="10"/>
    </row>
    <row r="248" spans="1:11" ht="14.25" customHeight="1">
      <c r="A248" s="41"/>
      <c r="B248" s="42"/>
      <c r="C248" s="42" t="s">
        <v>153</v>
      </c>
      <c r="D248" s="32" t="s">
        <v>154</v>
      </c>
      <c r="E248" s="49">
        <v>1996515</v>
      </c>
      <c r="F248" s="63">
        <v>47700</v>
      </c>
      <c r="G248" s="35">
        <f t="shared" si="14"/>
        <v>2044215</v>
      </c>
      <c r="H248" s="484" t="s">
        <v>441</v>
      </c>
      <c r="I248" s="10"/>
      <c r="J248" s="10"/>
      <c r="K248" s="10"/>
    </row>
    <row r="249" spans="1:11" ht="14.25" customHeight="1">
      <c r="A249" s="41"/>
      <c r="B249" s="42"/>
      <c r="C249" s="42" t="s">
        <v>53</v>
      </c>
      <c r="D249" s="32" t="s">
        <v>155</v>
      </c>
      <c r="E249" s="49">
        <v>40000</v>
      </c>
      <c r="F249" s="63"/>
      <c r="G249" s="35">
        <f t="shared" si="14"/>
        <v>40000</v>
      </c>
      <c r="H249" s="484"/>
      <c r="I249" s="10"/>
      <c r="J249" s="10"/>
      <c r="K249" s="10"/>
    </row>
    <row r="250" spans="1:11" ht="14.25" customHeight="1">
      <c r="A250" s="41"/>
      <c r="B250" s="42"/>
      <c r="C250" s="31" t="s">
        <v>68</v>
      </c>
      <c r="D250" s="32" t="s">
        <v>69</v>
      </c>
      <c r="E250" s="49">
        <v>3500</v>
      </c>
      <c r="F250" s="63">
        <v>-486</v>
      </c>
      <c r="G250" s="35">
        <f t="shared" si="14"/>
        <v>3014</v>
      </c>
      <c r="H250" s="484" t="s">
        <v>442</v>
      </c>
      <c r="I250" s="10"/>
      <c r="J250" s="10"/>
      <c r="K250" s="10"/>
    </row>
    <row r="251" spans="1:11" ht="14.25" customHeight="1">
      <c r="A251" s="41"/>
      <c r="B251" s="42"/>
      <c r="C251" s="42" t="s">
        <v>55</v>
      </c>
      <c r="D251" s="32" t="s">
        <v>156</v>
      </c>
      <c r="E251" s="49">
        <v>32000</v>
      </c>
      <c r="F251" s="63"/>
      <c r="G251" s="35">
        <f t="shared" si="14"/>
        <v>32000</v>
      </c>
      <c r="H251" s="484"/>
      <c r="I251" s="10"/>
      <c r="J251" s="10"/>
      <c r="K251" s="10"/>
    </row>
    <row r="252" spans="1:11" ht="14.25" customHeight="1">
      <c r="A252" s="41"/>
      <c r="B252" s="42"/>
      <c r="C252" s="42" t="s">
        <v>57</v>
      </c>
      <c r="D252" s="32" t="s">
        <v>157</v>
      </c>
      <c r="E252" s="49">
        <v>1575</v>
      </c>
      <c r="F252" s="63"/>
      <c r="G252" s="35">
        <f t="shared" si="14"/>
        <v>1575</v>
      </c>
      <c r="H252" s="484"/>
      <c r="I252" s="10"/>
      <c r="J252" s="10"/>
      <c r="K252" s="10"/>
    </row>
    <row r="253" spans="1:11" ht="14.25" customHeight="1">
      <c r="A253" s="41"/>
      <c r="B253" s="42"/>
      <c r="C253" s="42" t="s">
        <v>35</v>
      </c>
      <c r="D253" s="32" t="s">
        <v>158</v>
      </c>
      <c r="E253" s="49">
        <v>2000</v>
      </c>
      <c r="F253" s="63">
        <v>473</v>
      </c>
      <c r="G253" s="35">
        <f t="shared" si="14"/>
        <v>2473</v>
      </c>
      <c r="H253" s="484" t="s">
        <v>442</v>
      </c>
      <c r="I253" s="10"/>
      <c r="J253" s="10"/>
      <c r="K253" s="10"/>
    </row>
    <row r="254" spans="1:11" ht="14.25" customHeight="1">
      <c r="A254" s="41"/>
      <c r="B254" s="42"/>
      <c r="C254" s="31" t="s">
        <v>71</v>
      </c>
      <c r="D254" s="32" t="s">
        <v>72</v>
      </c>
      <c r="E254" s="49">
        <v>515</v>
      </c>
      <c r="F254" s="63"/>
      <c r="G254" s="35">
        <f t="shared" si="14"/>
        <v>515</v>
      </c>
      <c r="H254" s="484"/>
      <c r="I254" s="10"/>
      <c r="J254" s="10"/>
      <c r="K254" s="10"/>
    </row>
    <row r="255" spans="1:11" ht="14.25" customHeight="1">
      <c r="A255" s="41"/>
      <c r="B255" s="42"/>
      <c r="C255" s="31" t="s">
        <v>73</v>
      </c>
      <c r="D255" s="32" t="s">
        <v>74</v>
      </c>
      <c r="E255" s="49">
        <v>500</v>
      </c>
      <c r="F255" s="63">
        <v>-200</v>
      </c>
      <c r="G255" s="35">
        <f t="shared" si="14"/>
        <v>300</v>
      </c>
      <c r="H255" s="484" t="s">
        <v>442</v>
      </c>
      <c r="I255" s="10"/>
      <c r="J255" s="10"/>
      <c r="K255" s="10"/>
    </row>
    <row r="256" spans="1:11" ht="14.25" customHeight="1">
      <c r="A256" s="41"/>
      <c r="B256" s="42"/>
      <c r="C256" s="42" t="s">
        <v>159</v>
      </c>
      <c r="D256" s="32" t="s">
        <v>160</v>
      </c>
      <c r="E256" s="49">
        <v>300</v>
      </c>
      <c r="F256" s="63"/>
      <c r="G256" s="35">
        <f t="shared" si="14"/>
        <v>300</v>
      </c>
      <c r="H256" s="484"/>
      <c r="I256" s="10"/>
      <c r="J256" s="10"/>
      <c r="K256" s="10"/>
    </row>
    <row r="257" spans="1:11" ht="14.25" customHeight="1">
      <c r="A257" s="41"/>
      <c r="B257" s="42"/>
      <c r="C257" s="42" t="s">
        <v>14</v>
      </c>
      <c r="D257" s="32" t="s">
        <v>92</v>
      </c>
      <c r="E257" s="49">
        <v>5000</v>
      </c>
      <c r="F257" s="63">
        <v>-1000</v>
      </c>
      <c r="G257" s="35">
        <f t="shared" si="14"/>
        <v>4000</v>
      </c>
      <c r="H257" s="484" t="s">
        <v>442</v>
      </c>
      <c r="I257" s="10"/>
      <c r="J257" s="10"/>
      <c r="K257" s="10"/>
    </row>
    <row r="258" spans="1:11" ht="14.25" customHeight="1">
      <c r="A258" s="41"/>
      <c r="B258" s="42"/>
      <c r="C258" s="72">
        <v>4370</v>
      </c>
      <c r="D258" s="32" t="s">
        <v>77</v>
      </c>
      <c r="E258" s="49">
        <v>500</v>
      </c>
      <c r="F258" s="63"/>
      <c r="G258" s="35">
        <f t="shared" si="14"/>
        <v>500</v>
      </c>
      <c r="H258" s="484"/>
      <c r="I258" s="10"/>
      <c r="J258" s="10"/>
      <c r="K258" s="10"/>
    </row>
    <row r="259" spans="1:11" ht="14.25" customHeight="1">
      <c r="A259" s="41"/>
      <c r="B259" s="42"/>
      <c r="C259" s="72">
        <v>4400</v>
      </c>
      <c r="D259" s="91" t="s">
        <v>161</v>
      </c>
      <c r="E259" s="49">
        <v>600</v>
      </c>
      <c r="F259" s="63"/>
      <c r="G259" s="35">
        <f t="shared" si="14"/>
        <v>600</v>
      </c>
      <c r="H259" s="484"/>
      <c r="I259" s="10"/>
      <c r="J259" s="10"/>
      <c r="K259" s="10"/>
    </row>
    <row r="260" spans="1:11" ht="14.25" customHeight="1">
      <c r="A260" s="41"/>
      <c r="B260" s="42"/>
      <c r="C260" s="42" t="s">
        <v>61</v>
      </c>
      <c r="D260" s="32" t="s">
        <v>162</v>
      </c>
      <c r="E260" s="49">
        <v>500</v>
      </c>
      <c r="F260" s="63"/>
      <c r="G260" s="35">
        <f t="shared" si="14"/>
        <v>500</v>
      </c>
      <c r="H260" s="484"/>
      <c r="I260" s="10"/>
      <c r="J260" s="10"/>
      <c r="K260" s="10"/>
    </row>
    <row r="261" spans="1:11" ht="14.25" customHeight="1">
      <c r="A261" s="41"/>
      <c r="B261" s="42"/>
      <c r="C261" s="42">
        <v>4430</v>
      </c>
      <c r="D261" s="32" t="s">
        <v>38</v>
      </c>
      <c r="E261" s="49">
        <v>500</v>
      </c>
      <c r="F261" s="63"/>
      <c r="G261" s="35">
        <f t="shared" si="14"/>
        <v>500</v>
      </c>
      <c r="H261" s="484"/>
      <c r="I261" s="10"/>
      <c r="J261" s="10"/>
      <c r="K261" s="10"/>
    </row>
    <row r="262" spans="1:11" ht="23.25" customHeight="1">
      <c r="A262" s="41"/>
      <c r="B262" s="42"/>
      <c r="C262" s="42" t="s">
        <v>78</v>
      </c>
      <c r="D262" s="32" t="s">
        <v>163</v>
      </c>
      <c r="E262" s="49">
        <v>890</v>
      </c>
      <c r="F262" s="63">
        <v>17</v>
      </c>
      <c r="G262" s="35">
        <f t="shared" si="14"/>
        <v>907</v>
      </c>
      <c r="H262" s="484" t="s">
        <v>442</v>
      </c>
      <c r="I262" s="10"/>
      <c r="J262" s="10"/>
      <c r="K262" s="10"/>
    </row>
    <row r="263" spans="1:11" ht="14.25" customHeight="1">
      <c r="A263" s="41"/>
      <c r="B263" s="42"/>
      <c r="C263" s="76">
        <v>4700</v>
      </c>
      <c r="D263" s="53" t="s">
        <v>81</v>
      </c>
      <c r="E263" s="49">
        <v>0</v>
      </c>
      <c r="F263" s="63">
        <v>1100</v>
      </c>
      <c r="G263" s="35">
        <f t="shared" si="14"/>
        <v>1100</v>
      </c>
      <c r="H263" s="484" t="s">
        <v>442</v>
      </c>
      <c r="I263" s="10"/>
      <c r="J263" s="10"/>
      <c r="K263" s="10"/>
    </row>
    <row r="264" spans="1:11" ht="15" customHeight="1">
      <c r="A264" s="41"/>
      <c r="B264" s="42"/>
      <c r="C264" s="42" t="s">
        <v>117</v>
      </c>
      <c r="D264" s="32" t="s">
        <v>118</v>
      </c>
      <c r="E264" s="49">
        <v>500</v>
      </c>
      <c r="F264" s="63"/>
      <c r="G264" s="35">
        <f t="shared" si="14"/>
        <v>500</v>
      </c>
      <c r="H264" s="484"/>
      <c r="I264" s="10"/>
      <c r="J264" s="10"/>
      <c r="K264" s="10"/>
    </row>
    <row r="265" spans="1:11" ht="15" customHeight="1">
      <c r="A265" s="41"/>
      <c r="B265" s="42"/>
      <c r="C265" s="42" t="s">
        <v>164</v>
      </c>
      <c r="D265" s="32" t="s">
        <v>82</v>
      </c>
      <c r="E265" s="49">
        <v>500</v>
      </c>
      <c r="F265" s="63"/>
      <c r="G265" s="35">
        <f t="shared" si="14"/>
        <v>500</v>
      </c>
      <c r="H265" s="484"/>
      <c r="I265" s="10"/>
      <c r="J265" s="10"/>
      <c r="K265" s="10"/>
    </row>
    <row r="266" spans="1:11" ht="39.75" customHeight="1">
      <c r="A266" s="44"/>
      <c r="B266" s="46" t="s">
        <v>165</v>
      </c>
      <c r="C266" s="45"/>
      <c r="D266" s="89" t="s">
        <v>166</v>
      </c>
      <c r="E266" s="50">
        <f>E267</f>
        <v>10800</v>
      </c>
      <c r="F266" s="50">
        <f>F267</f>
        <v>0</v>
      </c>
      <c r="G266" s="50">
        <f>G267</f>
        <v>10800</v>
      </c>
      <c r="H266" s="484"/>
      <c r="I266" s="10"/>
      <c r="J266" s="10"/>
      <c r="K266" s="10"/>
    </row>
    <row r="267" spans="1:11" ht="15" customHeight="1">
      <c r="A267" s="41"/>
      <c r="B267" s="42"/>
      <c r="C267" s="42">
        <v>4130</v>
      </c>
      <c r="D267" s="32" t="s">
        <v>167</v>
      </c>
      <c r="E267" s="49">
        <v>10800</v>
      </c>
      <c r="F267" s="63"/>
      <c r="G267" s="35">
        <f>E267+F267</f>
        <v>10800</v>
      </c>
      <c r="H267" s="484"/>
      <c r="I267" s="10"/>
      <c r="J267" s="10"/>
      <c r="K267" s="10"/>
    </row>
    <row r="268" spans="1:11" ht="26.25" customHeight="1">
      <c r="A268" s="44"/>
      <c r="B268" s="46" t="s">
        <v>168</v>
      </c>
      <c r="C268" s="45"/>
      <c r="D268" s="47" t="s">
        <v>169</v>
      </c>
      <c r="E268" s="50">
        <f>SUM(E269:E271)</f>
        <v>428200</v>
      </c>
      <c r="F268" s="50">
        <f>SUM(F269:F271)</f>
        <v>4100</v>
      </c>
      <c r="G268" s="50">
        <f>SUM(G269:G271)</f>
        <v>432300</v>
      </c>
      <c r="H268" s="484"/>
      <c r="I268" s="10"/>
      <c r="J268" s="10"/>
      <c r="K268" s="10"/>
    </row>
    <row r="269" spans="1:11" ht="16.5" customHeight="1">
      <c r="A269" s="41"/>
      <c r="B269" s="42"/>
      <c r="C269" s="31" t="s">
        <v>153</v>
      </c>
      <c r="D269" s="32" t="s">
        <v>423</v>
      </c>
      <c r="E269" s="49">
        <v>395200</v>
      </c>
      <c r="F269" s="63">
        <v>4100</v>
      </c>
      <c r="G269" s="35">
        <f>E269+F269</f>
        <v>399300</v>
      </c>
      <c r="H269" s="484" t="s">
        <v>441</v>
      </c>
      <c r="I269" s="10"/>
      <c r="J269" s="10"/>
      <c r="K269" s="10"/>
    </row>
    <row r="270" spans="1:11" ht="15" customHeight="1">
      <c r="A270" s="41"/>
      <c r="B270" s="42"/>
      <c r="C270" s="42" t="s">
        <v>55</v>
      </c>
      <c r="D270" s="32" t="s">
        <v>156</v>
      </c>
      <c r="E270" s="49">
        <v>3000</v>
      </c>
      <c r="F270" s="63"/>
      <c r="G270" s="35">
        <f>E270+F270</f>
        <v>3000</v>
      </c>
      <c r="H270" s="36"/>
      <c r="I270" s="10"/>
      <c r="J270" s="10"/>
      <c r="K270" s="10"/>
    </row>
    <row r="271" spans="1:11" ht="24" customHeight="1">
      <c r="A271" s="41"/>
      <c r="B271" s="42"/>
      <c r="C271" s="72">
        <v>4330</v>
      </c>
      <c r="D271" s="32" t="s">
        <v>170</v>
      </c>
      <c r="E271" s="49">
        <v>30000</v>
      </c>
      <c r="F271" s="63"/>
      <c r="G271" s="35">
        <f>E271+F271</f>
        <v>30000</v>
      </c>
      <c r="H271" s="36"/>
      <c r="I271" s="10"/>
      <c r="J271" s="10"/>
      <c r="K271" s="10"/>
    </row>
    <row r="272" spans="1:11" ht="15.75" customHeight="1">
      <c r="A272" s="44"/>
      <c r="B272" s="46" t="s">
        <v>171</v>
      </c>
      <c r="C272" s="45"/>
      <c r="D272" s="47" t="s">
        <v>172</v>
      </c>
      <c r="E272" s="50">
        <f>E273</f>
        <v>65000</v>
      </c>
      <c r="F272" s="50">
        <f>F273</f>
        <v>0</v>
      </c>
      <c r="G272" s="50">
        <f>G273</f>
        <v>65000</v>
      </c>
      <c r="H272" s="36"/>
      <c r="I272" s="10"/>
      <c r="J272" s="10"/>
      <c r="K272" s="10"/>
    </row>
    <row r="273" spans="1:11" ht="15" customHeight="1">
      <c r="A273" s="41"/>
      <c r="B273" s="42"/>
      <c r="C273" s="31" t="s">
        <v>153</v>
      </c>
      <c r="D273" s="32" t="s">
        <v>173</v>
      </c>
      <c r="E273" s="49">
        <v>65000</v>
      </c>
      <c r="F273" s="63"/>
      <c r="G273" s="35">
        <f>E273+F273</f>
        <v>65000</v>
      </c>
      <c r="H273" s="36"/>
      <c r="I273" s="10"/>
      <c r="J273" s="10"/>
      <c r="K273" s="10"/>
    </row>
    <row r="274" spans="1:11" ht="15" customHeight="1">
      <c r="A274" s="44"/>
      <c r="B274" s="46" t="s">
        <v>174</v>
      </c>
      <c r="C274" s="45"/>
      <c r="D274" s="47" t="s">
        <v>175</v>
      </c>
      <c r="E274" s="50">
        <f>SUM(E275:E293)</f>
        <v>475300</v>
      </c>
      <c r="F274" s="50">
        <f>SUM(F275:F293)</f>
        <v>0</v>
      </c>
      <c r="G274" s="50">
        <f>SUM(G275:G293)</f>
        <v>475300</v>
      </c>
      <c r="H274" s="36"/>
      <c r="I274" s="10"/>
      <c r="J274" s="10"/>
      <c r="K274" s="10"/>
    </row>
    <row r="275" spans="1:11" ht="15" customHeight="1">
      <c r="A275" s="41"/>
      <c r="B275" s="42"/>
      <c r="C275" s="31" t="s">
        <v>114</v>
      </c>
      <c r="D275" s="32" t="s">
        <v>176</v>
      </c>
      <c r="E275" s="49">
        <v>8200</v>
      </c>
      <c r="F275" s="63"/>
      <c r="G275" s="35">
        <f aca="true" t="shared" si="15" ref="G275:G293">E275+F275</f>
        <v>8200</v>
      </c>
      <c r="H275" s="36"/>
      <c r="I275" s="10"/>
      <c r="J275" s="10"/>
      <c r="K275" s="10"/>
    </row>
    <row r="276" spans="1:11" ht="15" customHeight="1">
      <c r="A276" s="41"/>
      <c r="B276" s="42"/>
      <c r="C276" s="31" t="s">
        <v>53</v>
      </c>
      <c r="D276" s="32" t="s">
        <v>54</v>
      </c>
      <c r="E276" s="49">
        <v>301350</v>
      </c>
      <c r="F276" s="63"/>
      <c r="G276" s="35">
        <f t="shared" si="15"/>
        <v>301350</v>
      </c>
      <c r="H276" s="36"/>
      <c r="I276" s="10"/>
      <c r="J276" s="10"/>
      <c r="K276" s="10"/>
    </row>
    <row r="277" spans="1:11" ht="15" customHeight="1">
      <c r="A277" s="41"/>
      <c r="B277" s="42"/>
      <c r="C277" s="31" t="s">
        <v>68</v>
      </c>
      <c r="D277" s="32" t="s">
        <v>69</v>
      </c>
      <c r="E277" s="49">
        <v>21400</v>
      </c>
      <c r="F277" s="63">
        <v>-583</v>
      </c>
      <c r="G277" s="35">
        <f t="shared" si="15"/>
        <v>20817</v>
      </c>
      <c r="H277" s="484" t="s">
        <v>442</v>
      </c>
      <c r="I277" s="10"/>
      <c r="J277" s="10"/>
      <c r="K277" s="10"/>
    </row>
    <row r="278" spans="1:11" ht="15" customHeight="1">
      <c r="A278" s="41"/>
      <c r="B278" s="42"/>
      <c r="C278" s="31" t="s">
        <v>55</v>
      </c>
      <c r="D278" s="32" t="s">
        <v>56</v>
      </c>
      <c r="E278" s="49">
        <v>60530</v>
      </c>
      <c r="F278" s="63"/>
      <c r="G278" s="35">
        <f t="shared" si="15"/>
        <v>60530</v>
      </c>
      <c r="H278" s="36"/>
      <c r="I278" s="10"/>
      <c r="J278" s="10"/>
      <c r="K278" s="10"/>
    </row>
    <row r="279" spans="1:11" ht="15" customHeight="1">
      <c r="A279" s="41"/>
      <c r="B279" s="42"/>
      <c r="C279" s="31" t="s">
        <v>57</v>
      </c>
      <c r="D279" s="32" t="s">
        <v>58</v>
      </c>
      <c r="E279" s="49">
        <v>8300</v>
      </c>
      <c r="F279" s="63"/>
      <c r="G279" s="35">
        <f t="shared" si="15"/>
        <v>8300</v>
      </c>
      <c r="H279" s="36"/>
      <c r="I279" s="10"/>
      <c r="J279" s="10"/>
      <c r="K279" s="10"/>
    </row>
    <row r="280" spans="1:11" ht="15" customHeight="1">
      <c r="A280" s="41"/>
      <c r="B280" s="42"/>
      <c r="C280" s="42">
        <v>4170</v>
      </c>
      <c r="D280" s="32" t="s">
        <v>70</v>
      </c>
      <c r="E280" s="49">
        <v>3000</v>
      </c>
      <c r="F280" s="63"/>
      <c r="G280" s="35">
        <f t="shared" si="15"/>
        <v>3000</v>
      </c>
      <c r="H280" s="36"/>
      <c r="I280" s="10"/>
      <c r="J280" s="10"/>
      <c r="K280" s="10"/>
    </row>
    <row r="281" spans="1:11" ht="15" customHeight="1">
      <c r="A281" s="41"/>
      <c r="B281" s="42"/>
      <c r="C281" s="31" t="s">
        <v>35</v>
      </c>
      <c r="D281" s="32" t="s">
        <v>36</v>
      </c>
      <c r="E281" s="49">
        <v>14000</v>
      </c>
      <c r="F281" s="63"/>
      <c r="G281" s="35">
        <f t="shared" si="15"/>
        <v>14000</v>
      </c>
      <c r="H281" s="36"/>
      <c r="I281" s="10"/>
      <c r="J281" s="10"/>
      <c r="K281" s="10"/>
    </row>
    <row r="282" spans="1:11" ht="15" customHeight="1">
      <c r="A282" s="41"/>
      <c r="B282" s="42"/>
      <c r="C282" s="31" t="s">
        <v>71</v>
      </c>
      <c r="D282" s="32" t="s">
        <v>72</v>
      </c>
      <c r="E282" s="49">
        <v>4100</v>
      </c>
      <c r="F282" s="63"/>
      <c r="G282" s="35">
        <f t="shared" si="15"/>
        <v>4100</v>
      </c>
      <c r="H282" s="36"/>
      <c r="I282" s="10"/>
      <c r="J282" s="10"/>
      <c r="K282" s="10"/>
    </row>
    <row r="283" spans="1:11" ht="15" customHeight="1">
      <c r="A283" s="41"/>
      <c r="B283" s="42"/>
      <c r="C283" s="31" t="s">
        <v>73</v>
      </c>
      <c r="D283" s="32" t="s">
        <v>74</v>
      </c>
      <c r="E283" s="49">
        <v>10000</v>
      </c>
      <c r="F283" s="63"/>
      <c r="G283" s="35">
        <f t="shared" si="15"/>
        <v>10000</v>
      </c>
      <c r="H283" s="36"/>
      <c r="I283" s="10"/>
      <c r="J283" s="10"/>
      <c r="K283" s="10"/>
    </row>
    <row r="284" spans="1:11" ht="15" customHeight="1">
      <c r="A284" s="41"/>
      <c r="B284" s="42"/>
      <c r="C284" s="42" t="s">
        <v>159</v>
      </c>
      <c r="D284" s="32" t="s">
        <v>160</v>
      </c>
      <c r="E284" s="49">
        <v>2100</v>
      </c>
      <c r="F284" s="63"/>
      <c r="G284" s="35">
        <f t="shared" si="15"/>
        <v>2100</v>
      </c>
      <c r="H284" s="36"/>
      <c r="I284" s="10"/>
      <c r="J284" s="10"/>
      <c r="K284" s="10"/>
    </row>
    <row r="285" spans="1:11" ht="15" customHeight="1">
      <c r="A285" s="41"/>
      <c r="B285" s="42"/>
      <c r="C285" s="31" t="s">
        <v>14</v>
      </c>
      <c r="D285" s="32" t="s">
        <v>15</v>
      </c>
      <c r="E285" s="49">
        <v>13000</v>
      </c>
      <c r="F285" s="63"/>
      <c r="G285" s="35">
        <f t="shared" si="15"/>
        <v>13000</v>
      </c>
      <c r="H285" s="36"/>
      <c r="I285" s="10"/>
      <c r="J285" s="10"/>
      <c r="K285" s="10"/>
    </row>
    <row r="286" spans="1:11" ht="15" customHeight="1">
      <c r="A286" s="41"/>
      <c r="B286" s="42"/>
      <c r="C286" s="72">
        <v>4360</v>
      </c>
      <c r="D286" s="32" t="s">
        <v>76</v>
      </c>
      <c r="E286" s="49">
        <v>2600</v>
      </c>
      <c r="F286" s="63"/>
      <c r="G286" s="35">
        <f t="shared" si="15"/>
        <v>2600</v>
      </c>
      <c r="H286" s="36"/>
      <c r="I286" s="10"/>
      <c r="J286" s="10"/>
      <c r="K286" s="10"/>
    </row>
    <row r="287" spans="1:11" ht="15" customHeight="1">
      <c r="A287" s="41"/>
      <c r="B287" s="42"/>
      <c r="C287" s="72">
        <v>4370</v>
      </c>
      <c r="D287" s="32" t="s">
        <v>77</v>
      </c>
      <c r="E287" s="49">
        <v>5100</v>
      </c>
      <c r="F287" s="63">
        <v>252</v>
      </c>
      <c r="G287" s="35">
        <f t="shared" si="15"/>
        <v>5352</v>
      </c>
      <c r="H287" s="484" t="s">
        <v>442</v>
      </c>
      <c r="I287" s="10"/>
      <c r="J287" s="10"/>
      <c r="K287" s="10"/>
    </row>
    <row r="288" spans="1:11" ht="15" customHeight="1">
      <c r="A288" s="41"/>
      <c r="B288" s="42"/>
      <c r="C288" s="72">
        <v>4400</v>
      </c>
      <c r="D288" s="91" t="s">
        <v>161</v>
      </c>
      <c r="E288" s="49">
        <v>6000</v>
      </c>
      <c r="F288" s="63"/>
      <c r="G288" s="35">
        <f t="shared" si="15"/>
        <v>6000</v>
      </c>
      <c r="H288" s="36"/>
      <c r="I288" s="10"/>
      <c r="J288" s="10"/>
      <c r="K288" s="10"/>
    </row>
    <row r="289" spans="1:11" ht="15" customHeight="1">
      <c r="A289" s="41"/>
      <c r="B289" s="42"/>
      <c r="C289" s="31" t="s">
        <v>61</v>
      </c>
      <c r="D289" s="32" t="s">
        <v>62</v>
      </c>
      <c r="E289" s="49">
        <v>1000</v>
      </c>
      <c r="F289" s="63"/>
      <c r="G289" s="35">
        <f t="shared" si="15"/>
        <v>1000</v>
      </c>
      <c r="H289" s="36"/>
      <c r="I289" s="10"/>
      <c r="J289" s="10"/>
      <c r="K289" s="10"/>
    </row>
    <row r="290" spans="1:11" ht="15" customHeight="1">
      <c r="A290" s="41"/>
      <c r="B290" s="42"/>
      <c r="C290" s="31" t="s">
        <v>37</v>
      </c>
      <c r="D290" s="32" t="s">
        <v>38</v>
      </c>
      <c r="E290" s="49">
        <v>3000</v>
      </c>
      <c r="F290" s="63"/>
      <c r="G290" s="35">
        <f t="shared" si="15"/>
        <v>3000</v>
      </c>
      <c r="H290" s="36"/>
      <c r="I290" s="10"/>
      <c r="J290" s="10"/>
      <c r="K290" s="10"/>
    </row>
    <row r="291" spans="1:11" ht="15" customHeight="1">
      <c r="A291" s="41"/>
      <c r="B291" s="42"/>
      <c r="C291" s="31" t="s">
        <v>78</v>
      </c>
      <c r="D291" s="32" t="s">
        <v>79</v>
      </c>
      <c r="E291" s="49">
        <v>6620</v>
      </c>
      <c r="F291" s="63">
        <v>331</v>
      </c>
      <c r="G291" s="35">
        <f t="shared" si="15"/>
        <v>6951</v>
      </c>
      <c r="H291" s="484" t="s">
        <v>442</v>
      </c>
      <c r="I291" s="10"/>
      <c r="J291" s="10"/>
      <c r="K291" s="10"/>
    </row>
    <row r="292" spans="1:11" ht="15" customHeight="1">
      <c r="A292" s="41"/>
      <c r="B292" s="42"/>
      <c r="C292" s="42" t="s">
        <v>117</v>
      </c>
      <c r="D292" s="32" t="s">
        <v>118</v>
      </c>
      <c r="E292" s="49">
        <v>2000</v>
      </c>
      <c r="F292" s="63"/>
      <c r="G292" s="35">
        <f t="shared" si="15"/>
        <v>2000</v>
      </c>
      <c r="H292" s="36"/>
      <c r="I292" s="10"/>
      <c r="J292" s="10"/>
      <c r="K292" s="10"/>
    </row>
    <row r="293" spans="1:11" ht="15" customHeight="1">
      <c r="A293" s="41"/>
      <c r="B293" s="42"/>
      <c r="C293" s="42" t="s">
        <v>164</v>
      </c>
      <c r="D293" s="32" t="s">
        <v>82</v>
      </c>
      <c r="E293" s="49">
        <v>3000</v>
      </c>
      <c r="F293" s="63"/>
      <c r="G293" s="35">
        <f t="shared" si="15"/>
        <v>3000</v>
      </c>
      <c r="H293" s="36"/>
      <c r="I293" s="10"/>
      <c r="J293" s="10"/>
      <c r="K293" s="10"/>
    </row>
    <row r="294" spans="1:11" ht="24.75" customHeight="1">
      <c r="A294" s="44"/>
      <c r="B294" s="46" t="s">
        <v>177</v>
      </c>
      <c r="C294" s="45"/>
      <c r="D294" s="47" t="s">
        <v>178</v>
      </c>
      <c r="E294" s="50">
        <f>SUM(E295:E296)</f>
        <v>15000</v>
      </c>
      <c r="F294" s="50">
        <f>SUM(F295:F296)</f>
        <v>0</v>
      </c>
      <c r="G294" s="50">
        <f>SUM(G295:G296)</f>
        <v>15000</v>
      </c>
      <c r="H294" s="36"/>
      <c r="I294" s="10"/>
      <c r="J294" s="10"/>
      <c r="K294" s="10"/>
    </row>
    <row r="295" spans="1:11" ht="15" customHeight="1">
      <c r="A295" s="41"/>
      <c r="B295" s="42"/>
      <c r="C295" s="31" t="s">
        <v>55</v>
      </c>
      <c r="D295" s="32" t="s">
        <v>56</v>
      </c>
      <c r="E295" s="49">
        <v>3000</v>
      </c>
      <c r="F295" s="63"/>
      <c r="G295" s="35">
        <f>E295+F295</f>
        <v>3000</v>
      </c>
      <c r="H295" s="36"/>
      <c r="I295" s="10"/>
      <c r="J295" s="10"/>
      <c r="K295" s="10"/>
    </row>
    <row r="296" spans="1:11" ht="15" customHeight="1">
      <c r="A296" s="41"/>
      <c r="B296" s="42"/>
      <c r="C296" s="42">
        <v>4170</v>
      </c>
      <c r="D296" s="32" t="s">
        <v>70</v>
      </c>
      <c r="E296" s="49">
        <v>12000</v>
      </c>
      <c r="F296" s="63"/>
      <c r="G296" s="35">
        <f>E296+F296</f>
        <v>12000</v>
      </c>
      <c r="H296" s="36"/>
      <c r="I296" s="10"/>
      <c r="J296" s="10"/>
      <c r="K296" s="10"/>
    </row>
    <row r="297" spans="1:11" ht="15" customHeight="1">
      <c r="A297" s="44"/>
      <c r="B297" s="46" t="s">
        <v>179</v>
      </c>
      <c r="C297" s="46"/>
      <c r="D297" s="47" t="s">
        <v>87</v>
      </c>
      <c r="E297" s="50">
        <f>E298+E299</f>
        <v>39900</v>
      </c>
      <c r="F297" s="50">
        <f>F298+F299</f>
        <v>0</v>
      </c>
      <c r="G297" s="50">
        <f>G298+G299</f>
        <v>39900</v>
      </c>
      <c r="H297" s="36"/>
      <c r="I297" s="10"/>
      <c r="J297" s="10"/>
      <c r="K297" s="10"/>
    </row>
    <row r="298" spans="1:11" ht="15" customHeight="1">
      <c r="A298" s="51"/>
      <c r="B298" s="52"/>
      <c r="C298" s="52" t="s">
        <v>153</v>
      </c>
      <c r="D298" s="53" t="s">
        <v>180</v>
      </c>
      <c r="E298" s="54">
        <v>36900</v>
      </c>
      <c r="F298" s="63"/>
      <c r="G298" s="35">
        <f>E298+F298</f>
        <v>36900</v>
      </c>
      <c r="H298" s="36"/>
      <c r="I298" s="10"/>
      <c r="J298" s="10"/>
      <c r="K298" s="10"/>
    </row>
    <row r="299" spans="1:11" ht="15" customHeight="1" thickBot="1">
      <c r="A299" s="51"/>
      <c r="B299" s="52"/>
      <c r="C299" s="64" t="s">
        <v>35</v>
      </c>
      <c r="D299" s="53" t="s">
        <v>36</v>
      </c>
      <c r="E299" s="54">
        <v>3000</v>
      </c>
      <c r="F299" s="65"/>
      <c r="G299" s="56">
        <f>E299+F299</f>
        <v>3000</v>
      </c>
      <c r="H299" s="57"/>
      <c r="I299" s="10"/>
      <c r="J299" s="10"/>
      <c r="K299" s="10"/>
    </row>
    <row r="300" spans="1:11" ht="27" customHeight="1" thickBot="1">
      <c r="A300" s="101" t="s">
        <v>181</v>
      </c>
      <c r="B300" s="102"/>
      <c r="C300" s="102"/>
      <c r="D300" s="103" t="s">
        <v>182</v>
      </c>
      <c r="E300" s="104">
        <f aca="true" t="shared" si="16" ref="E300:G301">E301</f>
        <v>4000</v>
      </c>
      <c r="F300" s="104">
        <f t="shared" si="16"/>
        <v>0</v>
      </c>
      <c r="G300" s="104">
        <f t="shared" si="16"/>
        <v>4000</v>
      </c>
      <c r="H300" s="18"/>
      <c r="I300" s="10"/>
      <c r="J300" s="10"/>
      <c r="K300" s="10"/>
    </row>
    <row r="301" spans="1:11" ht="15" customHeight="1">
      <c r="A301" s="105"/>
      <c r="B301" s="106" t="s">
        <v>183</v>
      </c>
      <c r="C301" s="106"/>
      <c r="D301" s="107" t="s">
        <v>87</v>
      </c>
      <c r="E301" s="108">
        <f t="shared" si="16"/>
        <v>4000</v>
      </c>
      <c r="F301" s="108">
        <f t="shared" si="16"/>
        <v>0</v>
      </c>
      <c r="G301" s="108">
        <f t="shared" si="16"/>
        <v>4000</v>
      </c>
      <c r="H301" s="109"/>
      <c r="I301" s="10"/>
      <c r="J301" s="10"/>
      <c r="K301" s="10"/>
    </row>
    <row r="302" spans="1:11" ht="36" customHeight="1" thickBot="1">
      <c r="A302" s="41"/>
      <c r="B302" s="46"/>
      <c r="C302" s="42" t="s">
        <v>97</v>
      </c>
      <c r="D302" s="32" t="s">
        <v>98</v>
      </c>
      <c r="E302" s="49">
        <v>4000</v>
      </c>
      <c r="F302" s="63"/>
      <c r="G302" s="35">
        <f>E302+F302</f>
        <v>4000</v>
      </c>
      <c r="H302" s="110"/>
      <c r="I302" s="10"/>
      <c r="J302" s="10"/>
      <c r="K302" s="10"/>
    </row>
    <row r="303" spans="1:11" ht="15.75" customHeight="1" thickBot="1">
      <c r="A303" s="111" t="s">
        <v>184</v>
      </c>
      <c r="B303" s="112"/>
      <c r="C303" s="112"/>
      <c r="D303" s="113" t="s">
        <v>185</v>
      </c>
      <c r="E303" s="114">
        <f>E304</f>
        <v>44000</v>
      </c>
      <c r="F303" s="114">
        <f>F304</f>
        <v>7900</v>
      </c>
      <c r="G303" s="114">
        <f>G304</f>
        <v>51900</v>
      </c>
      <c r="H303" s="18"/>
      <c r="I303" s="10"/>
      <c r="J303" s="10"/>
      <c r="K303" s="10"/>
    </row>
    <row r="304" spans="1:11" ht="16.5" customHeight="1">
      <c r="A304" s="37"/>
      <c r="B304" s="25" t="s">
        <v>186</v>
      </c>
      <c r="C304" s="38"/>
      <c r="D304" s="26" t="s">
        <v>187</v>
      </c>
      <c r="E304" s="59">
        <f>SUM(E305:E310)</f>
        <v>44000</v>
      </c>
      <c r="F304" s="59">
        <f>SUM(F305:F310)</f>
        <v>7900</v>
      </c>
      <c r="G304" s="59">
        <f>SUM(G305:G310)</f>
        <v>51900</v>
      </c>
      <c r="H304" s="28"/>
      <c r="I304" s="10"/>
      <c r="J304" s="10"/>
      <c r="K304" s="10"/>
    </row>
    <row r="305" spans="1:11" ht="15" customHeight="1">
      <c r="A305" s="41"/>
      <c r="B305" s="42"/>
      <c r="C305" s="31" t="s">
        <v>114</v>
      </c>
      <c r="D305" s="32" t="s">
        <v>67</v>
      </c>
      <c r="E305" s="49">
        <v>3000</v>
      </c>
      <c r="F305" s="63">
        <v>300</v>
      </c>
      <c r="G305" s="35">
        <f aca="true" t="shared" si="17" ref="G305:G310">E305+F305</f>
        <v>3300</v>
      </c>
      <c r="H305" s="484" t="s">
        <v>445</v>
      </c>
      <c r="I305" s="10"/>
      <c r="J305" s="10"/>
      <c r="K305" s="10"/>
    </row>
    <row r="306" spans="1:11" ht="15" customHeight="1">
      <c r="A306" s="41"/>
      <c r="B306" s="42"/>
      <c r="C306" s="31" t="s">
        <v>53</v>
      </c>
      <c r="D306" s="32" t="s">
        <v>54</v>
      </c>
      <c r="E306" s="49">
        <v>30000</v>
      </c>
      <c r="F306" s="63">
        <v>6000</v>
      </c>
      <c r="G306" s="35">
        <f t="shared" si="17"/>
        <v>36000</v>
      </c>
      <c r="H306" s="484" t="s">
        <v>445</v>
      </c>
      <c r="I306" s="10"/>
      <c r="J306" s="10"/>
      <c r="K306" s="10"/>
    </row>
    <row r="307" spans="1:11" ht="15" customHeight="1">
      <c r="A307" s="41"/>
      <c r="B307" s="42"/>
      <c r="C307" s="31" t="s">
        <v>68</v>
      </c>
      <c r="D307" s="32" t="s">
        <v>69</v>
      </c>
      <c r="E307" s="49">
        <v>2000</v>
      </c>
      <c r="F307" s="63">
        <v>600</v>
      </c>
      <c r="G307" s="35">
        <f t="shared" si="17"/>
        <v>2600</v>
      </c>
      <c r="H307" s="484" t="s">
        <v>445</v>
      </c>
      <c r="I307" s="10"/>
      <c r="J307" s="10"/>
      <c r="K307" s="10"/>
    </row>
    <row r="308" spans="1:11" ht="15" customHeight="1">
      <c r="A308" s="41"/>
      <c r="B308" s="42"/>
      <c r="C308" s="31" t="s">
        <v>55</v>
      </c>
      <c r="D308" s="32" t="s">
        <v>56</v>
      </c>
      <c r="E308" s="49">
        <v>6000</v>
      </c>
      <c r="F308" s="63">
        <v>900</v>
      </c>
      <c r="G308" s="35">
        <f t="shared" si="17"/>
        <v>6900</v>
      </c>
      <c r="H308" s="484" t="s">
        <v>445</v>
      </c>
      <c r="I308" s="10"/>
      <c r="J308" s="10"/>
      <c r="K308" s="10"/>
    </row>
    <row r="309" spans="1:11" ht="15" customHeight="1">
      <c r="A309" s="41"/>
      <c r="B309" s="42"/>
      <c r="C309" s="31" t="s">
        <v>57</v>
      </c>
      <c r="D309" s="32" t="s">
        <v>58</v>
      </c>
      <c r="E309" s="49">
        <v>1000</v>
      </c>
      <c r="F309" s="63"/>
      <c r="G309" s="35">
        <f t="shared" si="17"/>
        <v>1000</v>
      </c>
      <c r="H309" s="36"/>
      <c r="I309" s="10"/>
      <c r="J309" s="10"/>
      <c r="K309" s="10"/>
    </row>
    <row r="310" spans="1:11" ht="15" customHeight="1" thickBot="1">
      <c r="A310" s="51"/>
      <c r="B310" s="52"/>
      <c r="C310" s="64" t="s">
        <v>78</v>
      </c>
      <c r="D310" s="53" t="s">
        <v>79</v>
      </c>
      <c r="E310" s="54">
        <v>2000</v>
      </c>
      <c r="F310" s="65">
        <v>100</v>
      </c>
      <c r="G310" s="56">
        <f t="shared" si="17"/>
        <v>2100</v>
      </c>
      <c r="H310" s="484" t="s">
        <v>445</v>
      </c>
      <c r="I310" s="10"/>
      <c r="J310" s="10"/>
      <c r="K310" s="10"/>
    </row>
    <row r="311" spans="1:11" ht="27" customHeight="1" thickBot="1">
      <c r="A311" s="111" t="s">
        <v>188</v>
      </c>
      <c r="B311" s="112"/>
      <c r="C311" s="112"/>
      <c r="D311" s="115" t="s">
        <v>189</v>
      </c>
      <c r="E311" s="114">
        <f>E312+E314+E317+E320+E322+E326</f>
        <v>321000</v>
      </c>
      <c r="F311" s="114">
        <f>F312+F314+F317+F320+F322+F326</f>
        <v>0</v>
      </c>
      <c r="G311" s="114">
        <f>G312+G314+G317+G320+G322+G326</f>
        <v>321000</v>
      </c>
      <c r="H311" s="18"/>
      <c r="I311" s="10"/>
      <c r="J311" s="10"/>
      <c r="K311" s="10"/>
    </row>
    <row r="312" spans="1:11" ht="15" customHeight="1">
      <c r="A312" s="116"/>
      <c r="B312" s="25" t="s">
        <v>190</v>
      </c>
      <c r="C312" s="38"/>
      <c r="D312" s="26" t="s">
        <v>191</v>
      </c>
      <c r="E312" s="117">
        <f>E313</f>
        <v>20000</v>
      </c>
      <c r="F312" s="117">
        <f>F313</f>
        <v>0</v>
      </c>
      <c r="G312" s="117">
        <f>G313</f>
        <v>20000</v>
      </c>
      <c r="H312" s="28"/>
      <c r="I312" s="10"/>
      <c r="J312" s="10"/>
      <c r="K312" s="10"/>
    </row>
    <row r="313" spans="1:11" ht="15" customHeight="1">
      <c r="A313" s="29"/>
      <c r="B313" s="30"/>
      <c r="C313" s="31" t="s">
        <v>14</v>
      </c>
      <c r="D313" s="32" t="s">
        <v>15</v>
      </c>
      <c r="E313" s="98">
        <v>20000</v>
      </c>
      <c r="F313" s="63"/>
      <c r="G313" s="35">
        <f>E313+F313</f>
        <v>20000</v>
      </c>
      <c r="H313" s="36"/>
      <c r="I313" s="10"/>
      <c r="J313" s="10"/>
      <c r="K313" s="10"/>
    </row>
    <row r="314" spans="1:11" ht="15" customHeight="1">
      <c r="A314" s="37"/>
      <c r="B314" s="25" t="s">
        <v>192</v>
      </c>
      <c r="C314" s="38"/>
      <c r="D314" s="26" t="s">
        <v>193</v>
      </c>
      <c r="E314" s="59">
        <f>E315+E316</f>
        <v>63000</v>
      </c>
      <c r="F314" s="59">
        <f>F315+F316</f>
        <v>0</v>
      </c>
      <c r="G314" s="59">
        <f>G315+G316</f>
        <v>63000</v>
      </c>
      <c r="H314" s="36"/>
      <c r="I314" s="10"/>
      <c r="J314" s="10"/>
      <c r="K314" s="10"/>
    </row>
    <row r="315" spans="1:11" ht="15" customHeight="1">
      <c r="A315" s="37"/>
      <c r="B315" s="39"/>
      <c r="C315" s="90">
        <v>2650</v>
      </c>
      <c r="D315" s="32" t="s">
        <v>194</v>
      </c>
      <c r="E315" s="118">
        <v>46000</v>
      </c>
      <c r="F315" s="63"/>
      <c r="G315" s="35">
        <f>E315+F315</f>
        <v>46000</v>
      </c>
      <c r="H315" s="36"/>
      <c r="I315" s="10"/>
      <c r="J315" s="10"/>
      <c r="K315" s="10"/>
    </row>
    <row r="316" spans="1:11" ht="15" customHeight="1">
      <c r="A316" s="44"/>
      <c r="B316" s="92"/>
      <c r="C316" s="31" t="s">
        <v>35</v>
      </c>
      <c r="D316" s="32" t="s">
        <v>36</v>
      </c>
      <c r="E316" s="62">
        <v>17000</v>
      </c>
      <c r="F316" s="119"/>
      <c r="G316" s="35">
        <f>E316+F316</f>
        <v>17000</v>
      </c>
      <c r="H316" s="36"/>
      <c r="I316" s="10"/>
      <c r="J316" s="10"/>
      <c r="K316" s="10"/>
    </row>
    <row r="317" spans="1:11" ht="15" customHeight="1">
      <c r="A317" s="44"/>
      <c r="B317" s="46" t="s">
        <v>195</v>
      </c>
      <c r="C317" s="45"/>
      <c r="D317" s="47" t="s">
        <v>196</v>
      </c>
      <c r="E317" s="50">
        <f>E318+E319</f>
        <v>29000</v>
      </c>
      <c r="F317" s="50">
        <f>F318+F319</f>
        <v>0</v>
      </c>
      <c r="G317" s="50">
        <f>G318+G319</f>
        <v>29000</v>
      </c>
      <c r="H317" s="36"/>
      <c r="I317" s="10"/>
      <c r="J317" s="10"/>
      <c r="K317" s="10"/>
    </row>
    <row r="318" spans="1:11" ht="15" customHeight="1">
      <c r="A318" s="41"/>
      <c r="B318" s="42"/>
      <c r="C318" s="31" t="s">
        <v>35</v>
      </c>
      <c r="D318" s="32" t="s">
        <v>36</v>
      </c>
      <c r="E318" s="49">
        <v>10000</v>
      </c>
      <c r="F318" s="63"/>
      <c r="G318" s="35">
        <f>E318+F318</f>
        <v>10000</v>
      </c>
      <c r="H318" s="36"/>
      <c r="I318" s="10"/>
      <c r="J318" s="10"/>
      <c r="K318" s="10"/>
    </row>
    <row r="319" spans="1:11" ht="15" customHeight="1">
      <c r="A319" s="41"/>
      <c r="B319" s="42"/>
      <c r="C319" s="31" t="s">
        <v>14</v>
      </c>
      <c r="D319" s="32" t="s">
        <v>15</v>
      </c>
      <c r="E319" s="49">
        <v>19000</v>
      </c>
      <c r="F319" s="63"/>
      <c r="G319" s="35">
        <f>E319+F319</f>
        <v>19000</v>
      </c>
      <c r="H319" s="36"/>
      <c r="I319" s="10"/>
      <c r="J319" s="10"/>
      <c r="K319" s="10"/>
    </row>
    <row r="320" spans="1:11" ht="15" customHeight="1">
      <c r="A320" s="41"/>
      <c r="B320" s="46" t="s">
        <v>197</v>
      </c>
      <c r="C320" s="31"/>
      <c r="D320" s="47" t="s">
        <v>198</v>
      </c>
      <c r="E320" s="50">
        <f>E321</f>
        <v>1000</v>
      </c>
      <c r="F320" s="50">
        <f>F321</f>
        <v>0</v>
      </c>
      <c r="G320" s="50">
        <f>G321</f>
        <v>1000</v>
      </c>
      <c r="H320" s="36"/>
      <c r="I320" s="10"/>
      <c r="J320" s="10"/>
      <c r="K320" s="10"/>
    </row>
    <row r="321" spans="1:11" ht="15" customHeight="1">
      <c r="A321" s="41"/>
      <c r="B321" s="42"/>
      <c r="C321" s="31" t="s">
        <v>14</v>
      </c>
      <c r="D321" s="32" t="s">
        <v>15</v>
      </c>
      <c r="E321" s="49">
        <v>1000</v>
      </c>
      <c r="F321" s="63"/>
      <c r="G321" s="35">
        <f>E321+F321</f>
        <v>1000</v>
      </c>
      <c r="H321" s="36"/>
      <c r="I321" s="10"/>
      <c r="J321" s="10"/>
      <c r="K321" s="10"/>
    </row>
    <row r="322" spans="1:11" ht="14.25">
      <c r="A322" s="44"/>
      <c r="B322" s="46" t="s">
        <v>199</v>
      </c>
      <c r="C322" s="45"/>
      <c r="D322" s="47" t="s">
        <v>200</v>
      </c>
      <c r="E322" s="50">
        <f>E323+E324+E325</f>
        <v>205000</v>
      </c>
      <c r="F322" s="50">
        <f>F323+F324+F325</f>
        <v>0</v>
      </c>
      <c r="G322" s="50">
        <f>G323+G324+G325</f>
        <v>205000</v>
      </c>
      <c r="H322" s="36"/>
      <c r="I322" s="10"/>
      <c r="J322" s="10"/>
      <c r="K322" s="10"/>
    </row>
    <row r="323" spans="1:11" ht="15" customHeight="1">
      <c r="A323" s="41"/>
      <c r="B323" s="42"/>
      <c r="C323" s="31" t="s">
        <v>71</v>
      </c>
      <c r="D323" s="32" t="s">
        <v>72</v>
      </c>
      <c r="E323" s="49">
        <v>135000</v>
      </c>
      <c r="F323" s="63"/>
      <c r="G323" s="35">
        <f>E323+F323</f>
        <v>135000</v>
      </c>
      <c r="H323" s="36"/>
      <c r="I323" s="10"/>
      <c r="J323" s="10"/>
      <c r="K323" s="10"/>
    </row>
    <row r="324" spans="1:11" ht="15" customHeight="1">
      <c r="A324" s="41"/>
      <c r="B324" s="42"/>
      <c r="C324" s="31" t="s">
        <v>73</v>
      </c>
      <c r="D324" s="32" t="s">
        <v>74</v>
      </c>
      <c r="E324" s="49">
        <v>40000</v>
      </c>
      <c r="F324" s="63"/>
      <c r="G324" s="35">
        <f>E324+F324</f>
        <v>40000</v>
      </c>
      <c r="H324" s="36"/>
      <c r="I324" s="10"/>
      <c r="J324" s="10"/>
      <c r="K324" s="10"/>
    </row>
    <row r="325" spans="1:11" ht="12.75">
      <c r="A325" s="41"/>
      <c r="B325" s="42"/>
      <c r="C325" s="31" t="s">
        <v>20</v>
      </c>
      <c r="D325" s="32" t="s">
        <v>21</v>
      </c>
      <c r="E325" s="49">
        <v>30000</v>
      </c>
      <c r="F325" s="63"/>
      <c r="G325" s="35">
        <f>E325+F325</f>
        <v>30000</v>
      </c>
      <c r="H325" s="36"/>
      <c r="I325" s="10"/>
      <c r="J325" s="10"/>
      <c r="K325" s="10"/>
    </row>
    <row r="326" spans="1:11" ht="14.25">
      <c r="A326" s="41"/>
      <c r="B326" s="46" t="s">
        <v>201</v>
      </c>
      <c r="C326" s="120"/>
      <c r="D326" s="47" t="s">
        <v>87</v>
      </c>
      <c r="E326" s="50">
        <f>E327</f>
        <v>3000</v>
      </c>
      <c r="F326" s="50">
        <f>F327</f>
        <v>0</v>
      </c>
      <c r="G326" s="50">
        <f>G327</f>
        <v>3000</v>
      </c>
      <c r="H326" s="36"/>
      <c r="I326" s="10"/>
      <c r="J326" s="10"/>
      <c r="K326" s="10"/>
    </row>
    <row r="327" spans="1:11" ht="13.5" thickBot="1">
      <c r="A327" s="74"/>
      <c r="B327" s="80"/>
      <c r="C327" s="121" t="s">
        <v>14</v>
      </c>
      <c r="D327" s="81" t="s">
        <v>15</v>
      </c>
      <c r="E327" s="77">
        <v>3000</v>
      </c>
      <c r="F327" s="122"/>
      <c r="G327" s="35">
        <f>E327+F327</f>
        <v>3000</v>
      </c>
      <c r="H327" s="36"/>
      <c r="I327" s="10"/>
      <c r="J327" s="10"/>
      <c r="K327" s="10"/>
    </row>
    <row r="328" spans="1:11" ht="26.25" customHeight="1" thickBot="1">
      <c r="A328" s="111" t="s">
        <v>202</v>
      </c>
      <c r="B328" s="112"/>
      <c r="C328" s="123"/>
      <c r="D328" s="113" t="s">
        <v>203</v>
      </c>
      <c r="E328" s="114">
        <f>E329+E331+E334+E337+E340</f>
        <v>1039000</v>
      </c>
      <c r="F328" s="114">
        <f>F329+F331+F334+F337+F340</f>
        <v>0</v>
      </c>
      <c r="G328" s="114">
        <f>G329+G331+G334+G337+G340</f>
        <v>1039000</v>
      </c>
      <c r="H328" s="18"/>
      <c r="I328" s="10"/>
      <c r="J328" s="10"/>
      <c r="K328" s="10"/>
    </row>
    <row r="329" spans="1:11" ht="15" customHeight="1">
      <c r="A329" s="500"/>
      <c r="B329" s="106" t="s">
        <v>204</v>
      </c>
      <c r="C329" s="501"/>
      <c r="D329" s="107" t="s">
        <v>205</v>
      </c>
      <c r="E329" s="108">
        <f>E330</f>
        <v>12000</v>
      </c>
      <c r="F329" s="108">
        <f>F330</f>
        <v>0</v>
      </c>
      <c r="G329" s="108">
        <f>G330</f>
        <v>12000</v>
      </c>
      <c r="H329" s="109"/>
      <c r="I329" s="10"/>
      <c r="J329" s="10"/>
      <c r="K329" s="10"/>
    </row>
    <row r="330" spans="1:11" ht="36">
      <c r="A330" s="44"/>
      <c r="B330" s="46"/>
      <c r="C330" s="42" t="s">
        <v>97</v>
      </c>
      <c r="D330" s="32" t="s">
        <v>98</v>
      </c>
      <c r="E330" s="49">
        <v>12000</v>
      </c>
      <c r="F330" s="502"/>
      <c r="G330" s="35">
        <f>E330+F330</f>
        <v>12000</v>
      </c>
      <c r="H330" s="110"/>
      <c r="I330" s="10"/>
      <c r="J330" s="10"/>
      <c r="K330" s="10"/>
    </row>
    <row r="331" spans="1:11" ht="15" customHeight="1">
      <c r="A331" s="44"/>
      <c r="B331" s="46" t="s">
        <v>206</v>
      </c>
      <c r="C331" s="124"/>
      <c r="D331" s="47" t="s">
        <v>207</v>
      </c>
      <c r="E331" s="50">
        <f>SUM(E332:E333)</f>
        <v>453000</v>
      </c>
      <c r="F331" s="50">
        <f>SUM(F332:F333)</f>
        <v>0</v>
      </c>
      <c r="G331" s="50">
        <f>SUM(G332:G333)</f>
        <v>453000</v>
      </c>
      <c r="H331" s="36"/>
      <c r="I331" s="10"/>
      <c r="J331" s="10"/>
      <c r="K331" s="10"/>
    </row>
    <row r="332" spans="1:11" ht="22.5" customHeight="1">
      <c r="A332" s="41"/>
      <c r="B332" s="42"/>
      <c r="C332" s="97">
        <v>2480</v>
      </c>
      <c r="D332" s="32" t="s">
        <v>208</v>
      </c>
      <c r="E332" s="49">
        <v>403000</v>
      </c>
      <c r="F332" s="63"/>
      <c r="G332" s="35">
        <f>E332+F332</f>
        <v>403000</v>
      </c>
      <c r="H332" s="36"/>
      <c r="I332" s="10"/>
      <c r="J332" s="10"/>
      <c r="K332" s="10"/>
    </row>
    <row r="333" spans="1:11" ht="12.75">
      <c r="A333" s="41"/>
      <c r="B333" s="42"/>
      <c r="C333" s="31" t="s">
        <v>20</v>
      </c>
      <c r="D333" s="32" t="s">
        <v>21</v>
      </c>
      <c r="E333" s="49">
        <v>50000</v>
      </c>
      <c r="F333" s="63"/>
      <c r="G333" s="35">
        <f>E333+F333</f>
        <v>50000</v>
      </c>
      <c r="H333" s="36"/>
      <c r="I333" s="10"/>
      <c r="J333" s="10"/>
      <c r="K333" s="10"/>
    </row>
    <row r="334" spans="1:11" ht="15" customHeight="1">
      <c r="A334" s="44"/>
      <c r="B334" s="46" t="s">
        <v>209</v>
      </c>
      <c r="C334" s="124"/>
      <c r="D334" s="47" t="s">
        <v>210</v>
      </c>
      <c r="E334" s="50">
        <f>E335+E336</f>
        <v>434000</v>
      </c>
      <c r="F334" s="50">
        <f>F335+F336</f>
        <v>0</v>
      </c>
      <c r="G334" s="50">
        <f>G335+G336</f>
        <v>434000</v>
      </c>
      <c r="H334" s="36"/>
      <c r="I334" s="10"/>
      <c r="J334" s="10"/>
      <c r="K334" s="10"/>
    </row>
    <row r="335" spans="1:11" ht="23.25" customHeight="1">
      <c r="A335" s="41"/>
      <c r="B335" s="42"/>
      <c r="C335" s="97">
        <v>2480</v>
      </c>
      <c r="D335" s="32" t="s">
        <v>208</v>
      </c>
      <c r="E335" s="49">
        <v>134000</v>
      </c>
      <c r="F335" s="34"/>
      <c r="G335" s="35">
        <f>E335+F335</f>
        <v>134000</v>
      </c>
      <c r="H335" s="36"/>
      <c r="I335" s="10"/>
      <c r="J335" s="10"/>
      <c r="K335" s="10"/>
    </row>
    <row r="336" spans="1:11" ht="15" customHeight="1">
      <c r="A336" s="41"/>
      <c r="B336" s="42"/>
      <c r="C336" s="31" t="s">
        <v>20</v>
      </c>
      <c r="D336" s="32" t="s">
        <v>21</v>
      </c>
      <c r="E336" s="49">
        <v>300000</v>
      </c>
      <c r="F336" s="34"/>
      <c r="G336" s="35">
        <f>E336+F336</f>
        <v>300000</v>
      </c>
      <c r="H336" s="36"/>
      <c r="I336" s="10"/>
      <c r="J336" s="10"/>
      <c r="K336" s="10"/>
    </row>
    <row r="337" spans="1:11" ht="15" customHeight="1">
      <c r="A337" s="44"/>
      <c r="B337" s="46" t="s">
        <v>211</v>
      </c>
      <c r="C337" s="46"/>
      <c r="D337" s="47" t="s">
        <v>212</v>
      </c>
      <c r="E337" s="50">
        <f>E338+E339</f>
        <v>29000</v>
      </c>
      <c r="F337" s="50">
        <f>F338+F339</f>
        <v>0</v>
      </c>
      <c r="G337" s="50">
        <f>G338+G339</f>
        <v>29000</v>
      </c>
      <c r="H337" s="36"/>
      <c r="I337" s="10"/>
      <c r="J337" s="10"/>
      <c r="K337" s="10"/>
    </row>
    <row r="338" spans="1:11" ht="15" customHeight="1">
      <c r="A338" s="44"/>
      <c r="B338" s="92"/>
      <c r="C338" s="31" t="s">
        <v>71</v>
      </c>
      <c r="D338" s="32" t="s">
        <v>72</v>
      </c>
      <c r="E338" s="62">
        <v>3000</v>
      </c>
      <c r="F338" s="34"/>
      <c r="G338" s="35">
        <f>E338+F338</f>
        <v>3000</v>
      </c>
      <c r="H338" s="36"/>
      <c r="I338" s="10"/>
      <c r="J338" s="10"/>
      <c r="K338" s="10"/>
    </row>
    <row r="339" spans="1:11" ht="15" customHeight="1">
      <c r="A339" s="41"/>
      <c r="B339" s="42"/>
      <c r="C339" s="31" t="s">
        <v>14</v>
      </c>
      <c r="D339" s="32" t="s">
        <v>15</v>
      </c>
      <c r="E339" s="49">
        <v>26000</v>
      </c>
      <c r="F339" s="63"/>
      <c r="G339" s="35">
        <f>E339+F339</f>
        <v>26000</v>
      </c>
      <c r="H339" s="36"/>
      <c r="I339" s="10"/>
      <c r="J339" s="10"/>
      <c r="K339" s="10"/>
    </row>
    <row r="340" spans="1:11" ht="15" customHeight="1">
      <c r="A340" s="44"/>
      <c r="B340" s="46" t="s">
        <v>213</v>
      </c>
      <c r="C340" s="45"/>
      <c r="D340" s="47" t="s">
        <v>87</v>
      </c>
      <c r="E340" s="50">
        <f>E341+E342+E343+E344+E345</f>
        <v>111000</v>
      </c>
      <c r="F340" s="34"/>
      <c r="G340" s="50">
        <f>G341+G342+G343+G344+G345</f>
        <v>111000</v>
      </c>
      <c r="H340" s="36"/>
      <c r="I340" s="10"/>
      <c r="J340" s="10"/>
      <c r="K340" s="10"/>
    </row>
    <row r="341" spans="1:11" ht="15" customHeight="1">
      <c r="A341" s="41"/>
      <c r="B341" s="42"/>
      <c r="C341" s="31" t="s">
        <v>35</v>
      </c>
      <c r="D341" s="32" t="s">
        <v>36</v>
      </c>
      <c r="E341" s="49">
        <v>15000</v>
      </c>
      <c r="F341" s="34"/>
      <c r="G341" s="35">
        <f>E341+F341</f>
        <v>15000</v>
      </c>
      <c r="H341" s="36"/>
      <c r="I341" s="10"/>
      <c r="J341" s="10"/>
      <c r="K341" s="10"/>
    </row>
    <row r="342" spans="1:11" ht="15" customHeight="1">
      <c r="A342" s="41"/>
      <c r="B342" s="42"/>
      <c r="C342" s="31" t="s">
        <v>71</v>
      </c>
      <c r="D342" s="32" t="s">
        <v>72</v>
      </c>
      <c r="E342" s="49">
        <v>20000</v>
      </c>
      <c r="F342" s="34"/>
      <c r="G342" s="35">
        <f>E342+F342</f>
        <v>20000</v>
      </c>
      <c r="H342" s="36"/>
      <c r="I342" s="10"/>
      <c r="J342" s="10"/>
      <c r="K342" s="10"/>
    </row>
    <row r="343" spans="1:11" ht="15" customHeight="1">
      <c r="A343" s="41"/>
      <c r="B343" s="42"/>
      <c r="C343" s="31" t="s">
        <v>73</v>
      </c>
      <c r="D343" s="32" t="s">
        <v>74</v>
      </c>
      <c r="E343" s="49">
        <v>30000</v>
      </c>
      <c r="F343" s="34"/>
      <c r="G343" s="35">
        <f>E343+F343</f>
        <v>30000</v>
      </c>
      <c r="H343" s="36"/>
      <c r="I343" s="10"/>
      <c r="J343" s="10"/>
      <c r="K343" s="10"/>
    </row>
    <row r="344" spans="1:11" ht="15" customHeight="1">
      <c r="A344" s="41"/>
      <c r="B344" s="42"/>
      <c r="C344" s="31" t="s">
        <v>14</v>
      </c>
      <c r="D344" s="32" t="s">
        <v>15</v>
      </c>
      <c r="E344" s="49">
        <v>20000</v>
      </c>
      <c r="F344" s="34"/>
      <c r="G344" s="35">
        <f>E344+F344</f>
        <v>20000</v>
      </c>
      <c r="H344" s="36"/>
      <c r="I344" s="10"/>
      <c r="J344" s="10"/>
      <c r="K344" s="10"/>
    </row>
    <row r="345" spans="1:11" ht="15" customHeight="1" thickBot="1">
      <c r="A345" s="74"/>
      <c r="B345" s="75"/>
      <c r="C345" s="83" t="s">
        <v>20</v>
      </c>
      <c r="D345" s="84" t="s">
        <v>21</v>
      </c>
      <c r="E345" s="77">
        <v>26000</v>
      </c>
      <c r="F345" s="55"/>
      <c r="G345" s="56">
        <f>E345+F345</f>
        <v>26000</v>
      </c>
      <c r="H345" s="57"/>
      <c r="I345" s="10"/>
      <c r="J345" s="10"/>
      <c r="K345" s="10"/>
    </row>
    <row r="346" spans="1:11" ht="15.75" customHeight="1" thickBot="1">
      <c r="A346" s="19" t="s">
        <v>214</v>
      </c>
      <c r="B346" s="20"/>
      <c r="C346" s="20"/>
      <c r="D346" s="21" t="s">
        <v>215</v>
      </c>
      <c r="E346" s="58">
        <f>E347+E349</f>
        <v>203000</v>
      </c>
      <c r="F346" s="58">
        <f>F347+F349</f>
        <v>0</v>
      </c>
      <c r="G346" s="58">
        <f>G347+G349</f>
        <v>203000</v>
      </c>
      <c r="H346" s="18"/>
      <c r="I346" s="10"/>
      <c r="J346" s="10"/>
      <c r="K346" s="10"/>
    </row>
    <row r="347" spans="1:11" ht="15" customHeight="1">
      <c r="A347" s="37"/>
      <c r="B347" s="25" t="s">
        <v>216</v>
      </c>
      <c r="C347" s="38"/>
      <c r="D347" s="26" t="s">
        <v>217</v>
      </c>
      <c r="E347" s="59">
        <f>E348</f>
        <v>100000</v>
      </c>
      <c r="F347" s="59">
        <f>F348</f>
        <v>0</v>
      </c>
      <c r="G347" s="59">
        <f>G348</f>
        <v>100000</v>
      </c>
      <c r="H347" s="28"/>
      <c r="I347" s="10"/>
      <c r="J347" s="10"/>
      <c r="K347" s="10"/>
    </row>
    <row r="348" spans="1:11" ht="22.5" customHeight="1">
      <c r="A348" s="41"/>
      <c r="B348" s="42"/>
      <c r="C348" s="97">
        <v>2480</v>
      </c>
      <c r="D348" s="32" t="s">
        <v>208</v>
      </c>
      <c r="E348" s="49">
        <v>100000</v>
      </c>
      <c r="F348" s="34"/>
      <c r="G348" s="35">
        <f>E348+F348</f>
        <v>100000</v>
      </c>
      <c r="H348" s="36"/>
      <c r="I348" s="10"/>
      <c r="J348" s="10"/>
      <c r="K348" s="10"/>
    </row>
    <row r="349" spans="1:11" ht="15" customHeight="1">
      <c r="A349" s="41"/>
      <c r="B349" s="46" t="s">
        <v>218</v>
      </c>
      <c r="C349" s="124"/>
      <c r="D349" s="47" t="s">
        <v>219</v>
      </c>
      <c r="E349" s="50">
        <f>E350</f>
        <v>103000</v>
      </c>
      <c r="F349" s="50">
        <f>F350</f>
        <v>0</v>
      </c>
      <c r="G349" s="50">
        <f>G350</f>
        <v>103000</v>
      </c>
      <c r="H349" s="36"/>
      <c r="I349" s="10"/>
      <c r="J349" s="10"/>
      <c r="K349" s="10"/>
    </row>
    <row r="350" spans="1:11" ht="36.75" thickBot="1">
      <c r="A350" s="493"/>
      <c r="B350" s="494"/>
      <c r="C350" s="495" t="s">
        <v>97</v>
      </c>
      <c r="D350" s="496" t="s">
        <v>98</v>
      </c>
      <c r="E350" s="497">
        <v>103000</v>
      </c>
      <c r="F350" s="497"/>
      <c r="G350" s="498">
        <f>E350+F350</f>
        <v>103000</v>
      </c>
      <c r="H350" s="499"/>
      <c r="I350" s="10"/>
      <c r="J350" s="10"/>
      <c r="K350" s="10"/>
    </row>
    <row r="351" spans="1:11" s="126" customFormat="1" ht="4.5" customHeight="1" thickBot="1">
      <c r="A351" s="486"/>
      <c r="B351" s="487"/>
      <c r="C351" s="487"/>
      <c r="D351" s="166"/>
      <c r="E351" s="488"/>
      <c r="F351" s="489"/>
      <c r="G351" s="490"/>
      <c r="H351" s="491"/>
      <c r="I351" s="125"/>
      <c r="J351" s="125"/>
      <c r="K351" s="125"/>
    </row>
    <row r="352" spans="1:11" ht="17.25" customHeight="1" thickBot="1">
      <c r="A352" s="127"/>
      <c r="B352" s="128"/>
      <c r="C352" s="129"/>
      <c r="D352" s="130" t="s">
        <v>220</v>
      </c>
      <c r="E352" s="131">
        <f>E9+E18+E30+E34+E37+E89+E92+E101+E104+E107+E225+E245+E300+E303+E311+E328+E346</f>
        <v>18187414</v>
      </c>
      <c r="F352" s="464">
        <f>F9+F18+F30+F34+F37+F89+F92+F101+F104+F107+F225+F245+F300+F303+F311+F328+F346</f>
        <v>359577</v>
      </c>
      <c r="G352" s="131">
        <f>G9+G18+G30+G34+G37+G89+G92+G101+G104+G107+G225+G245+G300+G303+G311+G328+G346</f>
        <v>18546991</v>
      </c>
      <c r="H352" s="18"/>
      <c r="I352" s="10"/>
      <c r="J352" s="10"/>
      <c r="K352" s="10"/>
    </row>
    <row r="353" spans="1:11" ht="26.25" customHeight="1">
      <c r="A353" s="132"/>
      <c r="B353" s="132"/>
      <c r="C353" s="133"/>
      <c r="D353" s="134"/>
      <c r="E353" s="135"/>
      <c r="F353" s="10"/>
      <c r="G353" s="10"/>
      <c r="H353" s="10"/>
      <c r="I353" s="10"/>
      <c r="J353" s="10"/>
      <c r="K353" s="10"/>
    </row>
    <row r="354" spans="1:11" ht="26.25" customHeight="1">
      <c r="A354" s="132"/>
      <c r="B354" s="132"/>
      <c r="C354" s="133"/>
      <c r="D354" s="134"/>
      <c r="E354" s="135"/>
      <c r="F354" s="10"/>
      <c r="G354" s="10"/>
      <c r="H354" s="10"/>
      <c r="I354" s="10"/>
      <c r="J354" s="10"/>
      <c r="K354" s="10"/>
    </row>
    <row r="355" spans="1:11" ht="26.25" customHeight="1">
      <c r="A355" s="132"/>
      <c r="B355" s="132"/>
      <c r="C355" s="133"/>
      <c r="D355" s="134"/>
      <c r="E355" s="135"/>
      <c r="F355" s="10"/>
      <c r="G355" s="10"/>
      <c r="H355" s="10"/>
      <c r="I355" s="10"/>
      <c r="J355" s="10"/>
      <c r="K355" s="10"/>
    </row>
    <row r="356" spans="1:11" ht="26.25" customHeight="1">
      <c r="A356" s="132"/>
      <c r="B356" s="132"/>
      <c r="C356" s="133"/>
      <c r="D356" s="134"/>
      <c r="E356" s="135"/>
      <c r="F356" s="10"/>
      <c r="G356" s="10"/>
      <c r="H356" s="10"/>
      <c r="I356" s="10"/>
      <c r="J356" s="10"/>
      <c r="K356" s="10"/>
    </row>
    <row r="357" spans="1:11" ht="26.25" customHeight="1">
      <c r="A357" s="132"/>
      <c r="B357" s="132"/>
      <c r="C357" s="133"/>
      <c r="D357" s="134"/>
      <c r="E357" s="135"/>
      <c r="F357" s="10"/>
      <c r="G357" s="10"/>
      <c r="H357" s="10"/>
      <c r="I357" s="10"/>
      <c r="J357" s="10"/>
      <c r="K357" s="10"/>
    </row>
    <row r="358" spans="1:11" ht="14.25">
      <c r="A358" s="132"/>
      <c r="B358" s="132"/>
      <c r="C358" s="133"/>
      <c r="D358" s="134"/>
      <c r="E358" s="135"/>
      <c r="F358" s="10"/>
      <c r="G358" s="10"/>
      <c r="H358" s="10"/>
      <c r="I358" s="10"/>
      <c r="J358" s="10"/>
      <c r="K358" s="10"/>
    </row>
    <row r="359" spans="1:11" ht="27" customHeight="1">
      <c r="A359" s="132"/>
      <c r="B359" s="132"/>
      <c r="C359" s="133"/>
      <c r="D359" s="134"/>
      <c r="E359" s="135"/>
      <c r="F359" s="10"/>
      <c r="G359" s="10"/>
      <c r="H359" s="10"/>
      <c r="I359" s="10"/>
      <c r="J359" s="10"/>
      <c r="K359" s="10"/>
    </row>
    <row r="360" spans="1:11" ht="25.5" customHeight="1">
      <c r="A360" s="132"/>
      <c r="B360" s="132"/>
      <c r="C360" s="133"/>
      <c r="D360" s="134"/>
      <c r="E360" s="135"/>
      <c r="F360" s="10"/>
      <c r="G360" s="10"/>
      <c r="H360" s="10"/>
      <c r="I360" s="10"/>
      <c r="J360" s="10"/>
      <c r="K360" s="10"/>
    </row>
    <row r="361" spans="1:11" ht="14.25">
      <c r="A361" s="132"/>
      <c r="B361" s="132"/>
      <c r="C361" s="133"/>
      <c r="D361" s="134"/>
      <c r="E361" s="135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9" ht="12.7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2.7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2.7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2.7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2.7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2.7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2.7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2.7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2.7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2.7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2.7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2.7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2.7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2.7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2.7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2.7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2.7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2.7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2.7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2.7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2.7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2.7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2.7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2.7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2.7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2.7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2.7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2.7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2.7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2.7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2.7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2.7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2.7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2.7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2.7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2.75">
      <c r="A415" s="10"/>
      <c r="B415" s="10"/>
      <c r="C415" s="10"/>
      <c r="D415" s="10"/>
      <c r="E415" s="10"/>
      <c r="F415" s="10"/>
      <c r="G415" s="10"/>
      <c r="H415" s="10"/>
      <c r="I415" s="10"/>
    </row>
  </sheetData>
  <mergeCells count="1">
    <mergeCell ref="D5:F5"/>
  </mergeCells>
  <printOptions/>
  <pageMargins left="0.3937007874015748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5">
      <selection activeCell="E29" sqref="E29:E31"/>
    </sheetView>
  </sheetViews>
  <sheetFormatPr defaultColWidth="9.140625" defaultRowHeight="12.75"/>
  <cols>
    <col min="1" max="1" width="2.140625" style="1" customWidth="1"/>
    <col min="2" max="2" width="5.28125" style="1" bestFit="1" customWidth="1"/>
    <col min="3" max="3" width="7.00390625" style="1" bestFit="1" customWidth="1"/>
    <col min="4" max="4" width="5.57421875" style="1" customWidth="1"/>
    <col min="5" max="5" width="62.8515625" style="1" customWidth="1"/>
    <col min="6" max="8" width="18.57421875" style="1" customWidth="1"/>
    <col min="9" max="9" width="8.8515625" style="1" customWidth="1"/>
    <col min="10" max="16384" width="9.140625" style="1" customWidth="1"/>
  </cols>
  <sheetData>
    <row r="1" spans="1:9" ht="12.75">
      <c r="A1" s="483"/>
      <c r="G1" s="207" t="s">
        <v>415</v>
      </c>
      <c r="I1" s="208"/>
    </row>
    <row r="2" spans="7:9" ht="12.75">
      <c r="G2" t="s">
        <v>447</v>
      </c>
      <c r="I2" s="208"/>
    </row>
    <row r="3" spans="7:9" ht="12.75">
      <c r="G3" t="s">
        <v>413</v>
      </c>
      <c r="I3" s="208"/>
    </row>
    <row r="5" spans="3:12" ht="44.25" customHeight="1">
      <c r="C5" s="519" t="s">
        <v>436</v>
      </c>
      <c r="D5" s="519"/>
      <c r="E5" s="519"/>
      <c r="F5" s="519"/>
      <c r="G5" s="209"/>
      <c r="H5" s="209"/>
      <c r="I5" s="209"/>
      <c r="J5" s="209"/>
      <c r="K5" s="209"/>
      <c r="L5" s="209"/>
    </row>
    <row r="6" spans="3:12" ht="17.25" customHeight="1">
      <c r="C6" s="520" t="s">
        <v>307</v>
      </c>
      <c r="D6" s="520"/>
      <c r="E6" s="520"/>
      <c r="F6" s="209"/>
      <c r="G6" s="209"/>
      <c r="H6" s="209"/>
      <c r="I6" s="209"/>
      <c r="J6" s="209"/>
      <c r="K6" s="209"/>
      <c r="L6" s="209"/>
    </row>
    <row r="7" spans="4:12" ht="14.25" customHeight="1" thickBot="1">
      <c r="D7" s="209"/>
      <c r="E7" s="210"/>
      <c r="G7" s="209"/>
      <c r="H7" s="2"/>
      <c r="I7" s="209"/>
      <c r="J7" s="209"/>
      <c r="K7" s="209"/>
      <c r="L7" s="209"/>
    </row>
    <row r="8" spans="2:8" ht="26.25" customHeight="1" thickBot="1">
      <c r="B8" s="211" t="s">
        <v>2</v>
      </c>
      <c r="C8" s="212" t="s">
        <v>3</v>
      </c>
      <c r="D8" s="213" t="s">
        <v>4</v>
      </c>
      <c r="E8" s="214" t="s">
        <v>308</v>
      </c>
      <c r="F8" s="431" t="s">
        <v>6</v>
      </c>
      <c r="G8" s="214" t="s">
        <v>7</v>
      </c>
      <c r="H8" s="437" t="s">
        <v>418</v>
      </c>
    </row>
    <row r="9" spans="2:9" ht="18" customHeight="1" thickBot="1">
      <c r="B9" s="221" t="s">
        <v>49</v>
      </c>
      <c r="C9" s="222"/>
      <c r="D9" s="222"/>
      <c r="E9" s="215" t="s">
        <v>50</v>
      </c>
      <c r="F9" s="131">
        <f aca="true" t="shared" si="0" ref="F9:H10">F10</f>
        <v>64900</v>
      </c>
      <c r="G9" s="131">
        <f t="shared" si="0"/>
        <v>0</v>
      </c>
      <c r="H9" s="224">
        <f t="shared" si="0"/>
        <v>64900</v>
      </c>
      <c r="I9" s="10"/>
    </row>
    <row r="10" spans="2:9" ht="16.5" customHeight="1">
      <c r="B10" s="216"/>
      <c r="C10" s="217" t="s">
        <v>51</v>
      </c>
      <c r="D10" s="217"/>
      <c r="E10" s="218" t="s">
        <v>309</v>
      </c>
      <c r="F10" s="432">
        <f t="shared" si="0"/>
        <v>64900</v>
      </c>
      <c r="G10" s="432">
        <f t="shared" si="0"/>
        <v>0</v>
      </c>
      <c r="H10" s="432">
        <f t="shared" si="0"/>
        <v>64900</v>
      </c>
      <c r="I10" s="450"/>
    </row>
    <row r="11" spans="2:9" ht="30" customHeight="1" thickBot="1">
      <c r="B11" s="438"/>
      <c r="C11" s="438"/>
      <c r="D11" s="438" t="s">
        <v>310</v>
      </c>
      <c r="E11" s="53" t="s">
        <v>311</v>
      </c>
      <c r="F11" s="439">
        <v>64900</v>
      </c>
      <c r="G11" s="442">
        <v>0</v>
      </c>
      <c r="H11" s="449">
        <f>F11+G11</f>
        <v>64900</v>
      </c>
      <c r="I11" s="450"/>
    </row>
    <row r="12" spans="2:9" ht="30.75" thickBot="1">
      <c r="B12" s="221" t="s">
        <v>88</v>
      </c>
      <c r="C12" s="222"/>
      <c r="D12" s="222"/>
      <c r="E12" s="223" t="s">
        <v>89</v>
      </c>
      <c r="F12" s="131">
        <f aca="true" t="shared" si="1" ref="F12:H13">F13</f>
        <v>1320</v>
      </c>
      <c r="G12" s="131">
        <f t="shared" si="1"/>
        <v>-216</v>
      </c>
      <c r="H12" s="224">
        <f t="shared" si="1"/>
        <v>1104</v>
      </c>
      <c r="I12" s="10"/>
    </row>
    <row r="13" spans="2:9" ht="28.5">
      <c r="B13" s="216"/>
      <c r="C13" s="217" t="s">
        <v>90</v>
      </c>
      <c r="D13" s="217"/>
      <c r="E13" s="218" t="s">
        <v>312</v>
      </c>
      <c r="F13" s="432">
        <f t="shared" si="1"/>
        <v>1320</v>
      </c>
      <c r="G13" s="432">
        <f t="shared" si="1"/>
        <v>-216</v>
      </c>
      <c r="H13" s="432">
        <f t="shared" si="1"/>
        <v>1104</v>
      </c>
      <c r="I13" s="450"/>
    </row>
    <row r="14" spans="2:9" ht="30" customHeight="1" thickBot="1">
      <c r="B14" s="438"/>
      <c r="C14" s="438"/>
      <c r="D14" s="438" t="s">
        <v>310</v>
      </c>
      <c r="E14" s="53" t="s">
        <v>311</v>
      </c>
      <c r="F14" s="439">
        <v>1320</v>
      </c>
      <c r="G14" s="442">
        <v>-216</v>
      </c>
      <c r="H14" s="449">
        <f>F14+G14</f>
        <v>1104</v>
      </c>
      <c r="I14" s="450"/>
    </row>
    <row r="15" spans="2:9" ht="16.5" thickBot="1">
      <c r="B15" s="221" t="s">
        <v>149</v>
      </c>
      <c r="C15" s="222"/>
      <c r="D15" s="222"/>
      <c r="E15" s="215" t="s">
        <v>150</v>
      </c>
      <c r="F15" s="131">
        <f>F16+F18+F20</f>
        <v>2163700</v>
      </c>
      <c r="G15" s="131">
        <f>G16+G18+G20</f>
        <v>48400</v>
      </c>
      <c r="H15" s="224">
        <f>H16+H18+H20</f>
        <v>2212100</v>
      </c>
      <c r="I15" s="10"/>
    </row>
    <row r="16" spans="2:9" ht="29.25" customHeight="1">
      <c r="B16" s="216"/>
      <c r="C16" s="217" t="s">
        <v>151</v>
      </c>
      <c r="D16" s="217"/>
      <c r="E16" s="218" t="s">
        <v>420</v>
      </c>
      <c r="F16" s="432">
        <f>F17</f>
        <v>2081700</v>
      </c>
      <c r="G16" s="432">
        <f>G17</f>
        <v>47700</v>
      </c>
      <c r="H16" s="432">
        <f>H17</f>
        <v>2129400</v>
      </c>
      <c r="I16" s="450"/>
    </row>
    <row r="17" spans="2:9" ht="30" customHeight="1">
      <c r="B17" s="219"/>
      <c r="C17" s="219"/>
      <c r="D17" s="219" t="s">
        <v>310</v>
      </c>
      <c r="E17" s="32" t="s">
        <v>311</v>
      </c>
      <c r="F17" s="433">
        <v>2081700</v>
      </c>
      <c r="G17" s="240">
        <v>47700</v>
      </c>
      <c r="H17" s="449">
        <f>F17+G17</f>
        <v>2129400</v>
      </c>
      <c r="I17" s="450"/>
    </row>
    <row r="18" spans="2:9" ht="47.25" customHeight="1">
      <c r="B18" s="225"/>
      <c r="C18" s="226" t="s">
        <v>165</v>
      </c>
      <c r="D18" s="226"/>
      <c r="E18" s="227" t="s">
        <v>166</v>
      </c>
      <c r="F18" s="434">
        <f>F19</f>
        <v>10800</v>
      </c>
      <c r="G18" s="434">
        <f>G19</f>
        <v>0</v>
      </c>
      <c r="H18" s="434">
        <f>H19</f>
        <v>10800</v>
      </c>
      <c r="I18" s="450"/>
    </row>
    <row r="19" spans="2:9" ht="30" customHeight="1">
      <c r="B19" s="219"/>
      <c r="C19" s="219"/>
      <c r="D19" s="219" t="s">
        <v>310</v>
      </c>
      <c r="E19" s="32" t="s">
        <v>311</v>
      </c>
      <c r="F19" s="433">
        <v>10800</v>
      </c>
      <c r="G19" s="240">
        <v>0</v>
      </c>
      <c r="H19" s="449">
        <f>F19+G19</f>
        <v>10800</v>
      </c>
      <c r="I19" s="450"/>
    </row>
    <row r="20" spans="2:9" ht="21" customHeight="1">
      <c r="B20" s="225"/>
      <c r="C20" s="226" t="s">
        <v>168</v>
      </c>
      <c r="D20" s="226"/>
      <c r="E20" s="227" t="s">
        <v>313</v>
      </c>
      <c r="F20" s="434">
        <f>F21</f>
        <v>71200</v>
      </c>
      <c r="G20" s="434">
        <f>G21</f>
        <v>700</v>
      </c>
      <c r="H20" s="434">
        <f>H21</f>
        <v>71900</v>
      </c>
      <c r="I20" s="450"/>
    </row>
    <row r="21" spans="2:9" ht="30" customHeight="1">
      <c r="B21" s="219"/>
      <c r="C21" s="219"/>
      <c r="D21" s="219" t="s">
        <v>310</v>
      </c>
      <c r="E21" s="32" t="s">
        <v>311</v>
      </c>
      <c r="F21" s="433">
        <v>71200</v>
      </c>
      <c r="G21" s="240">
        <v>700</v>
      </c>
      <c r="H21" s="435">
        <f>F21+G21</f>
        <v>71900</v>
      </c>
      <c r="I21" s="450"/>
    </row>
    <row r="22" spans="2:8" ht="13.5" thickBot="1">
      <c r="B22" s="228"/>
      <c r="C22" s="228"/>
      <c r="D22" s="228"/>
      <c r="E22" s="166"/>
      <c r="F22" s="229"/>
      <c r="G22" s="220"/>
      <c r="H22" s="220"/>
    </row>
    <row r="23" spans="2:8" ht="16.5" thickBot="1">
      <c r="B23" s="230"/>
      <c r="C23" s="230"/>
      <c r="D23" s="230"/>
      <c r="E23" s="231" t="s">
        <v>314</v>
      </c>
      <c r="F23" s="436">
        <f>F9+F12+F15</f>
        <v>2229920</v>
      </c>
      <c r="G23" s="436">
        <f>G9+G12+G15</f>
        <v>48184</v>
      </c>
      <c r="H23" s="232">
        <f>H9+H12+H15</f>
        <v>2278104</v>
      </c>
    </row>
    <row r="24" spans="2:8" ht="15.75">
      <c r="B24" s="230"/>
      <c r="C24" s="230"/>
      <c r="D24" s="230"/>
      <c r="E24" s="234"/>
      <c r="F24" s="235"/>
      <c r="G24" s="233"/>
      <c r="H24" s="233"/>
    </row>
    <row r="25" spans="2:8" ht="11.25" customHeight="1">
      <c r="B25" s="230"/>
      <c r="C25" s="230"/>
      <c r="D25" s="230"/>
      <c r="E25" s="234"/>
      <c r="F25" s="235"/>
      <c r="G25" s="233"/>
      <c r="H25" s="233"/>
    </row>
    <row r="26" spans="2:8" ht="11.25" customHeight="1">
      <c r="B26" s="230"/>
      <c r="C26" s="230"/>
      <c r="D26" s="230"/>
      <c r="E26" s="234"/>
      <c r="F26" s="235"/>
      <c r="G26" s="233"/>
      <c r="H26" s="233"/>
    </row>
    <row r="27" spans="2:8" ht="11.25" customHeight="1">
      <c r="B27" s="230"/>
      <c r="C27" s="230"/>
      <c r="D27" s="230"/>
      <c r="E27" s="234"/>
      <c r="F27" s="235"/>
      <c r="G27" s="233"/>
      <c r="H27" s="233"/>
    </row>
    <row r="28" spans="2:8" ht="18.75" customHeight="1">
      <c r="B28" s="228"/>
      <c r="C28" s="520" t="s">
        <v>315</v>
      </c>
      <c r="D28" s="520"/>
      <c r="E28" s="520"/>
      <c r="F28" s="229"/>
      <c r="G28" s="10"/>
      <c r="H28" s="236"/>
    </row>
    <row r="29" ht="13.5" thickBot="1">
      <c r="H29" s="2" t="s">
        <v>1</v>
      </c>
    </row>
    <row r="30" spans="2:8" ht="24" customHeight="1" thickBot="1">
      <c r="B30" s="211" t="s">
        <v>2</v>
      </c>
      <c r="C30" s="212" t="s">
        <v>3</v>
      </c>
      <c r="D30" s="213" t="s">
        <v>4</v>
      </c>
      <c r="E30" s="214" t="s">
        <v>308</v>
      </c>
      <c r="F30" s="431" t="s">
        <v>6</v>
      </c>
      <c r="G30" s="214" t="s">
        <v>7</v>
      </c>
      <c r="H30" s="437" t="s">
        <v>418</v>
      </c>
    </row>
    <row r="31" spans="2:9" ht="16.5" thickBot="1">
      <c r="B31" s="221" t="s">
        <v>49</v>
      </c>
      <c r="C31" s="222"/>
      <c r="D31" s="222"/>
      <c r="E31" s="215" t="s">
        <v>50</v>
      </c>
      <c r="F31" s="131">
        <f>F32</f>
        <v>64900</v>
      </c>
      <c r="G31" s="131">
        <f>G32</f>
        <v>0</v>
      </c>
      <c r="H31" s="224">
        <f>H32</f>
        <v>64900</v>
      </c>
      <c r="I31" s="10"/>
    </row>
    <row r="32" spans="2:9" ht="14.25">
      <c r="B32" s="216"/>
      <c r="C32" s="217" t="s">
        <v>51</v>
      </c>
      <c r="D32" s="217"/>
      <c r="E32" s="218" t="s">
        <v>309</v>
      </c>
      <c r="F32" s="432">
        <f>SUM(F33:F35)</f>
        <v>64900</v>
      </c>
      <c r="G32" s="432">
        <f>SUM(G33:G35)</f>
        <v>0</v>
      </c>
      <c r="H32" s="432">
        <f>SUM(H33:H35)</f>
        <v>64900</v>
      </c>
      <c r="I32" s="450"/>
    </row>
    <row r="33" spans="2:9" ht="15" customHeight="1">
      <c r="B33" s="237"/>
      <c r="C33" s="237"/>
      <c r="D33" s="237">
        <v>4010</v>
      </c>
      <c r="E33" s="32" t="s">
        <v>316</v>
      </c>
      <c r="F33" s="433">
        <v>54200</v>
      </c>
      <c r="G33" s="63"/>
      <c r="H33" s="435">
        <f>F33+G33</f>
        <v>54200</v>
      </c>
      <c r="I33" s="450"/>
    </row>
    <row r="34" spans="2:9" ht="15" customHeight="1">
      <c r="B34" s="237"/>
      <c r="C34" s="237"/>
      <c r="D34" s="237">
        <v>4110</v>
      </c>
      <c r="E34" s="32" t="s">
        <v>317</v>
      </c>
      <c r="F34" s="433">
        <v>9400</v>
      </c>
      <c r="G34" s="63"/>
      <c r="H34" s="435">
        <f>F34+G34</f>
        <v>9400</v>
      </c>
      <c r="I34" s="450"/>
    </row>
    <row r="35" spans="2:9" ht="15" customHeight="1" thickBot="1">
      <c r="B35" s="440"/>
      <c r="C35" s="440"/>
      <c r="D35" s="440">
        <v>4120</v>
      </c>
      <c r="E35" s="53" t="s">
        <v>318</v>
      </c>
      <c r="F35" s="439">
        <v>1300</v>
      </c>
      <c r="G35" s="65"/>
      <c r="H35" s="435">
        <f>F35+G35</f>
        <v>1300</v>
      </c>
      <c r="I35" s="450"/>
    </row>
    <row r="36" spans="2:9" ht="30.75" thickBot="1">
      <c r="B36" s="221" t="s">
        <v>88</v>
      </c>
      <c r="C36" s="222"/>
      <c r="D36" s="222"/>
      <c r="E36" s="223" t="s">
        <v>89</v>
      </c>
      <c r="F36" s="131">
        <f>F37</f>
        <v>1320</v>
      </c>
      <c r="G36" s="131">
        <f>G37</f>
        <v>-216</v>
      </c>
      <c r="H36" s="224">
        <f>H37</f>
        <v>1104</v>
      </c>
      <c r="I36" s="10"/>
    </row>
    <row r="37" spans="2:9" ht="28.5">
      <c r="B37" s="216"/>
      <c r="C37" s="217" t="s">
        <v>90</v>
      </c>
      <c r="D37" s="217"/>
      <c r="E37" s="218" t="s">
        <v>312</v>
      </c>
      <c r="F37" s="432">
        <f>SUM(F38:F38)</f>
        <v>1320</v>
      </c>
      <c r="G37" s="432">
        <f>SUM(G38:G38)</f>
        <v>-216</v>
      </c>
      <c r="H37" s="432">
        <f>SUM(H38:H38)</f>
        <v>1104</v>
      </c>
      <c r="I37" s="450"/>
    </row>
    <row r="38" spans="2:9" ht="15.75" customHeight="1" thickBot="1">
      <c r="B38" s="440"/>
      <c r="C38" s="440"/>
      <c r="D38" s="440">
        <v>4170</v>
      </c>
      <c r="E38" s="53" t="s">
        <v>70</v>
      </c>
      <c r="F38" s="439">
        <v>1320</v>
      </c>
      <c r="G38" s="65">
        <v>-216</v>
      </c>
      <c r="H38" s="435">
        <f>F38+G38</f>
        <v>1104</v>
      </c>
      <c r="I38" s="450"/>
    </row>
    <row r="39" spans="2:9" ht="16.5" thickBot="1">
      <c r="B39" s="221" t="s">
        <v>149</v>
      </c>
      <c r="C39" s="222"/>
      <c r="D39" s="222"/>
      <c r="E39" s="215" t="s">
        <v>150</v>
      </c>
      <c r="F39" s="131">
        <f>F40+F60+F62</f>
        <v>2163700</v>
      </c>
      <c r="G39" s="131">
        <f>G40+G60+G62</f>
        <v>48400</v>
      </c>
      <c r="H39" s="224">
        <f>H40+H60+H62</f>
        <v>2212100</v>
      </c>
      <c r="I39" s="10"/>
    </row>
    <row r="40" spans="2:9" ht="28.5">
      <c r="B40" s="216"/>
      <c r="C40" s="217" t="s">
        <v>151</v>
      </c>
      <c r="D40" s="217"/>
      <c r="E40" s="218" t="s">
        <v>152</v>
      </c>
      <c r="F40" s="432">
        <f>SUM(F41:F59)</f>
        <v>2081700</v>
      </c>
      <c r="G40" s="432">
        <f>SUM(G41:G59)</f>
        <v>47700</v>
      </c>
      <c r="H40" s="432">
        <f>SUM(H41:H59)</f>
        <v>2129400</v>
      </c>
      <c r="I40" s="450"/>
    </row>
    <row r="41" spans="2:9" ht="14.25">
      <c r="B41" s="225"/>
      <c r="C41" s="238"/>
      <c r="D41" s="239" t="s">
        <v>114</v>
      </c>
      <c r="E41" s="32" t="s">
        <v>67</v>
      </c>
      <c r="F41" s="435">
        <v>805</v>
      </c>
      <c r="G41" s="63">
        <v>96</v>
      </c>
      <c r="H41" s="435">
        <f aca="true" t="shared" si="2" ref="H41:H59">F41+G41</f>
        <v>901</v>
      </c>
      <c r="I41" s="450"/>
    </row>
    <row r="42" spans="2:9" ht="15" customHeight="1">
      <c r="B42" s="237"/>
      <c r="C42" s="237"/>
      <c r="D42" s="237">
        <v>3110</v>
      </c>
      <c r="E42" s="32" t="s">
        <v>180</v>
      </c>
      <c r="F42" s="43">
        <v>1996515</v>
      </c>
      <c r="G42" s="63">
        <v>47700</v>
      </c>
      <c r="H42" s="435">
        <f t="shared" si="2"/>
        <v>2044215</v>
      </c>
      <c r="I42" s="450"/>
    </row>
    <row r="43" spans="2:9" ht="15" customHeight="1">
      <c r="B43" s="237"/>
      <c r="C43" s="237"/>
      <c r="D43" s="237">
        <v>4010</v>
      </c>
      <c r="E43" s="32" t="s">
        <v>316</v>
      </c>
      <c r="F43" s="43">
        <v>36000</v>
      </c>
      <c r="G43" s="63"/>
      <c r="H43" s="435">
        <f t="shared" si="2"/>
        <v>36000</v>
      </c>
      <c r="I43" s="450"/>
    </row>
    <row r="44" spans="2:9" ht="15" customHeight="1">
      <c r="B44" s="237"/>
      <c r="C44" s="237"/>
      <c r="D44" s="237">
        <v>4040</v>
      </c>
      <c r="E44" s="32" t="s">
        <v>69</v>
      </c>
      <c r="F44" s="43">
        <v>3500</v>
      </c>
      <c r="G44" s="63">
        <v>-486</v>
      </c>
      <c r="H44" s="435">
        <f t="shared" si="2"/>
        <v>3014</v>
      </c>
      <c r="I44" s="450"/>
    </row>
    <row r="45" spans="2:9" ht="15" customHeight="1">
      <c r="B45" s="237"/>
      <c r="C45" s="237"/>
      <c r="D45" s="237">
        <v>4110</v>
      </c>
      <c r="E45" s="32" t="s">
        <v>317</v>
      </c>
      <c r="F45" s="43">
        <v>31000</v>
      </c>
      <c r="G45" s="63"/>
      <c r="H45" s="435">
        <f t="shared" si="2"/>
        <v>31000</v>
      </c>
      <c r="I45" s="450"/>
    </row>
    <row r="46" spans="2:9" ht="15" customHeight="1">
      <c r="B46" s="237"/>
      <c r="C46" s="237"/>
      <c r="D46" s="237">
        <v>4120</v>
      </c>
      <c r="E46" s="32" t="s">
        <v>318</v>
      </c>
      <c r="F46" s="43">
        <v>1575</v>
      </c>
      <c r="G46" s="63"/>
      <c r="H46" s="435">
        <f t="shared" si="2"/>
        <v>1575</v>
      </c>
      <c r="I46" s="450"/>
    </row>
    <row r="47" spans="2:9" ht="15" customHeight="1">
      <c r="B47" s="237"/>
      <c r="C47" s="237"/>
      <c r="D47" s="237">
        <v>4210</v>
      </c>
      <c r="E47" s="32" t="s">
        <v>36</v>
      </c>
      <c r="F47" s="43">
        <v>2000</v>
      </c>
      <c r="G47" s="63">
        <v>473</v>
      </c>
      <c r="H47" s="435">
        <f t="shared" si="2"/>
        <v>2473</v>
      </c>
      <c r="I47" s="450"/>
    </row>
    <row r="48" spans="2:9" ht="15" customHeight="1">
      <c r="B48" s="237"/>
      <c r="C48" s="237"/>
      <c r="D48" s="237">
        <v>4260</v>
      </c>
      <c r="E48" s="32" t="s">
        <v>72</v>
      </c>
      <c r="F48" s="43">
        <v>515</v>
      </c>
      <c r="G48" s="63"/>
      <c r="H48" s="435">
        <f t="shared" si="2"/>
        <v>515</v>
      </c>
      <c r="I48" s="450"/>
    </row>
    <row r="49" spans="2:9" ht="15" customHeight="1">
      <c r="B49" s="237"/>
      <c r="C49" s="237"/>
      <c r="D49" s="237">
        <v>4270</v>
      </c>
      <c r="E49" s="32" t="s">
        <v>74</v>
      </c>
      <c r="F49" s="43">
        <v>500</v>
      </c>
      <c r="G49" s="63">
        <v>-200</v>
      </c>
      <c r="H49" s="435">
        <f t="shared" si="2"/>
        <v>300</v>
      </c>
      <c r="I49" s="450"/>
    </row>
    <row r="50" spans="2:9" ht="15" customHeight="1">
      <c r="B50" s="237"/>
      <c r="C50" s="237"/>
      <c r="D50" s="237">
        <v>4280</v>
      </c>
      <c r="E50" s="32" t="s">
        <v>160</v>
      </c>
      <c r="F50" s="43">
        <v>300</v>
      </c>
      <c r="G50" s="63"/>
      <c r="H50" s="435">
        <f t="shared" si="2"/>
        <v>300</v>
      </c>
      <c r="I50" s="450"/>
    </row>
    <row r="51" spans="2:9" ht="15" customHeight="1">
      <c r="B51" s="237"/>
      <c r="C51" s="237"/>
      <c r="D51" s="237">
        <v>4300</v>
      </c>
      <c r="E51" s="32" t="s">
        <v>15</v>
      </c>
      <c r="F51" s="43">
        <v>5000</v>
      </c>
      <c r="G51" s="63">
        <v>-1000</v>
      </c>
      <c r="H51" s="435">
        <f t="shared" si="2"/>
        <v>4000</v>
      </c>
      <c r="I51" s="450"/>
    </row>
    <row r="52" spans="2:9" ht="15" customHeight="1">
      <c r="B52" s="237"/>
      <c r="C52" s="237"/>
      <c r="D52" s="237">
        <v>4370</v>
      </c>
      <c r="E52" s="32" t="s">
        <v>77</v>
      </c>
      <c r="F52" s="43">
        <v>500</v>
      </c>
      <c r="G52" s="63"/>
      <c r="H52" s="435">
        <f t="shared" si="2"/>
        <v>500</v>
      </c>
      <c r="I52" s="450"/>
    </row>
    <row r="53" spans="2:9" ht="15" customHeight="1">
      <c r="B53" s="237"/>
      <c r="C53" s="237"/>
      <c r="D53" s="237">
        <v>4400</v>
      </c>
      <c r="E53" s="91" t="s">
        <v>161</v>
      </c>
      <c r="F53" s="43">
        <v>600</v>
      </c>
      <c r="G53" s="63"/>
      <c r="H53" s="435">
        <f t="shared" si="2"/>
        <v>600</v>
      </c>
      <c r="I53" s="450"/>
    </row>
    <row r="54" spans="2:9" ht="15" customHeight="1">
      <c r="B54" s="237"/>
      <c r="C54" s="237"/>
      <c r="D54" s="237">
        <v>4410</v>
      </c>
      <c r="E54" s="32" t="s">
        <v>62</v>
      </c>
      <c r="F54" s="43">
        <v>500</v>
      </c>
      <c r="G54" s="63"/>
      <c r="H54" s="435">
        <f t="shared" si="2"/>
        <v>500</v>
      </c>
      <c r="I54" s="450"/>
    </row>
    <row r="55" spans="2:9" ht="15" customHeight="1">
      <c r="B55" s="237"/>
      <c r="C55" s="237"/>
      <c r="D55" s="237">
        <v>4430</v>
      </c>
      <c r="E55" s="32" t="s">
        <v>38</v>
      </c>
      <c r="F55" s="43">
        <v>500</v>
      </c>
      <c r="G55" s="63"/>
      <c r="H55" s="435">
        <f t="shared" si="2"/>
        <v>500</v>
      </c>
      <c r="I55" s="450"/>
    </row>
    <row r="56" spans="2:9" ht="15" customHeight="1">
      <c r="B56" s="237"/>
      <c r="C56" s="237"/>
      <c r="D56" s="237">
        <v>4440</v>
      </c>
      <c r="E56" s="32" t="s">
        <v>319</v>
      </c>
      <c r="F56" s="43">
        <v>890</v>
      </c>
      <c r="G56" s="63">
        <v>17</v>
      </c>
      <c r="H56" s="435">
        <f t="shared" si="2"/>
        <v>907</v>
      </c>
      <c r="I56" s="450"/>
    </row>
    <row r="57" spans="2:9" ht="15" customHeight="1">
      <c r="B57" s="237"/>
      <c r="C57" s="237"/>
      <c r="D57" s="76">
        <v>4700</v>
      </c>
      <c r="E57" s="53" t="s">
        <v>81</v>
      </c>
      <c r="F57" s="43">
        <v>0</v>
      </c>
      <c r="G57" s="63">
        <v>1100</v>
      </c>
      <c r="H57" s="435">
        <f t="shared" si="2"/>
        <v>1100</v>
      </c>
      <c r="I57" s="450"/>
    </row>
    <row r="58" spans="2:9" ht="15" customHeight="1">
      <c r="B58" s="237"/>
      <c r="C58" s="237"/>
      <c r="D58" s="42" t="s">
        <v>117</v>
      </c>
      <c r="E58" s="32" t="s">
        <v>118</v>
      </c>
      <c r="F58" s="43">
        <v>500</v>
      </c>
      <c r="G58" s="63"/>
      <c r="H58" s="435">
        <f t="shared" si="2"/>
        <v>500</v>
      </c>
      <c r="I58" s="450"/>
    </row>
    <row r="59" spans="2:9" ht="15" customHeight="1">
      <c r="B59" s="237"/>
      <c r="C59" s="237"/>
      <c r="D59" s="42" t="s">
        <v>164</v>
      </c>
      <c r="E59" s="32" t="s">
        <v>82</v>
      </c>
      <c r="F59" s="43">
        <v>500</v>
      </c>
      <c r="G59" s="63"/>
      <c r="H59" s="435">
        <f t="shared" si="2"/>
        <v>500</v>
      </c>
      <c r="I59" s="450"/>
    </row>
    <row r="60" spans="2:9" ht="44.25" customHeight="1">
      <c r="B60" s="225"/>
      <c r="C60" s="226" t="s">
        <v>165</v>
      </c>
      <c r="D60" s="226"/>
      <c r="E60" s="227" t="s">
        <v>166</v>
      </c>
      <c r="F60" s="434">
        <f>F61</f>
        <v>10800</v>
      </c>
      <c r="G60" s="434">
        <f>G61</f>
        <v>0</v>
      </c>
      <c r="H60" s="434">
        <f>H61</f>
        <v>10800</v>
      </c>
      <c r="I60" s="450"/>
    </row>
    <row r="61" spans="2:9" ht="15" customHeight="1">
      <c r="B61" s="237"/>
      <c r="C61" s="237"/>
      <c r="D61" s="237">
        <v>4130</v>
      </c>
      <c r="E61" s="32" t="s">
        <v>320</v>
      </c>
      <c r="F61" s="433">
        <v>10800</v>
      </c>
      <c r="G61" s="63"/>
      <c r="H61" s="435">
        <f>F61+G61</f>
        <v>10800</v>
      </c>
      <c r="I61" s="450"/>
    </row>
    <row r="62" spans="2:9" ht="28.5">
      <c r="B62" s="225"/>
      <c r="C62" s="226" t="s">
        <v>168</v>
      </c>
      <c r="D62" s="226"/>
      <c r="E62" s="227" t="s">
        <v>321</v>
      </c>
      <c r="F62" s="434">
        <f>F63</f>
        <v>71200</v>
      </c>
      <c r="G62" s="434">
        <f>G63</f>
        <v>700</v>
      </c>
      <c r="H62" s="434">
        <f>H63</f>
        <v>71900</v>
      </c>
      <c r="I62" s="450"/>
    </row>
    <row r="63" spans="2:9" ht="15" customHeight="1">
      <c r="B63" s="237"/>
      <c r="C63" s="237"/>
      <c r="D63" s="237">
        <v>3110</v>
      </c>
      <c r="E63" s="32" t="s">
        <v>180</v>
      </c>
      <c r="F63" s="433">
        <v>71200</v>
      </c>
      <c r="G63" s="63">
        <v>700</v>
      </c>
      <c r="H63" s="435">
        <f>F63+G63</f>
        <v>71900</v>
      </c>
      <c r="I63" s="450"/>
    </row>
    <row r="64" spans="2:6" ht="13.5" thickBot="1">
      <c r="B64" s="241"/>
      <c r="C64" s="241"/>
      <c r="D64" s="241"/>
      <c r="E64" s="242"/>
      <c r="F64" s="229"/>
    </row>
    <row r="65" spans="2:8" ht="16.5" thickBot="1">
      <c r="B65" s="243"/>
      <c r="C65" s="243"/>
      <c r="D65" s="244"/>
      <c r="E65" s="245" t="s">
        <v>314</v>
      </c>
      <c r="F65" s="246">
        <f>F31+F36+F39</f>
        <v>2229920</v>
      </c>
      <c r="G65" s="246">
        <f>G31+G36+G39</f>
        <v>48184</v>
      </c>
      <c r="H65" s="451">
        <f>H31+H36+H39</f>
        <v>2278104</v>
      </c>
    </row>
    <row r="66" spans="2:6" ht="15.75">
      <c r="B66" s="243"/>
      <c r="C66" s="243"/>
      <c r="D66" s="244"/>
      <c r="E66" s="234"/>
      <c r="F66" s="247"/>
    </row>
    <row r="67" spans="2:6" ht="15.75">
      <c r="B67" s="243"/>
      <c r="C67" s="243"/>
      <c r="D67" s="244"/>
      <c r="E67" s="234"/>
      <c r="F67" s="247"/>
    </row>
    <row r="69" spans="2:7" ht="29.25" customHeight="1">
      <c r="B69" s="248"/>
      <c r="C69" s="519" t="s">
        <v>322</v>
      </c>
      <c r="D69" s="519"/>
      <c r="E69" s="519"/>
      <c r="F69" s="519"/>
      <c r="G69" s="10"/>
    </row>
    <row r="70" spans="2:7" ht="9" customHeight="1" thickBot="1">
      <c r="B70" s="249"/>
      <c r="C70" s="249"/>
      <c r="D70" s="249"/>
      <c r="E70" s="250"/>
      <c r="F70" s="135"/>
      <c r="G70" s="10"/>
    </row>
    <row r="71" spans="2:8" ht="24" customHeight="1">
      <c r="B71" s="251" t="s">
        <v>2</v>
      </c>
      <c r="C71" s="252" t="s">
        <v>3</v>
      </c>
      <c r="D71" s="5" t="s">
        <v>4</v>
      </c>
      <c r="E71" s="6" t="s">
        <v>308</v>
      </c>
      <c r="F71" s="253" t="s">
        <v>6</v>
      </c>
      <c r="G71" s="6" t="s">
        <v>7</v>
      </c>
      <c r="H71" s="441" t="s">
        <v>418</v>
      </c>
    </row>
    <row r="72" spans="2:9" ht="12.75">
      <c r="B72" s="254" t="s">
        <v>49</v>
      </c>
      <c r="C72" s="254" t="s">
        <v>51</v>
      </c>
      <c r="D72" s="254" t="s">
        <v>323</v>
      </c>
      <c r="E72" s="91" t="s">
        <v>324</v>
      </c>
      <c r="F72" s="255">
        <v>18000</v>
      </c>
      <c r="G72" s="34"/>
      <c r="H72" s="452">
        <f>F72+G72</f>
        <v>18000</v>
      </c>
      <c r="I72" s="450"/>
    </row>
    <row r="73" spans="2:7" ht="15">
      <c r="B73" s="256"/>
      <c r="C73" s="256"/>
      <c r="D73" s="256"/>
      <c r="E73" s="257"/>
      <c r="F73" s="258"/>
      <c r="G73" s="10"/>
    </row>
    <row r="74" spans="2:7" ht="12.75">
      <c r="B74" s="10"/>
      <c r="C74" s="10"/>
      <c r="D74" s="10"/>
      <c r="E74" s="10"/>
      <c r="F74" s="10"/>
      <c r="G74" s="10"/>
    </row>
  </sheetData>
  <mergeCells count="4">
    <mergeCell ref="C5:F5"/>
    <mergeCell ref="C6:E6"/>
    <mergeCell ref="C28:E28"/>
    <mergeCell ref="C69:F69"/>
  </mergeCells>
  <printOptions/>
  <pageMargins left="0.7874015748031497" right="0" top="0.787401574803149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2" sqref="E2"/>
    </sheetView>
  </sheetViews>
  <sheetFormatPr defaultColWidth="9.140625" defaultRowHeight="12.75"/>
  <cols>
    <col min="1" max="1" width="3.28125" style="1" customWidth="1"/>
    <col min="2" max="2" width="4.7109375" style="1" bestFit="1" customWidth="1"/>
    <col min="3" max="3" width="33.28125" style="1" customWidth="1"/>
    <col min="4" max="4" width="12.7109375" style="1" customWidth="1"/>
    <col min="5" max="7" width="13.421875" style="1" customWidth="1"/>
    <col min="8" max="8" width="2.140625" style="1" customWidth="1"/>
    <col min="9" max="16384" width="9.140625" style="1" customWidth="1"/>
  </cols>
  <sheetData>
    <row r="1" ht="12.75">
      <c r="E1" t="s">
        <v>325</v>
      </c>
    </row>
    <row r="2" spans="3:5" ht="18.75">
      <c r="C2" s="259"/>
      <c r="E2" t="s">
        <v>447</v>
      </c>
    </row>
    <row r="3" ht="12.75">
      <c r="E3" t="s">
        <v>413</v>
      </c>
    </row>
    <row r="4" ht="12.75">
      <c r="A4" s="483"/>
    </row>
    <row r="7" spans="2:5" ht="15" customHeight="1">
      <c r="B7" s="260" t="s">
        <v>437</v>
      </c>
      <c r="C7" s="260"/>
      <c r="D7" s="260"/>
      <c r="E7" s="260"/>
    </row>
    <row r="8" ht="6.75" customHeight="1">
      <c r="B8" s="261"/>
    </row>
    <row r="9" ht="12.75">
      <c r="G9" s="2" t="s">
        <v>1</v>
      </c>
    </row>
    <row r="10" spans="2:7" ht="15" customHeight="1">
      <c r="B10" s="526" t="s">
        <v>326</v>
      </c>
      <c r="C10" s="526" t="s">
        <v>5</v>
      </c>
      <c r="D10" s="527" t="s">
        <v>327</v>
      </c>
      <c r="E10" s="527" t="s">
        <v>328</v>
      </c>
      <c r="F10" s="425"/>
      <c r="G10" s="523" t="s">
        <v>418</v>
      </c>
    </row>
    <row r="11" spans="2:7" ht="15" customHeight="1">
      <c r="B11" s="526"/>
      <c r="C11" s="526"/>
      <c r="D11" s="526"/>
      <c r="E11" s="527"/>
      <c r="F11" s="426" t="s">
        <v>7</v>
      </c>
      <c r="G11" s="524"/>
    </row>
    <row r="12" spans="2:7" ht="15.75" customHeight="1">
      <c r="B12" s="526"/>
      <c r="C12" s="526"/>
      <c r="D12" s="526"/>
      <c r="E12" s="527"/>
      <c r="F12" s="427"/>
      <c r="G12" s="525"/>
    </row>
    <row r="13" spans="2:7" s="262" customFormat="1" ht="8.25" customHeight="1" thickBot="1">
      <c r="B13" s="263">
        <v>1</v>
      </c>
      <c r="C13" s="263">
        <v>2</v>
      </c>
      <c r="D13" s="263">
        <v>3</v>
      </c>
      <c r="E13" s="263">
        <v>4</v>
      </c>
      <c r="F13" s="263">
        <v>5</v>
      </c>
      <c r="G13" s="263">
        <v>6</v>
      </c>
    </row>
    <row r="14" spans="2:7" ht="18.75" customHeight="1" thickBot="1">
      <c r="B14" s="521" t="s">
        <v>329</v>
      </c>
      <c r="C14" s="522"/>
      <c r="D14" s="264"/>
      <c r="E14" s="265">
        <f>E15+E16+E21+E23</f>
        <v>2500000</v>
      </c>
      <c r="F14" s="265">
        <f>F15+F16+F21+F23</f>
        <v>-1010000</v>
      </c>
      <c r="G14" s="457">
        <f>G15+G16+G21+G23</f>
        <v>1490000</v>
      </c>
    </row>
    <row r="15" spans="2:7" ht="18.75" customHeight="1">
      <c r="B15" s="266" t="s">
        <v>330</v>
      </c>
      <c r="C15" s="267" t="s">
        <v>331</v>
      </c>
      <c r="D15" s="266" t="s">
        <v>332</v>
      </c>
      <c r="E15" s="268"/>
      <c r="F15" s="454"/>
      <c r="G15" s="454"/>
    </row>
    <row r="16" spans="2:7" ht="18.75" customHeight="1">
      <c r="B16" s="269" t="s">
        <v>333</v>
      </c>
      <c r="C16" s="270" t="s">
        <v>334</v>
      </c>
      <c r="D16" s="269" t="s">
        <v>332</v>
      </c>
      <c r="E16" s="271">
        <v>2500000</v>
      </c>
      <c r="F16" s="455">
        <v>-1010000</v>
      </c>
      <c r="G16" s="455">
        <f>E16+F16</f>
        <v>1490000</v>
      </c>
    </row>
    <row r="17" spans="2:7" ht="18.75" customHeight="1">
      <c r="B17" s="269" t="s">
        <v>335</v>
      </c>
      <c r="C17" s="270" t="s">
        <v>336</v>
      </c>
      <c r="D17" s="269" t="s">
        <v>337</v>
      </c>
      <c r="E17" s="272"/>
      <c r="F17" s="455"/>
      <c r="G17" s="455"/>
    </row>
    <row r="18" spans="2:7" ht="51">
      <c r="B18" s="269" t="s">
        <v>338</v>
      </c>
      <c r="C18" s="273" t="s">
        <v>339</v>
      </c>
      <c r="D18" s="269" t="s">
        <v>340</v>
      </c>
      <c r="E18" s="270"/>
      <c r="F18" s="455"/>
      <c r="G18" s="455"/>
    </row>
    <row r="19" spans="2:7" ht="18.75" customHeight="1">
      <c r="B19" s="269" t="s">
        <v>341</v>
      </c>
      <c r="C19" s="270" t="s">
        <v>342</v>
      </c>
      <c r="D19" s="269" t="s">
        <v>343</v>
      </c>
      <c r="E19" s="270"/>
      <c r="F19" s="455"/>
      <c r="G19" s="455"/>
    </row>
    <row r="20" spans="2:7" ht="18.75" customHeight="1">
      <c r="B20" s="269" t="s">
        <v>344</v>
      </c>
      <c r="C20" s="270" t="s">
        <v>345</v>
      </c>
      <c r="D20" s="269" t="s">
        <v>346</v>
      </c>
      <c r="E20" s="270"/>
      <c r="F20" s="455"/>
      <c r="G20" s="455"/>
    </row>
    <row r="21" spans="2:7" ht="18.75" customHeight="1">
      <c r="B21" s="269" t="s">
        <v>347</v>
      </c>
      <c r="C21" s="270" t="s">
        <v>348</v>
      </c>
      <c r="D21" s="269" t="s">
        <v>349</v>
      </c>
      <c r="E21" s="270"/>
      <c r="F21" s="455"/>
      <c r="G21" s="455"/>
    </row>
    <row r="22" spans="2:7" ht="18.75" customHeight="1">
      <c r="B22" s="269" t="s">
        <v>350</v>
      </c>
      <c r="C22" s="270" t="s">
        <v>351</v>
      </c>
      <c r="D22" s="269" t="s">
        <v>352</v>
      </c>
      <c r="E22" s="270"/>
      <c r="F22" s="455"/>
      <c r="G22" s="455"/>
    </row>
    <row r="23" spans="2:7" ht="18.75" customHeight="1" thickBot="1">
      <c r="B23" s="275" t="s">
        <v>353</v>
      </c>
      <c r="C23" s="274" t="s">
        <v>354</v>
      </c>
      <c r="D23" s="275" t="s">
        <v>355</v>
      </c>
      <c r="E23" s="276">
        <v>0</v>
      </c>
      <c r="F23" s="456"/>
      <c r="G23" s="455">
        <f>E23+F23</f>
        <v>0</v>
      </c>
    </row>
    <row r="24" spans="2:7" ht="18.75" customHeight="1" thickBot="1">
      <c r="B24" s="521" t="s">
        <v>356</v>
      </c>
      <c r="C24" s="522"/>
      <c r="D24" s="264"/>
      <c r="E24" s="265">
        <f>E25+E26</f>
        <v>1978000</v>
      </c>
      <c r="F24" s="453"/>
      <c r="G24" s="457">
        <f>G25+G26</f>
        <v>1978000</v>
      </c>
    </row>
    <row r="25" spans="2:7" ht="18.75" customHeight="1">
      <c r="B25" s="266" t="s">
        <v>330</v>
      </c>
      <c r="C25" s="267" t="s">
        <v>357</v>
      </c>
      <c r="D25" s="266" t="s">
        <v>358</v>
      </c>
      <c r="E25" s="268">
        <v>280000</v>
      </c>
      <c r="F25" s="454"/>
      <c r="G25" s="455">
        <f>E25+F25</f>
        <v>280000</v>
      </c>
    </row>
    <row r="26" spans="2:7" ht="18.75" customHeight="1">
      <c r="B26" s="269" t="s">
        <v>333</v>
      </c>
      <c r="C26" s="270" t="s">
        <v>359</v>
      </c>
      <c r="D26" s="269" t="s">
        <v>358</v>
      </c>
      <c r="E26" s="271">
        <v>1698000</v>
      </c>
      <c r="F26" s="455"/>
      <c r="G26" s="455">
        <f>E26+F26</f>
        <v>1698000</v>
      </c>
    </row>
    <row r="27" spans="2:7" ht="18.75" customHeight="1">
      <c r="B27" s="269" t="s">
        <v>335</v>
      </c>
      <c r="C27" s="270" t="s">
        <v>360</v>
      </c>
      <c r="D27" s="269"/>
      <c r="E27" s="272"/>
      <c r="F27" s="455"/>
      <c r="G27" s="455"/>
    </row>
    <row r="28" spans="2:7" ht="51">
      <c r="B28" s="269" t="s">
        <v>338</v>
      </c>
      <c r="C28" s="273" t="s">
        <v>361</v>
      </c>
      <c r="D28" s="269" t="s">
        <v>362</v>
      </c>
      <c r="E28" s="270"/>
      <c r="F28" s="455"/>
      <c r="G28" s="455"/>
    </row>
    <row r="29" spans="2:7" ht="18.75" customHeight="1">
      <c r="B29" s="269" t="s">
        <v>341</v>
      </c>
      <c r="C29" s="270" t="s">
        <v>363</v>
      </c>
      <c r="D29" s="269" t="s">
        <v>364</v>
      </c>
      <c r="E29" s="270"/>
      <c r="F29" s="455"/>
      <c r="G29" s="455"/>
    </row>
    <row r="30" spans="2:7" ht="18.75" customHeight="1">
      <c r="B30" s="269" t="s">
        <v>344</v>
      </c>
      <c r="C30" s="270" t="s">
        <v>365</v>
      </c>
      <c r="D30" s="269" t="s">
        <v>366</v>
      </c>
      <c r="E30" s="270"/>
      <c r="F30" s="455"/>
      <c r="G30" s="455"/>
    </row>
    <row r="31" spans="2:7" ht="18.75" customHeight="1">
      <c r="B31" s="269" t="s">
        <v>347</v>
      </c>
      <c r="C31" s="270" t="s">
        <v>367</v>
      </c>
      <c r="D31" s="269" t="s">
        <v>368</v>
      </c>
      <c r="E31" s="270"/>
      <c r="F31" s="455"/>
      <c r="G31" s="455"/>
    </row>
    <row r="32" spans="2:7" ht="18.75" customHeight="1">
      <c r="B32" s="269" t="s">
        <v>350</v>
      </c>
      <c r="C32" s="270" t="s">
        <v>369</v>
      </c>
      <c r="D32" s="269" t="s">
        <v>370</v>
      </c>
      <c r="E32" s="270"/>
      <c r="F32" s="455"/>
      <c r="G32" s="455"/>
    </row>
    <row r="33" spans="2:5" ht="7.5" customHeight="1">
      <c r="B33" s="277"/>
      <c r="C33" s="10"/>
      <c r="D33" s="10"/>
      <c r="E33" s="10"/>
    </row>
    <row r="34" spans="2:5" ht="12.75">
      <c r="B34" s="278"/>
      <c r="C34" s="279"/>
      <c r="D34" s="279"/>
      <c r="E34" s="279"/>
    </row>
  </sheetData>
  <mergeCells count="7">
    <mergeCell ref="B14:C14"/>
    <mergeCell ref="B24:C24"/>
    <mergeCell ref="G10:G12"/>
    <mergeCell ref="B10:B12"/>
    <mergeCell ref="C10:C12"/>
    <mergeCell ref="D10:D12"/>
    <mergeCell ref="E10:E12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>
      <selection activeCell="H4" sqref="H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7" width="14.00390625" style="0" customWidth="1"/>
    <col min="8" max="8" width="42.28125" style="0" customWidth="1"/>
    <col min="9" max="9" width="13.140625" style="0" customWidth="1"/>
    <col min="10" max="10" width="0.9921875" style="0" customWidth="1"/>
  </cols>
  <sheetData>
    <row r="1" spans="1:17" ht="14.25" customHeight="1">
      <c r="A1" s="483"/>
      <c r="B1" s="1"/>
      <c r="C1" s="1"/>
      <c r="D1" s="1"/>
      <c r="E1" s="1"/>
      <c r="F1" s="1"/>
      <c r="G1" s="1"/>
      <c r="H1" t="s">
        <v>416</v>
      </c>
      <c r="I1" s="1"/>
      <c r="J1" s="1"/>
      <c r="K1" s="1"/>
      <c r="L1" s="1"/>
      <c r="M1" s="1"/>
      <c r="O1" s="1"/>
      <c r="P1" s="1"/>
      <c r="Q1" s="1"/>
    </row>
    <row r="2" spans="1:17" ht="14.25" customHeight="1">
      <c r="A2" s="1"/>
      <c r="B2" s="1"/>
      <c r="C2" s="1"/>
      <c r="D2" s="259"/>
      <c r="E2" s="1"/>
      <c r="F2" s="1"/>
      <c r="G2" s="1"/>
      <c r="H2" t="s">
        <v>448</v>
      </c>
      <c r="I2" s="1"/>
      <c r="J2" s="1"/>
      <c r="K2" s="1"/>
      <c r="L2" s="1"/>
      <c r="M2" s="1"/>
      <c r="O2" s="1"/>
      <c r="P2" s="1"/>
      <c r="Q2" s="1"/>
    </row>
    <row r="3" spans="1:17" ht="14.25" customHeight="1">
      <c r="A3" s="1"/>
      <c r="B3" s="1"/>
      <c r="C3" s="1"/>
      <c r="D3" s="1"/>
      <c r="E3" s="1"/>
      <c r="F3" s="1"/>
      <c r="G3" s="1"/>
      <c r="H3" t="s">
        <v>417</v>
      </c>
      <c r="I3" s="1"/>
      <c r="J3" s="1"/>
      <c r="K3" s="1"/>
      <c r="L3" s="1"/>
      <c r="M3" s="1"/>
      <c r="O3" s="1"/>
      <c r="P3" s="1"/>
      <c r="Q3" s="1"/>
    </row>
    <row r="4" spans="2:17" ht="20.25" customHeight="1">
      <c r="B4" s="280"/>
      <c r="C4" s="481" t="s">
        <v>438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</row>
    <row r="5" spans="1:16" ht="16.5" customHeight="1" thickBot="1">
      <c r="A5" s="280"/>
      <c r="B5" s="280"/>
      <c r="C5" s="280"/>
      <c r="D5" s="280"/>
      <c r="E5" s="280"/>
      <c r="F5" s="280"/>
      <c r="G5" s="280"/>
      <c r="H5" s="280"/>
      <c r="I5" s="281" t="s">
        <v>1</v>
      </c>
      <c r="J5" s="280"/>
      <c r="K5" s="280"/>
      <c r="L5" s="280"/>
      <c r="M5" s="280"/>
      <c r="N5" s="280"/>
      <c r="O5" s="280"/>
      <c r="P5" s="280"/>
    </row>
    <row r="6" spans="1:9" ht="84.75" thickBot="1">
      <c r="A6" s="282" t="s">
        <v>2</v>
      </c>
      <c r="B6" s="283" t="s">
        <v>3</v>
      </c>
      <c r="C6" s="284" t="s">
        <v>4</v>
      </c>
      <c r="D6" s="283" t="s">
        <v>5</v>
      </c>
      <c r="E6" s="285" t="s">
        <v>371</v>
      </c>
      <c r="F6" s="285" t="s">
        <v>7</v>
      </c>
      <c r="G6" s="285" t="s">
        <v>419</v>
      </c>
      <c r="H6" s="286" t="s">
        <v>372</v>
      </c>
      <c r="I6" s="287" t="s">
        <v>373</v>
      </c>
    </row>
    <row r="7" spans="1:9" ht="11.25" customHeight="1">
      <c r="A7" s="429">
        <v>1</v>
      </c>
      <c r="B7" s="405">
        <v>2</v>
      </c>
      <c r="C7" s="405">
        <v>3</v>
      </c>
      <c r="D7" s="405">
        <v>4</v>
      </c>
      <c r="E7" s="405">
        <v>5</v>
      </c>
      <c r="F7" s="405">
        <v>6</v>
      </c>
      <c r="G7" s="405">
        <v>7</v>
      </c>
      <c r="H7" s="406">
        <v>8</v>
      </c>
      <c r="I7" s="430">
        <v>9</v>
      </c>
    </row>
    <row r="8" spans="1:9" ht="15" customHeight="1">
      <c r="A8" s="288" t="s">
        <v>10</v>
      </c>
      <c r="B8" s="289"/>
      <c r="C8" s="289"/>
      <c r="D8" s="290" t="s">
        <v>11</v>
      </c>
      <c r="E8" s="291">
        <f>E9</f>
        <v>3540000</v>
      </c>
      <c r="F8" s="291">
        <f>F9</f>
        <v>-620000</v>
      </c>
      <c r="G8" s="291">
        <f>G9</f>
        <v>2920000</v>
      </c>
      <c r="H8" s="292"/>
      <c r="I8" s="293"/>
    </row>
    <row r="9" spans="1:9" ht="15" customHeight="1">
      <c r="A9" s="294"/>
      <c r="B9" s="295" t="s">
        <v>18</v>
      </c>
      <c r="C9" s="296"/>
      <c r="D9" s="297" t="s">
        <v>374</v>
      </c>
      <c r="E9" s="298">
        <f>SUM(E10:E17)</f>
        <v>3540000</v>
      </c>
      <c r="F9" s="298">
        <f>SUM(F10:F17)</f>
        <v>-620000</v>
      </c>
      <c r="G9" s="298">
        <f>SUM(G10:G17)</f>
        <v>2920000</v>
      </c>
      <c r="H9" s="299"/>
      <c r="I9" s="293"/>
    </row>
    <row r="10" spans="1:9" ht="36">
      <c r="A10" s="294"/>
      <c r="B10" s="295"/>
      <c r="C10" s="300">
        <v>6050</v>
      </c>
      <c r="D10" s="301" t="s">
        <v>375</v>
      </c>
      <c r="E10" s="302">
        <v>3200000</v>
      </c>
      <c r="F10" s="302">
        <v>-710000</v>
      </c>
      <c r="G10" s="302">
        <f>E10+F10</f>
        <v>2490000</v>
      </c>
      <c r="H10" s="303" t="s">
        <v>424</v>
      </c>
      <c r="I10" s="304" t="s">
        <v>376</v>
      </c>
    </row>
    <row r="11" spans="1:9" ht="18.75" customHeight="1">
      <c r="A11" s="294"/>
      <c r="B11" s="295"/>
      <c r="C11" s="300">
        <v>6050</v>
      </c>
      <c r="D11" s="301" t="s">
        <v>375</v>
      </c>
      <c r="E11" s="302">
        <v>50000</v>
      </c>
      <c r="F11" s="302"/>
      <c r="G11" s="302">
        <f aca="true" t="shared" si="0" ref="G11:G17">E11+F11</f>
        <v>50000</v>
      </c>
      <c r="H11" s="305" t="s">
        <v>377</v>
      </c>
      <c r="I11" s="304" t="s">
        <v>376</v>
      </c>
    </row>
    <row r="12" spans="1:9" ht="15" customHeight="1">
      <c r="A12" s="294"/>
      <c r="B12" s="295"/>
      <c r="C12" s="300">
        <v>6050</v>
      </c>
      <c r="D12" s="301" t="s">
        <v>375</v>
      </c>
      <c r="E12" s="302">
        <v>30000</v>
      </c>
      <c r="F12" s="302"/>
      <c r="G12" s="302">
        <f t="shared" si="0"/>
        <v>30000</v>
      </c>
      <c r="H12" s="305" t="s">
        <v>378</v>
      </c>
      <c r="I12" s="304" t="s">
        <v>376</v>
      </c>
    </row>
    <row r="13" spans="1:9" ht="12.75">
      <c r="A13" s="306"/>
      <c r="B13" s="307"/>
      <c r="C13" s="300">
        <v>6050</v>
      </c>
      <c r="D13" s="301" t="s">
        <v>375</v>
      </c>
      <c r="E13" s="308">
        <v>60000</v>
      </c>
      <c r="F13" s="308"/>
      <c r="G13" s="302">
        <f t="shared" si="0"/>
        <v>60000</v>
      </c>
      <c r="H13" s="305" t="s">
        <v>379</v>
      </c>
      <c r="I13" s="304" t="s">
        <v>376</v>
      </c>
    </row>
    <row r="14" spans="1:9" ht="12.75">
      <c r="A14" s="306"/>
      <c r="B14" s="307"/>
      <c r="C14" s="300">
        <v>6050</v>
      </c>
      <c r="D14" s="301" t="s">
        <v>375</v>
      </c>
      <c r="E14" s="308">
        <v>150000</v>
      </c>
      <c r="F14" s="308"/>
      <c r="G14" s="302">
        <f t="shared" si="0"/>
        <v>150000</v>
      </c>
      <c r="H14" s="305" t="s">
        <v>380</v>
      </c>
      <c r="I14" s="304" t="s">
        <v>376</v>
      </c>
    </row>
    <row r="15" spans="1:9" ht="24">
      <c r="A15" s="306"/>
      <c r="B15" s="307"/>
      <c r="C15" s="300">
        <v>6050</v>
      </c>
      <c r="D15" s="301" t="s">
        <v>375</v>
      </c>
      <c r="E15" s="308">
        <v>50000</v>
      </c>
      <c r="F15" s="308"/>
      <c r="G15" s="302">
        <f t="shared" si="0"/>
        <v>50000</v>
      </c>
      <c r="H15" s="309" t="s">
        <v>381</v>
      </c>
      <c r="I15" s="304" t="s">
        <v>376</v>
      </c>
    </row>
    <row r="16" spans="1:9" ht="12.75">
      <c r="A16" s="306"/>
      <c r="B16" s="307"/>
      <c r="C16" s="300">
        <v>6050</v>
      </c>
      <c r="D16" s="301" t="s">
        <v>375</v>
      </c>
      <c r="E16" s="308">
        <v>0</v>
      </c>
      <c r="F16" s="308">
        <v>75000</v>
      </c>
      <c r="G16" s="302">
        <f t="shared" si="0"/>
        <v>75000</v>
      </c>
      <c r="H16" s="309" t="s">
        <v>428</v>
      </c>
      <c r="I16" s="304" t="s">
        <v>376</v>
      </c>
    </row>
    <row r="17" spans="1:9" ht="24">
      <c r="A17" s="306"/>
      <c r="B17" s="307"/>
      <c r="C17" s="300">
        <v>6050</v>
      </c>
      <c r="D17" s="301" t="s">
        <v>375</v>
      </c>
      <c r="E17" s="308">
        <v>0</v>
      </c>
      <c r="F17" s="308">
        <v>15000</v>
      </c>
      <c r="G17" s="302">
        <f t="shared" si="0"/>
        <v>15000</v>
      </c>
      <c r="H17" s="309" t="s">
        <v>439</v>
      </c>
      <c r="I17" s="304" t="s">
        <v>376</v>
      </c>
    </row>
    <row r="18" spans="1:9" ht="15" customHeight="1">
      <c r="A18" s="310">
        <v>600</v>
      </c>
      <c r="B18" s="311"/>
      <c r="C18" s="311"/>
      <c r="D18" s="290" t="s">
        <v>26</v>
      </c>
      <c r="E18" s="312">
        <f>E19+E21+E25</f>
        <v>220000</v>
      </c>
      <c r="F18" s="312">
        <f>F19+F21+F25</f>
        <v>150000</v>
      </c>
      <c r="G18" s="312">
        <f>G19+G21+G25</f>
        <v>370000</v>
      </c>
      <c r="H18" s="313"/>
      <c r="I18" s="293"/>
    </row>
    <row r="19" spans="1:9" ht="15" customHeight="1">
      <c r="A19" s="310"/>
      <c r="B19" s="296">
        <v>60013</v>
      </c>
      <c r="C19" s="311"/>
      <c r="D19" s="459" t="s">
        <v>426</v>
      </c>
      <c r="E19" s="298">
        <f>E20</f>
        <v>0</v>
      </c>
      <c r="F19" s="298">
        <f>F20</f>
        <v>50000</v>
      </c>
      <c r="G19" s="298">
        <f>G20</f>
        <v>50000</v>
      </c>
      <c r="H19" s="313"/>
      <c r="I19" s="293"/>
    </row>
    <row r="20" spans="1:9" ht="39" customHeight="1">
      <c r="A20" s="310"/>
      <c r="B20" s="311"/>
      <c r="C20" s="300">
        <v>6300</v>
      </c>
      <c r="D20" s="301" t="s">
        <v>383</v>
      </c>
      <c r="E20" s="308">
        <v>0</v>
      </c>
      <c r="F20" s="308">
        <v>50000</v>
      </c>
      <c r="G20" s="302">
        <f aca="true" t="shared" si="1" ref="G20:G26">E20+F20</f>
        <v>50000</v>
      </c>
      <c r="H20" s="314" t="s">
        <v>427</v>
      </c>
      <c r="I20" s="503" t="s">
        <v>446</v>
      </c>
    </row>
    <row r="21" spans="1:9" ht="15" customHeight="1">
      <c r="A21" s="294"/>
      <c r="B21" s="296">
        <v>60014</v>
      </c>
      <c r="C21" s="296"/>
      <c r="D21" s="297" t="s">
        <v>382</v>
      </c>
      <c r="E21" s="298">
        <f>E22+E23+E24</f>
        <v>220000</v>
      </c>
      <c r="F21" s="298">
        <f>F22+F23+F24</f>
        <v>0</v>
      </c>
      <c r="G21" s="298">
        <f>G22+G23+G24</f>
        <v>220000</v>
      </c>
      <c r="H21" s="299"/>
      <c r="I21" s="293"/>
    </row>
    <row r="22" spans="1:9" ht="36" customHeight="1">
      <c r="A22" s="294"/>
      <c r="B22" s="296"/>
      <c r="C22" s="300">
        <v>6300</v>
      </c>
      <c r="D22" s="301" t="s">
        <v>383</v>
      </c>
      <c r="E22" s="302">
        <v>100000</v>
      </c>
      <c r="F22" s="302"/>
      <c r="G22" s="302">
        <f t="shared" si="1"/>
        <v>100000</v>
      </c>
      <c r="H22" s="314" t="s">
        <v>384</v>
      </c>
      <c r="I22" s="315" t="s">
        <v>385</v>
      </c>
    </row>
    <row r="23" spans="1:9" ht="36" customHeight="1">
      <c r="A23" s="294"/>
      <c r="B23" s="296"/>
      <c r="C23" s="300">
        <v>6300</v>
      </c>
      <c r="D23" s="301" t="s">
        <v>383</v>
      </c>
      <c r="E23" s="302">
        <v>100000</v>
      </c>
      <c r="F23" s="302"/>
      <c r="G23" s="302">
        <f t="shared" si="1"/>
        <v>100000</v>
      </c>
      <c r="H23" s="314" t="s">
        <v>386</v>
      </c>
      <c r="I23" s="315" t="s">
        <v>385</v>
      </c>
    </row>
    <row r="24" spans="1:9" ht="38.25" customHeight="1">
      <c r="A24" s="294"/>
      <c r="B24" s="316"/>
      <c r="C24" s="300">
        <v>6300</v>
      </c>
      <c r="D24" s="317" t="s">
        <v>383</v>
      </c>
      <c r="E24" s="308">
        <v>20000</v>
      </c>
      <c r="F24" s="308"/>
      <c r="G24" s="302">
        <f t="shared" si="1"/>
        <v>20000</v>
      </c>
      <c r="H24" s="314" t="s">
        <v>387</v>
      </c>
      <c r="I24" s="315" t="s">
        <v>385</v>
      </c>
    </row>
    <row r="25" spans="1:9" ht="15.75" customHeight="1">
      <c r="A25" s="294"/>
      <c r="B25" s="45" t="s">
        <v>33</v>
      </c>
      <c r="C25" s="46"/>
      <c r="D25" s="47" t="s">
        <v>34</v>
      </c>
      <c r="E25" s="298">
        <f>E26</f>
        <v>0</v>
      </c>
      <c r="F25" s="298">
        <f>F26</f>
        <v>100000</v>
      </c>
      <c r="G25" s="298">
        <f>G26</f>
        <v>100000</v>
      </c>
      <c r="H25" s="314"/>
      <c r="I25" s="315"/>
    </row>
    <row r="26" spans="1:9" ht="24">
      <c r="A26" s="294"/>
      <c r="B26" s="316"/>
      <c r="C26" s="300">
        <v>6050</v>
      </c>
      <c r="D26" s="301" t="s">
        <v>375</v>
      </c>
      <c r="E26" s="308">
        <v>0</v>
      </c>
      <c r="F26" s="308">
        <v>100000</v>
      </c>
      <c r="G26" s="302">
        <f t="shared" si="1"/>
        <v>100000</v>
      </c>
      <c r="H26" s="314" t="s">
        <v>425</v>
      </c>
      <c r="I26" s="304" t="s">
        <v>376</v>
      </c>
    </row>
    <row r="27" spans="1:9" ht="15" customHeight="1">
      <c r="A27" s="310">
        <v>750</v>
      </c>
      <c r="B27" s="311"/>
      <c r="C27" s="311"/>
      <c r="D27" s="318" t="s">
        <v>50</v>
      </c>
      <c r="E27" s="312">
        <f aca="true" t="shared" si="2" ref="E27:G28">E28</f>
        <v>45000</v>
      </c>
      <c r="F27" s="312">
        <f t="shared" si="2"/>
        <v>0</v>
      </c>
      <c r="G27" s="312">
        <f t="shared" si="2"/>
        <v>45000</v>
      </c>
      <c r="H27" s="319"/>
      <c r="I27" s="293"/>
    </row>
    <row r="28" spans="1:9" ht="15" customHeight="1">
      <c r="A28" s="294"/>
      <c r="B28" s="296">
        <v>75023</v>
      </c>
      <c r="C28" s="296"/>
      <c r="D28" s="297" t="s">
        <v>388</v>
      </c>
      <c r="E28" s="298">
        <f t="shared" si="2"/>
        <v>45000</v>
      </c>
      <c r="F28" s="298">
        <f t="shared" si="2"/>
        <v>0</v>
      </c>
      <c r="G28" s="298">
        <f t="shared" si="2"/>
        <v>45000</v>
      </c>
      <c r="H28" s="299"/>
      <c r="I28" s="293"/>
    </row>
    <row r="29" spans="1:9" ht="24">
      <c r="A29" s="294"/>
      <c r="B29" s="320"/>
      <c r="C29" s="300">
        <v>6060</v>
      </c>
      <c r="D29" s="301" t="s">
        <v>389</v>
      </c>
      <c r="E29" s="308">
        <v>45000</v>
      </c>
      <c r="F29" s="308"/>
      <c r="G29" s="302">
        <f>E29+F29</f>
        <v>45000</v>
      </c>
      <c r="H29" s="303" t="s">
        <v>390</v>
      </c>
      <c r="I29" s="304" t="s">
        <v>376</v>
      </c>
    </row>
    <row r="30" spans="1:9" ht="25.5">
      <c r="A30" s="321">
        <v>754</v>
      </c>
      <c r="B30" s="322"/>
      <c r="C30" s="323"/>
      <c r="D30" s="324" t="s">
        <v>94</v>
      </c>
      <c r="E30" s="325">
        <f aca="true" t="shared" si="3" ref="E30:G31">E31</f>
        <v>50000</v>
      </c>
      <c r="F30" s="325">
        <f t="shared" si="3"/>
        <v>0</v>
      </c>
      <c r="G30" s="325">
        <f t="shared" si="3"/>
        <v>50000</v>
      </c>
      <c r="H30" s="303"/>
      <c r="I30" s="304"/>
    </row>
    <row r="31" spans="1:9" ht="12.75">
      <c r="A31" s="294"/>
      <c r="B31" s="326">
        <v>75412</v>
      </c>
      <c r="C31" s="327"/>
      <c r="D31" s="328" t="s">
        <v>391</v>
      </c>
      <c r="E31" s="329">
        <f t="shared" si="3"/>
        <v>50000</v>
      </c>
      <c r="F31" s="329">
        <f t="shared" si="3"/>
        <v>0</v>
      </c>
      <c r="G31" s="329">
        <f t="shared" si="3"/>
        <v>50000</v>
      </c>
      <c r="H31" s="303"/>
      <c r="I31" s="304"/>
    </row>
    <row r="32" spans="1:9" ht="22.5">
      <c r="A32" s="294"/>
      <c r="B32" s="320"/>
      <c r="C32" s="300">
        <v>6050</v>
      </c>
      <c r="D32" s="301" t="s">
        <v>389</v>
      </c>
      <c r="E32" s="308">
        <v>50000</v>
      </c>
      <c r="F32" s="308"/>
      <c r="G32" s="302">
        <f>E32+F32</f>
        <v>50000</v>
      </c>
      <c r="H32" s="303" t="s">
        <v>392</v>
      </c>
      <c r="I32" s="304" t="s">
        <v>376</v>
      </c>
    </row>
    <row r="33" spans="1:9" ht="12.75">
      <c r="A33" s="321">
        <v>801</v>
      </c>
      <c r="B33" s="322"/>
      <c r="C33" s="323"/>
      <c r="D33" s="330" t="s">
        <v>111</v>
      </c>
      <c r="E33" s="325">
        <f>E34+E36+E38</f>
        <v>180000</v>
      </c>
      <c r="F33" s="325">
        <f>F34+F36+F38</f>
        <v>0</v>
      </c>
      <c r="G33" s="325">
        <f>G34+G36+G38</f>
        <v>180000</v>
      </c>
      <c r="H33" s="303"/>
      <c r="I33" s="304"/>
    </row>
    <row r="34" spans="1:9" ht="12.75">
      <c r="A34" s="294"/>
      <c r="B34" s="326">
        <v>80101</v>
      </c>
      <c r="C34" s="327"/>
      <c r="D34" s="331" t="s">
        <v>286</v>
      </c>
      <c r="E34" s="329">
        <f>E35</f>
        <v>80000</v>
      </c>
      <c r="F34" s="329">
        <f>F35</f>
        <v>0</v>
      </c>
      <c r="G34" s="329">
        <f>G35</f>
        <v>80000</v>
      </c>
      <c r="H34" s="303"/>
      <c r="I34" s="304"/>
    </row>
    <row r="35" spans="1:9" ht="24">
      <c r="A35" s="294"/>
      <c r="B35" s="320"/>
      <c r="C35" s="332">
        <v>6050</v>
      </c>
      <c r="D35" s="301" t="s">
        <v>375</v>
      </c>
      <c r="E35" s="308">
        <v>80000</v>
      </c>
      <c r="F35" s="308"/>
      <c r="G35" s="302">
        <f>E35+F35</f>
        <v>80000</v>
      </c>
      <c r="H35" s="303" t="s">
        <v>393</v>
      </c>
      <c r="I35" s="304" t="s">
        <v>394</v>
      </c>
    </row>
    <row r="36" spans="1:9" ht="24">
      <c r="A36" s="294"/>
      <c r="B36" s="333" t="s">
        <v>119</v>
      </c>
      <c r="C36" s="120"/>
      <c r="D36" s="334" t="s">
        <v>395</v>
      </c>
      <c r="E36" s="329">
        <f>E37</f>
        <v>70000</v>
      </c>
      <c r="F36" s="329">
        <f>F37</f>
        <v>0</v>
      </c>
      <c r="G36" s="329">
        <f>G37</f>
        <v>70000</v>
      </c>
      <c r="H36" s="303"/>
      <c r="I36" s="304"/>
    </row>
    <row r="37" spans="1:9" ht="12.75">
      <c r="A37" s="294"/>
      <c r="B37" s="316"/>
      <c r="C37" s="332">
        <v>6050</v>
      </c>
      <c r="D37" s="301" t="s">
        <v>375</v>
      </c>
      <c r="E37" s="308">
        <v>70000</v>
      </c>
      <c r="F37" s="308"/>
      <c r="G37" s="302">
        <f>E37+F37</f>
        <v>70000</v>
      </c>
      <c r="H37" s="303" t="s">
        <v>396</v>
      </c>
      <c r="I37" s="304" t="s">
        <v>397</v>
      </c>
    </row>
    <row r="38" spans="1:9" ht="14.25">
      <c r="A38" s="294"/>
      <c r="B38" s="333" t="s">
        <v>124</v>
      </c>
      <c r="C38" s="120"/>
      <c r="D38" s="334" t="s">
        <v>398</v>
      </c>
      <c r="E38" s="329">
        <f>E39</f>
        <v>30000</v>
      </c>
      <c r="F38" s="329">
        <f>F39</f>
        <v>0</v>
      </c>
      <c r="G38" s="329">
        <f>G39</f>
        <v>30000</v>
      </c>
      <c r="H38" s="303"/>
      <c r="I38" s="304"/>
    </row>
    <row r="39" spans="1:9" ht="12.75">
      <c r="A39" s="335"/>
      <c r="B39" s="336"/>
      <c r="C39" s="337">
        <v>6050</v>
      </c>
      <c r="D39" s="317" t="s">
        <v>375</v>
      </c>
      <c r="E39" s="308">
        <v>30000</v>
      </c>
      <c r="F39" s="308"/>
      <c r="G39" s="302">
        <f>E39+F39</f>
        <v>30000</v>
      </c>
      <c r="H39" s="303" t="s">
        <v>399</v>
      </c>
      <c r="I39" s="304" t="s">
        <v>397</v>
      </c>
    </row>
    <row r="40" spans="1:9" ht="12.75">
      <c r="A40" s="338" t="s">
        <v>140</v>
      </c>
      <c r="B40" s="339"/>
      <c r="C40" s="339"/>
      <c r="D40" s="340" t="s">
        <v>141</v>
      </c>
      <c r="E40" s="325">
        <f aca="true" t="shared" si="4" ref="E40:G41">E41</f>
        <v>40000</v>
      </c>
      <c r="F40" s="325">
        <f t="shared" si="4"/>
        <v>0</v>
      </c>
      <c r="G40" s="325">
        <f t="shared" si="4"/>
        <v>40000</v>
      </c>
      <c r="H40" s="303"/>
      <c r="I40" s="304"/>
    </row>
    <row r="41" spans="1:9" ht="15.75">
      <c r="A41" s="23"/>
      <c r="B41" s="341" t="s">
        <v>142</v>
      </c>
      <c r="C41" s="342"/>
      <c r="D41" s="343" t="s">
        <v>400</v>
      </c>
      <c r="E41" s="329">
        <f t="shared" si="4"/>
        <v>40000</v>
      </c>
      <c r="F41" s="329">
        <f t="shared" si="4"/>
        <v>0</v>
      </c>
      <c r="G41" s="329">
        <f t="shared" si="4"/>
        <v>40000</v>
      </c>
      <c r="H41" s="303"/>
      <c r="I41" s="304"/>
    </row>
    <row r="42" spans="1:9" ht="39" customHeight="1">
      <c r="A42" s="29"/>
      <c r="B42" s="30"/>
      <c r="C42" s="344" t="s">
        <v>31</v>
      </c>
      <c r="D42" s="317" t="s">
        <v>383</v>
      </c>
      <c r="E42" s="308">
        <v>40000</v>
      </c>
      <c r="F42" s="308"/>
      <c r="G42" s="302">
        <f>E42+F42</f>
        <v>40000</v>
      </c>
      <c r="H42" s="314" t="s">
        <v>401</v>
      </c>
      <c r="I42" s="315" t="s">
        <v>385</v>
      </c>
    </row>
    <row r="43" spans="1:9" ht="25.5">
      <c r="A43" s="310">
        <v>900</v>
      </c>
      <c r="B43" s="311"/>
      <c r="C43" s="311"/>
      <c r="D43" s="345" t="s">
        <v>189</v>
      </c>
      <c r="E43" s="312">
        <f aca="true" t="shared" si="5" ref="E43:G44">E44</f>
        <v>30000</v>
      </c>
      <c r="F43" s="312">
        <f t="shared" si="5"/>
        <v>0</v>
      </c>
      <c r="G43" s="312">
        <f t="shared" si="5"/>
        <v>30000</v>
      </c>
      <c r="H43" s="319"/>
      <c r="I43" s="293"/>
    </row>
    <row r="44" spans="1:9" ht="15" customHeight="1">
      <c r="A44" s="294"/>
      <c r="B44" s="296">
        <v>90015</v>
      </c>
      <c r="C44" s="296"/>
      <c r="D44" s="346" t="s">
        <v>402</v>
      </c>
      <c r="E44" s="298">
        <f t="shared" si="5"/>
        <v>30000</v>
      </c>
      <c r="F44" s="298">
        <f t="shared" si="5"/>
        <v>0</v>
      </c>
      <c r="G44" s="298">
        <f t="shared" si="5"/>
        <v>30000</v>
      </c>
      <c r="H44" s="299"/>
      <c r="I44" s="293"/>
    </row>
    <row r="45" spans="1:9" ht="15" customHeight="1">
      <c r="A45" s="294"/>
      <c r="B45" s="347"/>
      <c r="C45" s="332">
        <v>6050</v>
      </c>
      <c r="D45" s="301" t="s">
        <v>375</v>
      </c>
      <c r="E45" s="348">
        <v>30000</v>
      </c>
      <c r="F45" s="348"/>
      <c r="G45" s="302">
        <f>E45+F45</f>
        <v>30000</v>
      </c>
      <c r="H45" s="303" t="s">
        <v>403</v>
      </c>
      <c r="I45" s="304" t="s">
        <v>376</v>
      </c>
    </row>
    <row r="46" spans="1:9" ht="25.5">
      <c r="A46" s="349" t="s">
        <v>202</v>
      </c>
      <c r="B46" s="350"/>
      <c r="C46" s="350"/>
      <c r="D46" s="290" t="s">
        <v>203</v>
      </c>
      <c r="E46" s="312">
        <f>E47+E49+E51</f>
        <v>376000</v>
      </c>
      <c r="F46" s="312">
        <f>F47+F49+F51</f>
        <v>0</v>
      </c>
      <c r="G46" s="312">
        <f>G47+G49+G51</f>
        <v>376000</v>
      </c>
      <c r="H46" s="313"/>
      <c r="I46" s="293"/>
    </row>
    <row r="47" spans="1:9" ht="14.25">
      <c r="A47" s="349"/>
      <c r="B47" s="351" t="s">
        <v>206</v>
      </c>
      <c r="C47" s="352"/>
      <c r="D47" s="353" t="s">
        <v>404</v>
      </c>
      <c r="E47" s="329">
        <f>E48</f>
        <v>50000</v>
      </c>
      <c r="F47" s="329">
        <f>F48</f>
        <v>0</v>
      </c>
      <c r="G47" s="329">
        <f>G48</f>
        <v>50000</v>
      </c>
      <c r="H47" s="313"/>
      <c r="I47" s="293"/>
    </row>
    <row r="48" spans="1:9" ht="24">
      <c r="A48" s="349"/>
      <c r="B48" s="350"/>
      <c r="C48" s="300">
        <v>6050</v>
      </c>
      <c r="D48" s="301" t="s">
        <v>375</v>
      </c>
      <c r="E48" s="302">
        <v>50000</v>
      </c>
      <c r="F48" s="302"/>
      <c r="G48" s="302">
        <f>E48+F48</f>
        <v>50000</v>
      </c>
      <c r="H48" s="303" t="s">
        <v>405</v>
      </c>
      <c r="I48" s="354" t="s">
        <v>406</v>
      </c>
    </row>
    <row r="49" spans="1:9" ht="15" customHeight="1">
      <c r="A49" s="294"/>
      <c r="B49" s="333" t="s">
        <v>209</v>
      </c>
      <c r="C49" s="355"/>
      <c r="D49" s="346" t="s">
        <v>407</v>
      </c>
      <c r="E49" s="298">
        <f>E50</f>
        <v>300000</v>
      </c>
      <c r="F49" s="298">
        <f>F50</f>
        <v>0</v>
      </c>
      <c r="G49" s="298">
        <f>G50</f>
        <v>300000</v>
      </c>
      <c r="H49" s="299"/>
      <c r="I49" s="293"/>
    </row>
    <row r="50" spans="1:9" ht="12.75">
      <c r="A50" s="294"/>
      <c r="B50" s="320"/>
      <c r="C50" s="300">
        <v>6050</v>
      </c>
      <c r="D50" s="301" t="s">
        <v>375</v>
      </c>
      <c r="E50" s="308">
        <v>300000</v>
      </c>
      <c r="F50" s="308"/>
      <c r="G50" s="302">
        <f>E50+F50</f>
        <v>300000</v>
      </c>
      <c r="H50" s="303" t="s">
        <v>408</v>
      </c>
      <c r="I50" s="304" t="s">
        <v>376</v>
      </c>
    </row>
    <row r="51" spans="1:9" ht="15" customHeight="1">
      <c r="A51" s="294"/>
      <c r="B51" s="333" t="s">
        <v>213</v>
      </c>
      <c r="C51" s="355"/>
      <c r="D51" s="346" t="s">
        <v>294</v>
      </c>
      <c r="E51" s="298">
        <f>E52</f>
        <v>26000</v>
      </c>
      <c r="F51" s="298">
        <f>F52</f>
        <v>0</v>
      </c>
      <c r="G51" s="298">
        <f>G52</f>
        <v>26000</v>
      </c>
      <c r="H51" s="299"/>
      <c r="I51" s="293"/>
    </row>
    <row r="52" spans="1:9" ht="24.75" thickBot="1">
      <c r="A52" s="356"/>
      <c r="B52" s="357"/>
      <c r="C52" s="358">
        <v>6050</v>
      </c>
      <c r="D52" s="359" t="s">
        <v>375</v>
      </c>
      <c r="E52" s="360">
        <v>26000</v>
      </c>
      <c r="F52" s="360"/>
      <c r="G52" s="458">
        <f>E52+F52</f>
        <v>26000</v>
      </c>
      <c r="H52" s="361" t="s">
        <v>409</v>
      </c>
      <c r="I52" s="362" t="s">
        <v>376</v>
      </c>
    </row>
    <row r="53" spans="1:9" ht="5.25" customHeight="1" thickBot="1">
      <c r="A53" s="363"/>
      <c r="B53" s="364"/>
      <c r="C53" s="365"/>
      <c r="D53" s="366"/>
      <c r="E53" s="367"/>
      <c r="F53" s="367"/>
      <c r="G53" s="367"/>
      <c r="H53" s="368"/>
      <c r="I53" s="369"/>
    </row>
    <row r="54" spans="1:9" ht="22.5" customHeight="1" thickBot="1">
      <c r="A54" s="370"/>
      <c r="B54" s="371"/>
      <c r="C54" s="371"/>
      <c r="D54" s="372" t="s">
        <v>410</v>
      </c>
      <c r="E54" s="373">
        <f>E8+E18+E27+E30+E33+E40+E43+E46</f>
        <v>4481000</v>
      </c>
      <c r="F54" s="373">
        <f>F8+F18+F27+F30+F33+F40+F43+F46</f>
        <v>-470000</v>
      </c>
      <c r="G54" s="373">
        <f>G8+G18+G27+G30+G33+G40+G43+G46</f>
        <v>4011000</v>
      </c>
      <c r="H54" s="374"/>
      <c r="I54" s="375"/>
    </row>
    <row r="55" spans="1:8" ht="12.75">
      <c r="A55" s="376"/>
      <c r="B55" s="376"/>
      <c r="C55" s="376"/>
      <c r="D55" s="376"/>
      <c r="E55" s="377"/>
      <c r="F55" s="377"/>
      <c r="G55" s="377"/>
      <c r="H55" s="378"/>
    </row>
    <row r="56" spans="1:8" ht="15.75">
      <c r="A56" s="376"/>
      <c r="B56" s="376"/>
      <c r="C56" s="376"/>
      <c r="D56" s="379"/>
      <c r="E56" s="380"/>
      <c r="F56" s="380"/>
      <c r="G56" s="380"/>
      <c r="H56" s="378"/>
    </row>
    <row r="57" spans="1:8" ht="12.75">
      <c r="A57" s="376"/>
      <c r="B57" s="376"/>
      <c r="C57" s="381"/>
      <c r="D57" s="382"/>
      <c r="E57" s="376"/>
      <c r="F57" s="376"/>
      <c r="G57" s="376"/>
      <c r="H57" s="383"/>
    </row>
    <row r="58" spans="1:8" ht="12.75">
      <c r="A58" s="376"/>
      <c r="B58" s="376"/>
      <c r="C58" s="376"/>
      <c r="D58" s="384"/>
      <c r="E58" s="376"/>
      <c r="F58" s="376"/>
      <c r="G58" s="376"/>
      <c r="H58" s="383"/>
    </row>
    <row r="59" spans="4:8" ht="12.75">
      <c r="D59" s="385"/>
      <c r="E59" s="382"/>
      <c r="F59" s="382"/>
      <c r="G59" s="382"/>
      <c r="H59" s="383"/>
    </row>
    <row r="60" spans="4:8" ht="12.75">
      <c r="D60" s="385"/>
      <c r="E60" s="382"/>
      <c r="F60" s="382"/>
      <c r="G60" s="382"/>
      <c r="H60" s="383"/>
    </row>
    <row r="61" spans="4:8" ht="12.75">
      <c r="D61" s="385"/>
      <c r="E61" s="382"/>
      <c r="F61" s="382"/>
      <c r="G61" s="382"/>
      <c r="H61" s="383"/>
    </row>
    <row r="62" spans="4:8" ht="12.75">
      <c r="D62" s="385"/>
      <c r="E62" s="382"/>
      <c r="F62" s="382"/>
      <c r="G62" s="382"/>
      <c r="H62" s="383"/>
    </row>
    <row r="63" spans="4:8" ht="12.75">
      <c r="D63" s="386"/>
      <c r="E63" s="382"/>
      <c r="F63" s="382"/>
      <c r="G63" s="382"/>
      <c r="H63" s="383"/>
    </row>
    <row r="64" spans="4:8" ht="12.75">
      <c r="D64" s="386"/>
      <c r="E64" s="382"/>
      <c r="F64" s="382"/>
      <c r="G64" s="382"/>
      <c r="H64" s="383"/>
    </row>
    <row r="65" spans="4:8" ht="12.75">
      <c r="D65" s="386"/>
      <c r="E65" s="376"/>
      <c r="F65" s="376"/>
      <c r="G65" s="376"/>
      <c r="H65" s="383"/>
    </row>
    <row r="66" ht="12.75">
      <c r="D66" s="384"/>
    </row>
    <row r="67" ht="12.75">
      <c r="D67" s="384"/>
    </row>
    <row r="68" ht="29.25" customHeight="1">
      <c r="D68" s="384"/>
    </row>
    <row r="69" ht="12.75">
      <c r="D69" s="384"/>
    </row>
    <row r="70" ht="12.75">
      <c r="D70" s="384"/>
    </row>
    <row r="71" ht="12.75">
      <c r="D71" s="384"/>
    </row>
    <row r="72" ht="12.75">
      <c r="D72" s="384"/>
    </row>
    <row r="73" ht="12.75">
      <c r="D73" s="386"/>
    </row>
    <row r="74" ht="14.25">
      <c r="D74" s="387"/>
    </row>
    <row r="75" ht="12.75">
      <c r="D75" s="388"/>
    </row>
    <row r="76" ht="12.75">
      <c r="D76" s="384"/>
    </row>
    <row r="77" ht="14.25">
      <c r="D77" s="389"/>
    </row>
    <row r="78" ht="14.25">
      <c r="D78" s="389"/>
    </row>
    <row r="79" ht="14.25">
      <c r="D79" s="389"/>
    </row>
    <row r="80" ht="12.75">
      <c r="D80" s="388"/>
    </row>
    <row r="81" ht="12.75">
      <c r="D81" s="384"/>
    </row>
    <row r="82" ht="12.75">
      <c r="D82" s="388"/>
    </row>
    <row r="83" ht="12.75">
      <c r="D83" s="390"/>
    </row>
    <row r="84" ht="12.75">
      <c r="D84" s="173"/>
    </row>
    <row r="85" ht="12.75">
      <c r="D85" s="173"/>
    </row>
    <row r="86" ht="12.75">
      <c r="D86" s="173"/>
    </row>
  </sheetData>
  <printOptions/>
  <pageMargins left="0.3937007874015748" right="0" top="0.787401574803149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2008-03-25T08:40:56Z</cp:lastPrinted>
  <dcterms:created xsi:type="dcterms:W3CDTF">2008-03-14T08:43:05Z</dcterms:created>
  <dcterms:modified xsi:type="dcterms:W3CDTF">2008-03-25T08:50:32Z</dcterms:modified>
  <cp:category/>
  <cp:version/>
  <cp:contentType/>
  <cp:contentStatus/>
</cp:coreProperties>
</file>