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2"/>
  </bookViews>
  <sheets>
    <sheet name="zał.1" sheetId="1" r:id="rId1"/>
    <sheet name="zał.2" sheetId="2" r:id="rId2"/>
    <sheet name="zał.3" sheetId="3" r:id="rId3"/>
  </sheets>
  <definedNames/>
  <calcPr fullCalcOnLoad="1"/>
</workbook>
</file>

<file path=xl/sharedStrings.xml><?xml version="1.0" encoding="utf-8"?>
<sst xmlns="http://schemas.openxmlformats.org/spreadsheetml/2006/main" count="280" uniqueCount="181">
  <si>
    <t>w  złotych</t>
  </si>
  <si>
    <t>Dział</t>
  </si>
  <si>
    <t>Rozdział</t>
  </si>
  <si>
    <t>§</t>
  </si>
  <si>
    <t>Nazwa</t>
  </si>
  <si>
    <t xml:space="preserve">Plan
na 2007r.
</t>
  </si>
  <si>
    <t>Zmiany</t>
  </si>
  <si>
    <t>Plan
na 2007r.   po zmianach</t>
  </si>
  <si>
    <t>z tego:</t>
  </si>
  <si>
    <t>Wydatki bieżące</t>
  </si>
  <si>
    <t>Wydatki bieżące po zmianach</t>
  </si>
  <si>
    <t>w tym:</t>
  </si>
  <si>
    <t>Wydatki majątkowe</t>
  </si>
  <si>
    <t>Zmiana</t>
  </si>
  <si>
    <t>Wydatki majątkowe po zmianie</t>
  </si>
  <si>
    <t>Wynagro-
dzenia</t>
  </si>
  <si>
    <t>Wynagro-
dzenia po zmianach</t>
  </si>
  <si>
    <t>Pochodne od 
wynagro-dzeń</t>
  </si>
  <si>
    <t>Pochodne od 
wynagro-dzeń po zmianach</t>
  </si>
  <si>
    <t>Dotacje</t>
  </si>
  <si>
    <t>Wydatki na obsługę długu</t>
  </si>
  <si>
    <t>Wydatki
z tytułu poręczeń
i gwarancji</t>
  </si>
  <si>
    <t>010</t>
  </si>
  <si>
    <t>01008</t>
  </si>
  <si>
    <t>Melioracje wodne</t>
  </si>
  <si>
    <t>01009</t>
  </si>
  <si>
    <t>Spółki wodne</t>
  </si>
  <si>
    <t>01010</t>
  </si>
  <si>
    <t>Infrastruktura wodociągowa i sanitacyjna wsi</t>
  </si>
  <si>
    <t>01030</t>
  </si>
  <si>
    <t>Izby rolnicze</t>
  </si>
  <si>
    <t>01095</t>
  </si>
  <si>
    <t>Pozostała działalność</t>
  </si>
  <si>
    <t>Razem</t>
  </si>
  <si>
    <t>ROLNICTWO I ŁOWIECTWO</t>
  </si>
  <si>
    <t>020</t>
  </si>
  <si>
    <t>02001</t>
  </si>
  <si>
    <t>Gospodarka leśna</t>
  </si>
  <si>
    <t>LEŚNICTWO</t>
  </si>
  <si>
    <t>Dostarczanie wody</t>
  </si>
  <si>
    <t>Dostarczanie paliw gazowych</t>
  </si>
  <si>
    <t>WYTWARZANIE I ZAOP.W EN.EL.WODĘ I GAZ</t>
  </si>
  <si>
    <t>Lokalny transport zbiorowy</t>
  </si>
  <si>
    <t>Drogi publiczne wojewódzkie</t>
  </si>
  <si>
    <t>Drogi publiczne powiatowe</t>
  </si>
  <si>
    <t>Drogi publiczne gminne</t>
  </si>
  <si>
    <t>TRANSPORT I ŁĄCZNOŚĆ</t>
  </si>
  <si>
    <t>Gospodarka gurntami i nieruchomościami</t>
  </si>
  <si>
    <t>GOSPODARKA MIESZKANIOWA</t>
  </si>
  <si>
    <t>Plany zagospodarowania przestrzennego</t>
  </si>
  <si>
    <t>DZIAŁALNOŚĆ USŁUGOWA</t>
  </si>
  <si>
    <t>Urzędy Wojewódzkie</t>
  </si>
  <si>
    <t>Rady Gmin</t>
  </si>
  <si>
    <t>Urzędy Gmin</t>
  </si>
  <si>
    <t>Promocja jednostek samorządu terytorialnego</t>
  </si>
  <si>
    <t>ADMINISTRACJA PUBLICZNA</t>
  </si>
  <si>
    <t>Urzędy naczeln.organ.władzy państ.kontr.i ochrony prawa</t>
  </si>
  <si>
    <t>Wybory do Sejmu i Senatu</t>
  </si>
  <si>
    <t>URZĘDY NACZ.ORG.WŁADZY PAŃ.KONTR.I OCHR.PRAWA</t>
  </si>
  <si>
    <t>Ochotnicze straże pożarne</t>
  </si>
  <si>
    <t>Obrona cywilna</t>
  </si>
  <si>
    <t>BEZPIECZEŃSTWO PUBL.I OCHR.P.P.</t>
  </si>
  <si>
    <t>Obsługa papierów wartoś.kr.i poz.jst</t>
  </si>
  <si>
    <t>OBSŁUGA PAPIE.WART.KR.I POZ.JST</t>
  </si>
  <si>
    <t>Rezerwy ogólne i celowe</t>
  </si>
  <si>
    <t>RÓŻNE ROZLICZENIA</t>
  </si>
  <si>
    <t>Szkoły podstawowe</t>
  </si>
  <si>
    <t>Gimnazja</t>
  </si>
  <si>
    <t>Dowożenie uczniów do szkół</t>
  </si>
  <si>
    <t>Zespoły obsługi ekon.-admin.szkół</t>
  </si>
  <si>
    <t>Oddziały przedszkolne w szkołach podst.</t>
  </si>
  <si>
    <t>Przedszkola</t>
  </si>
  <si>
    <t>Dokształcanie i doskonalenie nauczycieli</t>
  </si>
  <si>
    <t>OŚWIATA I WYCHOWANIE</t>
  </si>
  <si>
    <t>Przeciwdziałanie alkoholizmowi</t>
  </si>
  <si>
    <t>OCHRONA ZDROWIA</t>
  </si>
  <si>
    <t>Świadczenia rodzinne, zalicz.aliment.</t>
  </si>
  <si>
    <t>Składki na ubezpiecz.zdrowotne</t>
  </si>
  <si>
    <t>Zasiłki i pomoc w naturze</t>
  </si>
  <si>
    <t>Dodatki mieszkaniowe</t>
  </si>
  <si>
    <t>Ośrodki pomocy społecznej</t>
  </si>
  <si>
    <t>Usługi opiekuńcze</t>
  </si>
  <si>
    <t>POMOC SPOŁECZNA</t>
  </si>
  <si>
    <t>POZOST.ZAD.W ZAKR.POLITYKI SPOŁ.</t>
  </si>
  <si>
    <t>Świetlice szkolne</t>
  </si>
  <si>
    <t>Pomoc materialna dla uczniów</t>
  </si>
  <si>
    <t>EDUKACYJNA OPIEKA WYCHOWAW.</t>
  </si>
  <si>
    <t>Oczyszczanie miast i wsi</t>
  </si>
  <si>
    <t>Utrzymanie zieleni w miastach i gminach</t>
  </si>
  <si>
    <t>Oświetlenie ulic, placów i dróg</t>
  </si>
  <si>
    <t>GOSPODARKA KOMUNALNA I OCHRONA ŚRODOWISKA</t>
  </si>
  <si>
    <t>Pozostałe zad.w zakr.kultury</t>
  </si>
  <si>
    <t>Domy i Ośrodki Kultury</t>
  </si>
  <si>
    <t>Biblioteki</t>
  </si>
  <si>
    <t>Ochorna zabytków i opieka nad zabytk.</t>
  </si>
  <si>
    <t>KULTURA I OCHR.DZIEDZIC.NAROD.</t>
  </si>
  <si>
    <t>Obiekty sportowe</t>
  </si>
  <si>
    <t>Zadania w zakresie kultury fiz.i sportu</t>
  </si>
  <si>
    <t>KULTURA FIZYCZNA I SPORT</t>
  </si>
  <si>
    <t>Ogółem wydatki</t>
  </si>
  <si>
    <t>Wydatki budżetu gminy na 2007 r. - XI zmiana</t>
  </si>
  <si>
    <t>Załącznik Nr 1 do</t>
  </si>
  <si>
    <t>Uchwały Rady Gminy Duszniki Nr XX/104/07</t>
  </si>
  <si>
    <t>z dnia 20.12.2007r.</t>
  </si>
  <si>
    <t>Plan przychodów i wydatków zakladów budżetowych,gospodarstw pomocniczych</t>
  </si>
  <si>
    <t>w złotych</t>
  </si>
  <si>
    <t>Lp.</t>
  </si>
  <si>
    <t>Wyszczególnienie</t>
  </si>
  <si>
    <t>Stan środków obrotowych** na początek roku</t>
  </si>
  <si>
    <t>Przychody*</t>
  </si>
  <si>
    <t>Wydatki</t>
  </si>
  <si>
    <t>Stan środków obrotowych** na koniec roku</t>
  </si>
  <si>
    <t>Rozliczenia
z budżetem
z tytułu wpłat nadwyżek środków za 2006 r.</t>
  </si>
  <si>
    <t>ogółem</t>
  </si>
  <si>
    <t>zmiany</t>
  </si>
  <si>
    <t>ogółem po zmianach</t>
  </si>
  <si>
    <t>w tym: wpłata do budżetu</t>
  </si>
  <si>
    <t>dotacje
z budżetu***</t>
  </si>
  <si>
    <t>§ 265</t>
  </si>
  <si>
    <t>na inwestycje</t>
  </si>
  <si>
    <t>I.</t>
  </si>
  <si>
    <t>Zakłady budżetowe</t>
  </si>
  <si>
    <t>x</t>
  </si>
  <si>
    <t>1. Dostarczanie wody</t>
  </si>
  <si>
    <t>2. Zakłady Gospodarki mieszkaniowej</t>
  </si>
  <si>
    <t>3. Cmentarze</t>
  </si>
  <si>
    <t>4. Gospodarka ściekowai ochrona wód</t>
  </si>
  <si>
    <t>5. Oczyszczanie miast i wsi</t>
  </si>
  <si>
    <t>II.</t>
  </si>
  <si>
    <t>Gospodarstwa pomocnicze</t>
  </si>
  <si>
    <t>1.</t>
  </si>
  <si>
    <t>2.</t>
  </si>
  <si>
    <t>III.</t>
  </si>
  <si>
    <t>Dochody własne jednostek budżetowych</t>
  </si>
  <si>
    <t>1. Urząd Gminy Duszniki</t>
  </si>
  <si>
    <t>Ogółem</t>
  </si>
  <si>
    <t>W odniesieniu do dochodów własnych jednostek budżetowych: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</si>
  <si>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</si>
  <si>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</si>
  <si>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*** źródła dochodów wskazanych przez Radę</t>
  </si>
  <si>
    <t>Wydatki na obsługę długu po zmianie</t>
  </si>
  <si>
    <t>Nazwa zadania inwestycyjnego</t>
  </si>
  <si>
    <t>Plan wydatków majątkowych na 2007r.</t>
  </si>
  <si>
    <t>Plan wydatków majątkowych na 2007r.         po zmianach</t>
  </si>
  <si>
    <t>dochody własne jst</t>
  </si>
  <si>
    <t>kredyty i pożyczki</t>
  </si>
  <si>
    <t>Jednostka organizacyjna realizujaca zadanie lub koordynująca wykonanie zadania</t>
  </si>
  <si>
    <t>Budowa kanalizacji sanitarnej Ceradz Dolny-Grzebienisko (w tym pożyczka z WFOŚiGW                w wysokości 1.500.000zł)</t>
  </si>
  <si>
    <t>UG Duszniki</t>
  </si>
  <si>
    <t>Budowa kanalizacji sanitarnej Niewierz - Duszniki (w tym pożyczka z WFOŚiGW w wysokości 1.600.000zł)</t>
  </si>
  <si>
    <t>Zakup koparko-ładowarki KZB Duszniki</t>
  </si>
  <si>
    <t>Pomoc finansowa na dofinansowanie budowy chodników w Sękowie - Uch.Nr V/25/07 RG D-ki             z dnia 27.02.2007r.</t>
  </si>
  <si>
    <t>Urząd Marszałkowski Poznań</t>
  </si>
  <si>
    <t>Pomoc finansowa na dofinansowanie budowy chodników w Dusznikach - Uch.Nr V/25/07 RG D-ki         z dnia 27.02.2007r.</t>
  </si>
  <si>
    <t>Przeniesienie wydatku - pomoc finansowa na dofinan. remontu drogi Grodziszczko - Brzoza - Porozumienie pomiędzy Powiatem Szamotulskim i Gminą Duszniki</t>
  </si>
  <si>
    <t>Starostwo Powiatowe Szamotuły</t>
  </si>
  <si>
    <t>Pomoc finansowa na dofinansowanie budowy chodników w Młynkowie i Sędzinach - Porozumienie pomiędzy Powiatem Szamotulskim i Gminą Duszniki</t>
  </si>
  <si>
    <t>Budowa drogi dojazdowej + parking do GCK Duszniki</t>
  </si>
  <si>
    <t>Budowa nawierzchni ulic z odwodnieniem: Jesionowa i Jarzębionowa w Dusznikach</t>
  </si>
  <si>
    <t>Zakup sprzętu komputerowego z oprogramowaniem dla Urzędu Gminy</t>
  </si>
  <si>
    <t>Zakup kserokopiarki dla GOPS Duszniki</t>
  </si>
  <si>
    <t>UG Duszniki - GOPS Duszniki</t>
  </si>
  <si>
    <t>Budowa oświetlenia dróg Grzebienisko i Sędzinko - zwiększenie środków w związku ze wzrostem cen</t>
  </si>
  <si>
    <t>Adaptacja budynku kościoła poewangelickiego na potrzeby Książnicy Dusznickiej</t>
  </si>
  <si>
    <t>6050</t>
  </si>
  <si>
    <t>Odnowa wsi oraz zachowanie i ochrona dziedzictwa kulturowego     WIEŚ GRZEBIENISKO</t>
  </si>
  <si>
    <t>Odnowa wsi oraz zachowanie i ochrona dziedzictwa kulturowego     WIEŚ PODRZEWIE</t>
  </si>
  <si>
    <t>Budowa wielofunkcyjnego boiska sportowego ogólnie dostępnego dla dzieci i młodzieży                                        w Dusznikach</t>
  </si>
  <si>
    <t>OGÓŁEM</t>
  </si>
  <si>
    <t xml:space="preserve">                      Zadania inwestycyjne w 2007 roku. - XI zmiana</t>
  </si>
  <si>
    <t>Załącznik Nr 2 do</t>
  </si>
  <si>
    <t>Przełożenie przepompowni ścieków przy hotelu A2 w Sękowie</t>
  </si>
  <si>
    <t>Wykonanie kanalizacji sanitarnej w Sękowie ul.Lipowa</t>
  </si>
  <si>
    <t>Projekt budowy sieci wodociągowej wraz z przyłączami na odcinkach Duszniki-Młynkowo, Mieściska-Grzebienisko oraz Grzebienisko Chuby</t>
  </si>
  <si>
    <t>Modernizacja przepompowni ścieków w Grzebienisku</t>
  </si>
  <si>
    <t>Budowa przyłączy gazowych w Grzebienisku</t>
  </si>
  <si>
    <t>Wykonanie projektu budowlano-technicznego z kosztorysami - Biblioteka w Grzebienisku</t>
  </si>
  <si>
    <t>KZB Duszniki</t>
  </si>
  <si>
    <t>Nowe zadanie: Dotacja celowa na dofinansowanie zakupu inwestycyjnego zakładu budżetowego - "Zakup ciągnika dla KZB Duszniki"</t>
  </si>
  <si>
    <t>Załącznik Nr 3 do</t>
  </si>
  <si>
    <t xml:space="preserve"> oraz dochodów i wydatków dochodów własnych jednostek budżetowych na 2007 r. - XI zmiana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</si>
</sst>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 ;[Red]\-0\ "/>
    <numFmt numFmtId="165" formatCode="#,##0.00_ ;\-#,##0.00\ "/>
  </numFmts>
  <fonts count="32">
    <font>
      <sz val="10"/>
      <name val="Arial"/>
      <family val="0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CE"/>
      <family val="0"/>
    </font>
    <font>
      <b/>
      <sz val="13"/>
      <name val="Arial CE"/>
      <family val="2"/>
    </font>
    <font>
      <sz val="8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9"/>
      <name val="Arial CE"/>
      <family val="2"/>
    </font>
    <font>
      <i/>
      <vertAlign val="superscript"/>
      <sz val="10"/>
      <name val="Arial CE"/>
      <family val="0"/>
    </font>
    <font>
      <b/>
      <sz val="12"/>
      <name val="Arial"/>
      <family val="2"/>
    </font>
    <font>
      <sz val="7"/>
      <name val="Arial CE"/>
      <family val="2"/>
    </font>
    <font>
      <sz val="9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1"/>
      <color indexed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/>
    </xf>
    <xf numFmtId="0" fontId="6" fillId="2" borderId="3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0" fillId="0" borderId="0" xfId="0" applyFont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 quotePrefix="1">
      <alignment horizontal="center" vertical="top" wrapText="1"/>
    </xf>
    <xf numFmtId="0" fontId="10" fillId="0" borderId="1" xfId="0" applyFont="1" applyBorder="1" applyAlignment="1" quotePrefix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3" fontId="10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>
      <alignment vertical="top" wrapText="1"/>
    </xf>
    <xf numFmtId="3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Fill="1" applyBorder="1" applyAlignment="1">
      <alignment vertical="center" wrapText="1"/>
    </xf>
    <xf numFmtId="3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top" wrapText="1"/>
    </xf>
    <xf numFmtId="3" fontId="10" fillId="0" borderId="1" xfId="0" applyNumberFormat="1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/>
    </xf>
    <xf numFmtId="0" fontId="6" fillId="0" borderId="1" xfId="0" applyFont="1" applyBorder="1" applyAlignment="1" quotePrefix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vertical="top" wrapText="1"/>
    </xf>
    <xf numFmtId="3" fontId="11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ill="1" applyAlignment="1">
      <alignment/>
    </xf>
    <xf numFmtId="0" fontId="14" fillId="0" borderId="0" xfId="0" applyFont="1" applyAlignment="1">
      <alignment horizontal="right" vertical="center"/>
    </xf>
    <xf numFmtId="0" fontId="6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4" fontId="18" fillId="0" borderId="1" xfId="0" applyNumberFormat="1" applyFont="1" applyBorder="1" applyAlignment="1">
      <alignment vertical="center"/>
    </xf>
    <xf numFmtId="0" fontId="18" fillId="0" borderId="7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indent="1"/>
    </xf>
    <xf numFmtId="0" fontId="18" fillId="0" borderId="8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 indent="2"/>
    </xf>
    <xf numFmtId="0" fontId="18" fillId="0" borderId="9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/>
    </xf>
    <xf numFmtId="0" fontId="18" fillId="0" borderId="8" xfId="0" applyFont="1" applyBorder="1" applyAlignment="1">
      <alignment vertical="center"/>
    </xf>
    <xf numFmtId="2" fontId="18" fillId="0" borderId="1" xfId="0" applyNumberFormat="1" applyFont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vertical="center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3" fontId="1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8" fontId="18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center"/>
    </xf>
    <xf numFmtId="165" fontId="18" fillId="0" borderId="1" xfId="0" applyNumberFormat="1" applyFont="1" applyFill="1" applyBorder="1" applyAlignment="1">
      <alignment horizontal="right" vertical="center"/>
    </xf>
    <xf numFmtId="0" fontId="7" fillId="0" borderId="6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4" fontId="10" fillId="0" borderId="6" xfId="0" applyNumberFormat="1" applyFont="1" applyFill="1" applyBorder="1" applyAlignment="1">
      <alignment horizontal="right" vertical="center" wrapText="1"/>
    </xf>
    <xf numFmtId="4" fontId="22" fillId="0" borderId="6" xfId="0" applyNumberFormat="1" applyFont="1" applyFill="1" applyBorder="1" applyAlignment="1">
      <alignment horizontal="right" vertical="center" wrapText="1"/>
    </xf>
    <xf numFmtId="4" fontId="10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4" fontId="24" fillId="0" borderId="11" xfId="0" applyNumberFormat="1" applyFont="1" applyFill="1" applyBorder="1" applyAlignment="1">
      <alignment horizontal="right" vertical="center" wrapText="1"/>
    </xf>
    <xf numFmtId="4" fontId="25" fillId="0" borderId="11" xfId="0" applyNumberFormat="1" applyFont="1" applyFill="1" applyBorder="1" applyAlignment="1">
      <alignment horizontal="right" vertical="center" wrapText="1"/>
    </xf>
    <xf numFmtId="0" fontId="3" fillId="0" borderId="13" xfId="0" applyFont="1" applyBorder="1" applyAlignment="1">
      <alignment/>
    </xf>
    <xf numFmtId="0" fontId="26" fillId="0" borderId="0" xfId="0" applyFont="1" applyAlignment="1">
      <alignment vertical="center" wrapText="1"/>
    </xf>
    <xf numFmtId="4" fontId="26" fillId="0" borderId="0" xfId="0" applyNumberFormat="1" applyFont="1" applyAlignment="1">
      <alignment horizontal="right" vertical="center" wrapText="1"/>
    </xf>
    <xf numFmtId="4" fontId="27" fillId="0" borderId="0" xfId="0" applyNumberFormat="1" applyFont="1" applyAlignment="1">
      <alignment horizontal="right" vertical="center" wrapText="1"/>
    </xf>
    <xf numFmtId="4" fontId="28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4" fontId="30" fillId="0" borderId="0" xfId="0" applyNumberFormat="1" applyFont="1" applyAlignment="1">
      <alignment horizontal="center" vertical="center" wrapText="1"/>
    </xf>
    <xf numFmtId="4" fontId="31" fillId="0" borderId="0" xfId="0" applyNumberFormat="1" applyFont="1" applyAlignment="1">
      <alignment horizontal="center" vertical="center" wrapText="1"/>
    </xf>
    <xf numFmtId="4" fontId="26" fillId="0" borderId="0" xfId="0" applyNumberFormat="1" applyFont="1" applyFill="1" applyAlignment="1">
      <alignment vertical="center" wrapText="1"/>
    </xf>
    <xf numFmtId="4" fontId="26" fillId="0" borderId="0" xfId="0" applyNumberFormat="1" applyFont="1" applyAlignment="1">
      <alignment vertical="center" wrapText="1"/>
    </xf>
    <xf numFmtId="0" fontId="27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7"/>
  <sheetViews>
    <sheetView workbookViewId="0" topLeftCell="E1">
      <selection activeCell="R2" sqref="R2:R3"/>
    </sheetView>
  </sheetViews>
  <sheetFormatPr defaultColWidth="9.140625" defaultRowHeight="12.75"/>
  <cols>
    <col min="1" max="1" width="4.140625" style="1" customWidth="1"/>
    <col min="2" max="2" width="6.8515625" style="1" customWidth="1"/>
    <col min="3" max="3" width="2.28125" style="1" customWidth="1"/>
    <col min="4" max="4" width="24.421875" style="1" customWidth="1"/>
    <col min="5" max="5" width="9.57421875" style="1" customWidth="1"/>
    <col min="6" max="6" width="7.140625" style="1" customWidth="1"/>
    <col min="7" max="7" width="9.57421875" style="1" customWidth="1"/>
    <col min="8" max="8" width="9.7109375" style="1" customWidth="1"/>
    <col min="9" max="9" width="7.140625" style="1" customWidth="1"/>
    <col min="10" max="10" width="9.7109375" style="1" customWidth="1"/>
    <col min="11" max="11" width="9.140625" style="1" customWidth="1"/>
    <col min="12" max="12" width="6.421875" style="1" customWidth="1"/>
    <col min="13" max="13" width="9.57421875" style="1" customWidth="1"/>
    <col min="14" max="14" width="8.00390625" style="1" customWidth="1"/>
    <col min="15" max="15" width="6.421875" style="1" customWidth="1"/>
    <col min="16" max="16" width="8.00390625" style="1" customWidth="1"/>
    <col min="17" max="17" width="7.140625" style="1" customWidth="1"/>
    <col min="18" max="20" width="6.421875" style="1" customWidth="1"/>
    <col min="21" max="21" width="5.8515625" style="1" customWidth="1"/>
    <col min="22" max="22" width="9.00390625" style="1" customWidth="1"/>
    <col min="23" max="23" width="6.8515625" style="0" customWidth="1"/>
    <col min="24" max="24" width="9.00390625" style="0" customWidth="1"/>
  </cols>
  <sheetData>
    <row r="1" spans="18:20" ht="12.75">
      <c r="R1" t="s">
        <v>101</v>
      </c>
      <c r="S1"/>
      <c r="T1"/>
    </row>
    <row r="2" spans="18:20" ht="12.75">
      <c r="R2" t="s">
        <v>102</v>
      </c>
      <c r="S2"/>
      <c r="T2"/>
    </row>
    <row r="3" spans="18:20" ht="12.75">
      <c r="R3" t="s">
        <v>103</v>
      </c>
      <c r="S3"/>
      <c r="T3"/>
    </row>
    <row r="4" spans="1:22" ht="18">
      <c r="A4" s="138" t="s">
        <v>100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</row>
    <row r="5" spans="1:13" ht="1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24" ht="12.75">
      <c r="A6" s="3"/>
      <c r="B6" s="3"/>
      <c r="C6" s="3"/>
      <c r="D6" s="3"/>
      <c r="E6" s="3"/>
      <c r="F6" s="3"/>
      <c r="G6" s="3"/>
      <c r="H6" s="3"/>
      <c r="I6" s="3"/>
      <c r="J6" s="3"/>
      <c r="N6" s="4"/>
      <c r="O6" s="4"/>
      <c r="P6" s="4"/>
      <c r="Q6" s="4"/>
      <c r="R6" s="4"/>
      <c r="S6" s="4"/>
      <c r="T6" s="4"/>
      <c r="U6" s="4"/>
      <c r="X6" s="5" t="s">
        <v>0</v>
      </c>
    </row>
    <row r="7" spans="1:24" s="12" customFormat="1" ht="18.75" customHeight="1">
      <c r="A7" s="139" t="s">
        <v>1</v>
      </c>
      <c r="B7" s="139" t="s">
        <v>2</v>
      </c>
      <c r="C7" s="140" t="s">
        <v>3</v>
      </c>
      <c r="D7" s="141" t="s">
        <v>4</v>
      </c>
      <c r="E7" s="142" t="s">
        <v>5</v>
      </c>
      <c r="F7" s="143" t="s">
        <v>6</v>
      </c>
      <c r="G7" s="142" t="s">
        <v>7</v>
      </c>
      <c r="H7" s="7"/>
      <c r="I7" s="8"/>
      <c r="J7" s="9" t="s">
        <v>8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10"/>
      <c r="X7" s="11"/>
    </row>
    <row r="8" spans="1:24" s="12" customFormat="1" ht="20.25" customHeight="1">
      <c r="A8" s="139"/>
      <c r="B8" s="139"/>
      <c r="C8" s="140"/>
      <c r="D8" s="141"/>
      <c r="E8" s="142"/>
      <c r="F8" s="144"/>
      <c r="G8" s="139"/>
      <c r="H8" s="113" t="s">
        <v>9</v>
      </c>
      <c r="I8" s="144" t="s">
        <v>6</v>
      </c>
      <c r="J8" s="113" t="s">
        <v>10</v>
      </c>
      <c r="K8" s="57" t="s">
        <v>11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145" t="s">
        <v>12</v>
      </c>
      <c r="W8" s="146" t="s">
        <v>13</v>
      </c>
      <c r="X8" s="145" t="s">
        <v>14</v>
      </c>
    </row>
    <row r="9" spans="1:24" s="12" customFormat="1" ht="78" customHeight="1">
      <c r="A9" s="139"/>
      <c r="B9" s="139"/>
      <c r="C9" s="140"/>
      <c r="D9" s="141"/>
      <c r="E9" s="142"/>
      <c r="F9" s="145"/>
      <c r="G9" s="139"/>
      <c r="H9" s="80"/>
      <c r="I9" s="145"/>
      <c r="J9" s="80"/>
      <c r="K9" s="6" t="s">
        <v>15</v>
      </c>
      <c r="L9" s="6" t="s">
        <v>6</v>
      </c>
      <c r="M9" s="6" t="s">
        <v>16</v>
      </c>
      <c r="N9" s="6" t="s">
        <v>17</v>
      </c>
      <c r="O9" s="6" t="s">
        <v>6</v>
      </c>
      <c r="P9" s="6" t="s">
        <v>18</v>
      </c>
      <c r="Q9" s="6" t="s">
        <v>19</v>
      </c>
      <c r="R9" s="6" t="s">
        <v>20</v>
      </c>
      <c r="S9" s="6" t="s">
        <v>6</v>
      </c>
      <c r="T9" s="6" t="s">
        <v>140</v>
      </c>
      <c r="U9" s="13" t="s">
        <v>21</v>
      </c>
      <c r="V9" s="139"/>
      <c r="W9" s="146"/>
      <c r="X9" s="143"/>
    </row>
    <row r="10" spans="1:24" s="12" customFormat="1" ht="6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  <c r="L10" s="14">
        <v>12</v>
      </c>
      <c r="M10" s="14">
        <v>13</v>
      </c>
      <c r="N10" s="14">
        <v>14</v>
      </c>
      <c r="O10" s="14">
        <v>15</v>
      </c>
      <c r="P10" s="14">
        <v>16</v>
      </c>
      <c r="Q10" s="14">
        <v>17</v>
      </c>
      <c r="R10" s="14">
        <v>18</v>
      </c>
      <c r="S10" s="14">
        <v>19</v>
      </c>
      <c r="T10" s="14">
        <v>20</v>
      </c>
      <c r="U10" s="14">
        <v>21</v>
      </c>
      <c r="V10" s="14">
        <v>22</v>
      </c>
      <c r="W10" s="15">
        <v>23</v>
      </c>
      <c r="X10" s="15">
        <v>24</v>
      </c>
    </row>
    <row r="11" spans="1:24" s="12" customFormat="1" ht="12.75" customHeight="1">
      <c r="A11" s="16" t="s">
        <v>22</v>
      </c>
      <c r="B11" s="17" t="s">
        <v>23</v>
      </c>
      <c r="C11" s="18"/>
      <c r="D11" s="19" t="s">
        <v>24</v>
      </c>
      <c r="E11" s="20">
        <v>5000</v>
      </c>
      <c r="F11" s="18"/>
      <c r="G11" s="20">
        <f aca="true" t="shared" si="0" ref="G11:G25">E11+F11</f>
        <v>5000</v>
      </c>
      <c r="H11" s="20">
        <v>5000</v>
      </c>
      <c r="I11" s="20"/>
      <c r="J11" s="20">
        <f>H11+I11</f>
        <v>5000</v>
      </c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18"/>
      <c r="V11" s="18"/>
      <c r="W11" s="21"/>
      <c r="X11" s="21"/>
    </row>
    <row r="12" spans="1:24" s="12" customFormat="1" ht="12.75">
      <c r="A12" s="22"/>
      <c r="B12" s="16" t="s">
        <v>25</v>
      </c>
      <c r="C12" s="23"/>
      <c r="D12" s="23" t="s">
        <v>26</v>
      </c>
      <c r="E12" s="24">
        <v>13000</v>
      </c>
      <c r="F12" s="25"/>
      <c r="G12" s="20">
        <f t="shared" si="0"/>
        <v>13000</v>
      </c>
      <c r="H12" s="20">
        <v>13000</v>
      </c>
      <c r="I12" s="26"/>
      <c r="J12" s="20">
        <f aca="true" t="shared" si="1" ref="J12:J74">H12+I12</f>
        <v>13000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7"/>
      <c r="V12" s="27"/>
      <c r="W12" s="21"/>
      <c r="X12" s="21"/>
    </row>
    <row r="13" spans="1:24" s="12" customFormat="1" ht="24">
      <c r="A13" s="28"/>
      <c r="B13" s="16" t="s">
        <v>27</v>
      </c>
      <c r="C13" s="23"/>
      <c r="D13" s="23" t="s">
        <v>28</v>
      </c>
      <c r="E13" s="24">
        <v>5384639</v>
      </c>
      <c r="F13" s="29"/>
      <c r="G13" s="20">
        <f t="shared" si="0"/>
        <v>5384639</v>
      </c>
      <c r="H13" s="20"/>
      <c r="I13" s="26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7"/>
      <c r="V13" s="24">
        <v>5384639</v>
      </c>
      <c r="W13" s="30"/>
      <c r="X13" s="21">
        <f>V13+W13</f>
        <v>5384639</v>
      </c>
    </row>
    <row r="14" spans="1:24" s="12" customFormat="1" ht="12.75">
      <c r="A14" s="28"/>
      <c r="B14" s="16" t="s">
        <v>29</v>
      </c>
      <c r="C14" s="23"/>
      <c r="D14" s="23" t="s">
        <v>30</v>
      </c>
      <c r="E14" s="24">
        <v>12600</v>
      </c>
      <c r="F14" s="24"/>
      <c r="G14" s="20">
        <f t="shared" si="0"/>
        <v>12600</v>
      </c>
      <c r="H14" s="20">
        <v>12600</v>
      </c>
      <c r="I14" s="26"/>
      <c r="J14" s="20">
        <f t="shared" si="1"/>
        <v>12600</v>
      </c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7"/>
      <c r="V14" s="27"/>
      <c r="W14" s="21"/>
      <c r="X14" s="21"/>
    </row>
    <row r="15" spans="1:24" s="12" customFormat="1" ht="12.75">
      <c r="A15" s="28"/>
      <c r="B15" s="16" t="s">
        <v>31</v>
      </c>
      <c r="C15" s="23"/>
      <c r="D15" s="23" t="s">
        <v>32</v>
      </c>
      <c r="E15" s="24">
        <v>203127</v>
      </c>
      <c r="F15" s="24"/>
      <c r="G15" s="20">
        <f t="shared" si="0"/>
        <v>203127</v>
      </c>
      <c r="H15" s="20">
        <v>203127</v>
      </c>
      <c r="I15" s="20"/>
      <c r="J15" s="20">
        <f t="shared" si="1"/>
        <v>203127</v>
      </c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7"/>
      <c r="V15" s="27"/>
      <c r="W15" s="21"/>
      <c r="X15" s="21"/>
    </row>
    <row r="16" spans="1:24" s="39" customFormat="1" ht="12.75">
      <c r="A16" s="31" t="s">
        <v>22</v>
      </c>
      <c r="B16" s="32" t="s">
        <v>33</v>
      </c>
      <c r="C16" s="33"/>
      <c r="D16" s="33" t="s">
        <v>34</v>
      </c>
      <c r="E16" s="34">
        <f aca="true" t="shared" si="2" ref="E16:J16">SUM(E11:E15)</f>
        <v>5618366</v>
      </c>
      <c r="F16" s="35">
        <f t="shared" si="2"/>
        <v>0</v>
      </c>
      <c r="G16" s="34">
        <f t="shared" si="2"/>
        <v>5618366</v>
      </c>
      <c r="H16" s="34">
        <f t="shared" si="2"/>
        <v>233727</v>
      </c>
      <c r="I16" s="34">
        <f t="shared" si="2"/>
        <v>0</v>
      </c>
      <c r="J16" s="34">
        <f t="shared" si="2"/>
        <v>233727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7"/>
      <c r="V16" s="34">
        <f>SUM(V11:V15)</f>
        <v>5384639</v>
      </c>
      <c r="W16" s="38">
        <f>SUM(W11:W15)</f>
        <v>0</v>
      </c>
      <c r="X16" s="34">
        <f>SUM(X11:X15)</f>
        <v>5384639</v>
      </c>
    </row>
    <row r="17" spans="1:24" s="39" customFormat="1" ht="12.75">
      <c r="A17" s="16" t="s">
        <v>35</v>
      </c>
      <c r="B17" s="16" t="s">
        <v>36</v>
      </c>
      <c r="C17" s="33"/>
      <c r="D17" s="23" t="s">
        <v>37</v>
      </c>
      <c r="E17" s="24">
        <v>0</v>
      </c>
      <c r="F17" s="25"/>
      <c r="G17" s="26">
        <f t="shared" si="0"/>
        <v>0</v>
      </c>
      <c r="H17" s="26">
        <v>0</v>
      </c>
      <c r="I17" s="26"/>
      <c r="J17" s="20">
        <f t="shared" si="1"/>
        <v>0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7"/>
      <c r="V17" s="34"/>
      <c r="W17" s="40"/>
      <c r="X17" s="21"/>
    </row>
    <row r="18" spans="1:24" s="12" customFormat="1" ht="12.75">
      <c r="A18" s="31" t="s">
        <v>35</v>
      </c>
      <c r="B18" s="32" t="s">
        <v>33</v>
      </c>
      <c r="C18" s="23"/>
      <c r="D18" s="33" t="s">
        <v>38</v>
      </c>
      <c r="E18" s="34">
        <f>SUM(E17)</f>
        <v>0</v>
      </c>
      <c r="F18" s="41"/>
      <c r="G18" s="34">
        <f>SUM(G17)</f>
        <v>0</v>
      </c>
      <c r="H18" s="34">
        <f>SUM(H17)</f>
        <v>0</v>
      </c>
      <c r="I18" s="42"/>
      <c r="J18" s="34">
        <f>SUM(J17)</f>
        <v>0</v>
      </c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7"/>
      <c r="V18" s="27"/>
      <c r="W18" s="21"/>
      <c r="X18" s="21"/>
    </row>
    <row r="19" spans="1:24" s="12" customFormat="1" ht="12.75">
      <c r="A19" s="28">
        <v>400</v>
      </c>
      <c r="B19" s="28">
        <v>40002</v>
      </c>
      <c r="C19" s="23"/>
      <c r="D19" s="23" t="s">
        <v>39</v>
      </c>
      <c r="E19" s="24">
        <v>240000</v>
      </c>
      <c r="F19" s="24">
        <v>50000</v>
      </c>
      <c r="G19" s="20">
        <f t="shared" si="0"/>
        <v>290000</v>
      </c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7"/>
      <c r="V19" s="24">
        <v>240000</v>
      </c>
      <c r="W19" s="21">
        <v>50000</v>
      </c>
      <c r="X19" s="21">
        <f>V19+W19</f>
        <v>290000</v>
      </c>
    </row>
    <row r="20" spans="1:24" s="12" customFormat="1" ht="12.75">
      <c r="A20" s="28"/>
      <c r="B20" s="28">
        <v>40004</v>
      </c>
      <c r="C20" s="23"/>
      <c r="D20" s="43" t="s">
        <v>40</v>
      </c>
      <c r="E20" s="24">
        <v>30000</v>
      </c>
      <c r="F20" s="24"/>
      <c r="G20" s="20">
        <f t="shared" si="0"/>
        <v>30000</v>
      </c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7"/>
      <c r="V20" s="24">
        <v>30000</v>
      </c>
      <c r="W20" s="44"/>
      <c r="X20" s="21">
        <f>V20+W20</f>
        <v>30000</v>
      </c>
    </row>
    <row r="21" spans="1:24" s="12" customFormat="1" ht="24">
      <c r="A21" s="32">
        <v>400</v>
      </c>
      <c r="B21" s="32" t="s">
        <v>33</v>
      </c>
      <c r="C21" s="33"/>
      <c r="D21" s="33" t="s">
        <v>41</v>
      </c>
      <c r="E21" s="34">
        <f>SUM(E19:E20)</f>
        <v>270000</v>
      </c>
      <c r="F21" s="34">
        <f>SUM(F19:F20)</f>
        <v>50000</v>
      </c>
      <c r="G21" s="36">
        <f t="shared" si="0"/>
        <v>320000</v>
      </c>
      <c r="H21" s="36"/>
      <c r="I21" s="36"/>
      <c r="J21" s="20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7"/>
      <c r="V21" s="34">
        <f>SUM(V19:V20)</f>
        <v>270000</v>
      </c>
      <c r="W21" s="51">
        <f>SUM(W19:W20)</f>
        <v>50000</v>
      </c>
      <c r="X21" s="40">
        <f>V21+W21</f>
        <v>320000</v>
      </c>
    </row>
    <row r="22" spans="1:24" s="12" customFormat="1" ht="12.75">
      <c r="A22" s="28">
        <v>600</v>
      </c>
      <c r="B22" s="28">
        <v>60004</v>
      </c>
      <c r="C22" s="23"/>
      <c r="D22" s="23" t="s">
        <v>42</v>
      </c>
      <c r="E22" s="24">
        <v>200000</v>
      </c>
      <c r="F22" s="24">
        <v>-25000</v>
      </c>
      <c r="G22" s="20">
        <f t="shared" si="0"/>
        <v>175000</v>
      </c>
      <c r="H22" s="20">
        <v>200000</v>
      </c>
      <c r="I22" s="20">
        <v>-25000</v>
      </c>
      <c r="J22" s="20">
        <f t="shared" si="1"/>
        <v>175000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7"/>
      <c r="V22" s="27"/>
      <c r="W22" s="21"/>
      <c r="X22" s="21"/>
    </row>
    <row r="23" spans="1:24" s="12" customFormat="1" ht="12.75">
      <c r="A23" s="28"/>
      <c r="B23" s="28">
        <v>60013</v>
      </c>
      <c r="C23" s="23"/>
      <c r="D23" s="23" t="s">
        <v>43</v>
      </c>
      <c r="E23" s="24">
        <v>150000</v>
      </c>
      <c r="F23" s="24"/>
      <c r="G23" s="20">
        <f t="shared" si="0"/>
        <v>150000</v>
      </c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7"/>
      <c r="V23" s="24">
        <v>150000</v>
      </c>
      <c r="W23" s="21"/>
      <c r="X23" s="21">
        <f>V23+W23</f>
        <v>150000</v>
      </c>
    </row>
    <row r="24" spans="1:24" s="12" customFormat="1" ht="12.75">
      <c r="A24" s="28"/>
      <c r="B24" s="28">
        <v>60014</v>
      </c>
      <c r="C24" s="23"/>
      <c r="D24" s="23" t="s">
        <v>44</v>
      </c>
      <c r="E24" s="24">
        <v>135000</v>
      </c>
      <c r="F24" s="24"/>
      <c r="G24" s="20">
        <f t="shared" si="0"/>
        <v>135000</v>
      </c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7"/>
      <c r="V24" s="24">
        <v>135000</v>
      </c>
      <c r="W24" s="44"/>
      <c r="X24" s="21">
        <f>V24+W24</f>
        <v>135000</v>
      </c>
    </row>
    <row r="25" spans="1:24" s="12" customFormat="1" ht="12.75">
      <c r="A25" s="28"/>
      <c r="B25" s="28">
        <v>60016</v>
      </c>
      <c r="C25" s="23"/>
      <c r="D25" s="23" t="s">
        <v>45</v>
      </c>
      <c r="E25" s="24">
        <v>1386000</v>
      </c>
      <c r="F25" s="24"/>
      <c r="G25" s="20">
        <f t="shared" si="0"/>
        <v>1386000</v>
      </c>
      <c r="H25" s="20">
        <v>166000</v>
      </c>
      <c r="I25" s="20"/>
      <c r="J25" s="20">
        <f t="shared" si="1"/>
        <v>166000</v>
      </c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7"/>
      <c r="V25" s="24">
        <v>1220000</v>
      </c>
      <c r="W25" s="44"/>
      <c r="X25" s="21">
        <f>V25+W25</f>
        <v>1220000</v>
      </c>
    </row>
    <row r="26" spans="1:24" s="39" customFormat="1" ht="12.75">
      <c r="A26" s="32">
        <v>600</v>
      </c>
      <c r="B26" s="32" t="s">
        <v>33</v>
      </c>
      <c r="C26" s="33"/>
      <c r="D26" s="33" t="s">
        <v>46</v>
      </c>
      <c r="E26" s="34">
        <f aca="true" t="shared" si="3" ref="E26:J26">SUM(E22:E25)</f>
        <v>1871000</v>
      </c>
      <c r="F26" s="34">
        <f t="shared" si="3"/>
        <v>-25000</v>
      </c>
      <c r="G26" s="34">
        <f t="shared" si="3"/>
        <v>1846000</v>
      </c>
      <c r="H26" s="34">
        <f t="shared" si="3"/>
        <v>366000</v>
      </c>
      <c r="I26" s="36">
        <f t="shared" si="3"/>
        <v>-25000</v>
      </c>
      <c r="J26" s="34">
        <f t="shared" si="3"/>
        <v>341000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7"/>
      <c r="V26" s="34">
        <f>SUM(V22:V25)</f>
        <v>1505000</v>
      </c>
      <c r="W26" s="45">
        <f>SUM(W22:W25)</f>
        <v>0</v>
      </c>
      <c r="X26" s="34">
        <f>SUM(X22:X25)</f>
        <v>1505000</v>
      </c>
    </row>
    <row r="27" spans="1:24" s="12" customFormat="1" ht="24">
      <c r="A27" s="28">
        <v>700</v>
      </c>
      <c r="B27" s="28">
        <v>70005</v>
      </c>
      <c r="C27" s="23"/>
      <c r="D27" s="23" t="s">
        <v>47</v>
      </c>
      <c r="E27" s="24">
        <v>91000</v>
      </c>
      <c r="F27" s="24"/>
      <c r="G27" s="20">
        <f aca="true" t="shared" si="4" ref="G27:G54">E27+F27</f>
        <v>91000</v>
      </c>
      <c r="H27" s="20">
        <v>91000</v>
      </c>
      <c r="I27" s="20"/>
      <c r="J27" s="20">
        <f t="shared" si="1"/>
        <v>91000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7"/>
      <c r="V27" s="27"/>
      <c r="W27" s="21"/>
      <c r="X27" s="21"/>
    </row>
    <row r="28" spans="1:24" s="39" customFormat="1" ht="24">
      <c r="A28" s="32">
        <v>700</v>
      </c>
      <c r="B28" s="32" t="s">
        <v>33</v>
      </c>
      <c r="C28" s="33"/>
      <c r="D28" s="33" t="s">
        <v>48</v>
      </c>
      <c r="E28" s="34">
        <f>SUM(E27)</f>
        <v>91000</v>
      </c>
      <c r="F28" s="34">
        <f>SUM(F27)</f>
        <v>0</v>
      </c>
      <c r="G28" s="36">
        <f t="shared" si="4"/>
        <v>91000</v>
      </c>
      <c r="H28" s="34">
        <f>SUM(H27)</f>
        <v>91000</v>
      </c>
      <c r="I28" s="34">
        <f>SUM(I27)</f>
        <v>0</v>
      </c>
      <c r="J28" s="34">
        <f>SUM(J27)</f>
        <v>91000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7"/>
      <c r="V28" s="37"/>
      <c r="W28" s="40"/>
      <c r="X28" s="21"/>
    </row>
    <row r="29" spans="1:24" s="12" customFormat="1" ht="24">
      <c r="A29" s="28">
        <v>710</v>
      </c>
      <c r="B29" s="28">
        <v>71004</v>
      </c>
      <c r="C29" s="23"/>
      <c r="D29" s="23" t="s">
        <v>49</v>
      </c>
      <c r="E29" s="24">
        <v>94000</v>
      </c>
      <c r="F29" s="24"/>
      <c r="G29" s="20">
        <f t="shared" si="4"/>
        <v>94000</v>
      </c>
      <c r="H29" s="20">
        <v>94000</v>
      </c>
      <c r="I29" s="20"/>
      <c r="J29" s="20">
        <f t="shared" si="1"/>
        <v>94000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7"/>
      <c r="V29" s="27"/>
      <c r="W29" s="21"/>
      <c r="X29" s="21"/>
    </row>
    <row r="30" spans="1:24" s="39" customFormat="1" ht="12.75">
      <c r="A30" s="32">
        <v>710</v>
      </c>
      <c r="B30" s="32" t="s">
        <v>33</v>
      </c>
      <c r="C30" s="33"/>
      <c r="D30" s="33" t="s">
        <v>50</v>
      </c>
      <c r="E30" s="34">
        <f>SUM(E29)</f>
        <v>94000</v>
      </c>
      <c r="F30" s="34">
        <f>SUM(F29)</f>
        <v>0</v>
      </c>
      <c r="G30" s="36">
        <f t="shared" si="4"/>
        <v>94000</v>
      </c>
      <c r="H30" s="34">
        <f>SUM(H29)</f>
        <v>94000</v>
      </c>
      <c r="I30" s="34">
        <f>SUM(I29)</f>
        <v>0</v>
      </c>
      <c r="J30" s="36">
        <f t="shared" si="1"/>
        <v>94000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7"/>
      <c r="V30" s="37"/>
      <c r="W30" s="40"/>
      <c r="X30" s="21"/>
    </row>
    <row r="31" spans="1:24" s="12" customFormat="1" ht="12.75">
      <c r="A31" s="28">
        <v>750</v>
      </c>
      <c r="B31" s="28">
        <v>75011</v>
      </c>
      <c r="C31" s="23"/>
      <c r="D31" s="23" t="s">
        <v>51</v>
      </c>
      <c r="E31" s="24">
        <v>63800</v>
      </c>
      <c r="F31" s="24"/>
      <c r="G31" s="20">
        <f t="shared" si="4"/>
        <v>63800</v>
      </c>
      <c r="H31" s="20">
        <v>63800</v>
      </c>
      <c r="I31" s="20"/>
      <c r="J31" s="20">
        <f t="shared" si="1"/>
        <v>63800</v>
      </c>
      <c r="K31" s="20">
        <v>46500</v>
      </c>
      <c r="L31" s="20"/>
      <c r="M31" s="20">
        <f>K31+L31</f>
        <v>46500</v>
      </c>
      <c r="N31" s="20">
        <v>14700</v>
      </c>
      <c r="O31" s="20"/>
      <c r="P31" s="20">
        <f>N31+O31</f>
        <v>14700</v>
      </c>
      <c r="Q31" s="20"/>
      <c r="R31" s="20"/>
      <c r="S31" s="20"/>
      <c r="T31" s="20"/>
      <c r="U31" s="27"/>
      <c r="V31" s="27"/>
      <c r="W31" s="21"/>
      <c r="X31" s="21"/>
    </row>
    <row r="32" spans="1:24" s="12" customFormat="1" ht="12.75">
      <c r="A32" s="28"/>
      <c r="B32" s="28">
        <v>75022</v>
      </c>
      <c r="C32" s="23"/>
      <c r="D32" s="23" t="s">
        <v>52</v>
      </c>
      <c r="E32" s="24">
        <v>135000</v>
      </c>
      <c r="F32" s="24"/>
      <c r="G32" s="20">
        <f t="shared" si="4"/>
        <v>135000</v>
      </c>
      <c r="H32" s="20">
        <v>135000</v>
      </c>
      <c r="I32" s="20"/>
      <c r="J32" s="20">
        <f t="shared" si="1"/>
        <v>135000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7"/>
      <c r="V32" s="24"/>
      <c r="W32" s="21"/>
      <c r="X32" s="21"/>
    </row>
    <row r="33" spans="1:24" s="12" customFormat="1" ht="12.75">
      <c r="A33" s="28"/>
      <c r="B33" s="28">
        <v>75023</v>
      </c>
      <c r="C33" s="23"/>
      <c r="D33" s="23" t="s">
        <v>53</v>
      </c>
      <c r="E33" s="24">
        <v>1446500</v>
      </c>
      <c r="F33" s="24">
        <v>-11000</v>
      </c>
      <c r="G33" s="20">
        <f t="shared" si="4"/>
        <v>1435500</v>
      </c>
      <c r="H33" s="20">
        <v>1415500</v>
      </c>
      <c r="I33" s="20">
        <v>-11000</v>
      </c>
      <c r="J33" s="20">
        <f t="shared" si="1"/>
        <v>1404500</v>
      </c>
      <c r="K33" s="20">
        <v>852932</v>
      </c>
      <c r="L33" s="20"/>
      <c r="M33" s="20">
        <f>K33+L33</f>
        <v>852932</v>
      </c>
      <c r="N33" s="20">
        <v>170000</v>
      </c>
      <c r="O33" s="137">
        <v>-11000</v>
      </c>
      <c r="P33" s="20">
        <f>N33+O33</f>
        <v>159000</v>
      </c>
      <c r="Q33" s="20"/>
      <c r="R33" s="20"/>
      <c r="S33" s="20"/>
      <c r="T33" s="20"/>
      <c r="U33" s="27"/>
      <c r="V33" s="24">
        <v>31000</v>
      </c>
      <c r="W33" s="21"/>
      <c r="X33" s="21">
        <f>V33+W33</f>
        <v>31000</v>
      </c>
    </row>
    <row r="34" spans="1:24" s="12" customFormat="1" ht="24">
      <c r="A34" s="28"/>
      <c r="B34" s="28">
        <v>75075</v>
      </c>
      <c r="C34" s="23"/>
      <c r="D34" s="23" t="s">
        <v>54</v>
      </c>
      <c r="E34" s="24">
        <v>93000</v>
      </c>
      <c r="F34" s="24"/>
      <c r="G34" s="20">
        <f t="shared" si="4"/>
        <v>93000</v>
      </c>
      <c r="H34" s="20">
        <v>93000</v>
      </c>
      <c r="I34" s="20"/>
      <c r="J34" s="20">
        <f t="shared" si="1"/>
        <v>93000</v>
      </c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7"/>
      <c r="V34" s="27"/>
      <c r="W34" s="21"/>
      <c r="X34" s="21"/>
    </row>
    <row r="35" spans="1:24" s="12" customFormat="1" ht="12.75">
      <c r="A35" s="28"/>
      <c r="B35" s="28">
        <v>75095</v>
      </c>
      <c r="C35" s="23"/>
      <c r="D35" s="23" t="s">
        <v>32</v>
      </c>
      <c r="E35" s="24">
        <v>61800</v>
      </c>
      <c r="F35" s="24"/>
      <c r="G35" s="20">
        <f t="shared" si="4"/>
        <v>61800</v>
      </c>
      <c r="H35" s="20">
        <v>61800</v>
      </c>
      <c r="I35" s="20"/>
      <c r="J35" s="20">
        <f t="shared" si="1"/>
        <v>61800</v>
      </c>
      <c r="K35" s="20">
        <v>26693</v>
      </c>
      <c r="L35" s="20"/>
      <c r="M35" s="20">
        <f>K35+L35</f>
        <v>26693</v>
      </c>
      <c r="N35" s="20">
        <v>5300</v>
      </c>
      <c r="O35" s="20"/>
      <c r="P35" s="20">
        <f>N35+O35</f>
        <v>5300</v>
      </c>
      <c r="Q35" s="20"/>
      <c r="R35" s="20"/>
      <c r="S35" s="20"/>
      <c r="T35" s="20"/>
      <c r="U35" s="27"/>
      <c r="V35" s="27"/>
      <c r="W35" s="21"/>
      <c r="X35" s="21"/>
    </row>
    <row r="36" spans="1:24" s="39" customFormat="1" ht="24">
      <c r="A36" s="32">
        <v>750</v>
      </c>
      <c r="B36" s="32" t="s">
        <v>33</v>
      </c>
      <c r="C36" s="33"/>
      <c r="D36" s="33" t="s">
        <v>55</v>
      </c>
      <c r="E36" s="34">
        <f>SUM(E31:E35)</f>
        <v>1800100</v>
      </c>
      <c r="F36" s="34">
        <f>SUM(F31:F35)</f>
        <v>-11000</v>
      </c>
      <c r="G36" s="36">
        <f t="shared" si="4"/>
        <v>1789100</v>
      </c>
      <c r="H36" s="34">
        <f aca="true" t="shared" si="5" ref="H36:P36">SUM(H31:H35)</f>
        <v>1769100</v>
      </c>
      <c r="I36" s="34">
        <f t="shared" si="5"/>
        <v>-11000</v>
      </c>
      <c r="J36" s="34">
        <f t="shared" si="5"/>
        <v>1758100</v>
      </c>
      <c r="K36" s="34">
        <f t="shared" si="5"/>
        <v>926125</v>
      </c>
      <c r="L36" s="34">
        <f t="shared" si="5"/>
        <v>0</v>
      </c>
      <c r="M36" s="34">
        <f t="shared" si="5"/>
        <v>926125</v>
      </c>
      <c r="N36" s="34">
        <f t="shared" si="5"/>
        <v>190000</v>
      </c>
      <c r="O36" s="38">
        <f t="shared" si="5"/>
        <v>-11000</v>
      </c>
      <c r="P36" s="34">
        <f t="shared" si="5"/>
        <v>179000</v>
      </c>
      <c r="Q36" s="36"/>
      <c r="R36" s="36"/>
      <c r="S36" s="36"/>
      <c r="T36" s="36"/>
      <c r="U36" s="37"/>
      <c r="V36" s="34">
        <f>SUM(V31:V35)</f>
        <v>31000</v>
      </c>
      <c r="W36" s="34">
        <f>SUM(W31:W35)</f>
        <v>0</v>
      </c>
      <c r="X36" s="34">
        <f>SUM(X31:X35)</f>
        <v>31000</v>
      </c>
    </row>
    <row r="37" spans="1:24" s="39" customFormat="1" ht="24">
      <c r="A37" s="28">
        <v>751</v>
      </c>
      <c r="B37" s="28">
        <v>75101</v>
      </c>
      <c r="C37" s="23"/>
      <c r="D37" s="23" t="s">
        <v>56</v>
      </c>
      <c r="E37" s="24">
        <v>1272</v>
      </c>
      <c r="F37" s="24"/>
      <c r="G37" s="20">
        <f t="shared" si="4"/>
        <v>1272</v>
      </c>
      <c r="H37" s="20">
        <v>1272</v>
      </c>
      <c r="I37" s="20"/>
      <c r="J37" s="20">
        <f t="shared" si="1"/>
        <v>1272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37"/>
      <c r="V37" s="34"/>
      <c r="W37" s="40"/>
      <c r="X37" s="21"/>
    </row>
    <row r="38" spans="1:24" s="39" customFormat="1" ht="12.75">
      <c r="A38" s="28">
        <v>751</v>
      </c>
      <c r="B38" s="28">
        <v>75108</v>
      </c>
      <c r="C38" s="23"/>
      <c r="D38" s="23" t="s">
        <v>57</v>
      </c>
      <c r="E38" s="24">
        <v>9172</v>
      </c>
      <c r="F38" s="24"/>
      <c r="G38" s="20">
        <f t="shared" si="4"/>
        <v>9172</v>
      </c>
      <c r="H38" s="20">
        <v>9172</v>
      </c>
      <c r="I38" s="20"/>
      <c r="J38" s="20">
        <f t="shared" si="1"/>
        <v>9172</v>
      </c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37"/>
      <c r="V38" s="34"/>
      <c r="W38" s="40"/>
      <c r="X38" s="21"/>
    </row>
    <row r="39" spans="1:24" s="39" customFormat="1" ht="24">
      <c r="A39" s="32">
        <v>751</v>
      </c>
      <c r="B39" s="32" t="s">
        <v>33</v>
      </c>
      <c r="C39" s="33"/>
      <c r="D39" s="33" t="s">
        <v>58</v>
      </c>
      <c r="E39" s="34">
        <f>E37+E38</f>
        <v>10444</v>
      </c>
      <c r="F39" s="34">
        <f>F37+F38</f>
        <v>0</v>
      </c>
      <c r="G39" s="36">
        <f t="shared" si="4"/>
        <v>10444</v>
      </c>
      <c r="H39" s="34">
        <f>H37+H38</f>
        <v>10444</v>
      </c>
      <c r="I39" s="34">
        <f>I37+I38</f>
        <v>0</v>
      </c>
      <c r="J39" s="46">
        <f t="shared" si="1"/>
        <v>10444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7"/>
      <c r="V39" s="34"/>
      <c r="W39" s="40"/>
      <c r="X39" s="21"/>
    </row>
    <row r="40" spans="1:24" s="12" customFormat="1" ht="12.75">
      <c r="A40" s="28">
        <v>754</v>
      </c>
      <c r="B40" s="28">
        <v>75412</v>
      </c>
      <c r="C40" s="23"/>
      <c r="D40" s="23" t="s">
        <v>59</v>
      </c>
      <c r="E40" s="24">
        <v>72000</v>
      </c>
      <c r="F40" s="24"/>
      <c r="G40" s="20">
        <f t="shared" si="4"/>
        <v>72000</v>
      </c>
      <c r="H40" s="20">
        <v>72000</v>
      </c>
      <c r="I40" s="20"/>
      <c r="J40" s="20">
        <f t="shared" si="1"/>
        <v>72000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7"/>
      <c r="V40" s="27"/>
      <c r="W40" s="21"/>
      <c r="X40" s="21"/>
    </row>
    <row r="41" spans="1:24" s="12" customFormat="1" ht="12.75">
      <c r="A41" s="28"/>
      <c r="B41" s="28">
        <v>75414</v>
      </c>
      <c r="C41" s="23"/>
      <c r="D41" s="23" t="s">
        <v>60</v>
      </c>
      <c r="E41" s="24">
        <v>2500</v>
      </c>
      <c r="F41" s="24"/>
      <c r="G41" s="20">
        <f t="shared" si="4"/>
        <v>2500</v>
      </c>
      <c r="H41" s="20">
        <v>2500</v>
      </c>
      <c r="I41" s="20"/>
      <c r="J41" s="20">
        <f t="shared" si="1"/>
        <v>2500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7"/>
      <c r="V41" s="27"/>
      <c r="W41" s="21"/>
      <c r="X41" s="21"/>
    </row>
    <row r="42" spans="1:24" s="39" customFormat="1" ht="24">
      <c r="A42" s="32">
        <v>754</v>
      </c>
      <c r="B42" s="32" t="s">
        <v>33</v>
      </c>
      <c r="C42" s="33"/>
      <c r="D42" s="33" t="s">
        <v>61</v>
      </c>
      <c r="E42" s="34">
        <f>E40+E41</f>
        <v>74500</v>
      </c>
      <c r="F42" s="34">
        <f>F40+F41</f>
        <v>0</v>
      </c>
      <c r="G42" s="34">
        <f>G40+G41</f>
        <v>74500</v>
      </c>
      <c r="H42" s="34">
        <f>H40+H41</f>
        <v>74500</v>
      </c>
      <c r="I42" s="34">
        <f>I40+I41</f>
        <v>0</v>
      </c>
      <c r="J42" s="46">
        <f t="shared" si="1"/>
        <v>74500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7"/>
      <c r="V42" s="37"/>
      <c r="W42" s="40"/>
      <c r="X42" s="21"/>
    </row>
    <row r="43" spans="1:24" s="12" customFormat="1" ht="24">
      <c r="A43" s="28">
        <v>757</v>
      </c>
      <c r="B43" s="28">
        <v>75702</v>
      </c>
      <c r="C43" s="23"/>
      <c r="D43" s="23" t="s">
        <v>62</v>
      </c>
      <c r="E43" s="24">
        <v>60000</v>
      </c>
      <c r="F43" s="24">
        <v>-14000</v>
      </c>
      <c r="G43" s="20">
        <f t="shared" si="4"/>
        <v>46000</v>
      </c>
      <c r="H43" s="20">
        <v>60000</v>
      </c>
      <c r="I43" s="20">
        <v>-14000</v>
      </c>
      <c r="J43" s="20">
        <f t="shared" si="1"/>
        <v>46000</v>
      </c>
      <c r="K43" s="20"/>
      <c r="L43" s="20"/>
      <c r="M43" s="20"/>
      <c r="N43" s="20"/>
      <c r="O43" s="20"/>
      <c r="P43" s="20"/>
      <c r="Q43" s="20"/>
      <c r="R43" s="20">
        <v>60000</v>
      </c>
      <c r="S43" s="78">
        <v>-14000</v>
      </c>
      <c r="T43" s="20">
        <f>R43+S43</f>
        <v>46000</v>
      </c>
      <c r="U43" s="27"/>
      <c r="V43" s="27"/>
      <c r="W43" s="21"/>
      <c r="X43" s="21"/>
    </row>
    <row r="44" spans="1:24" s="39" customFormat="1" ht="24">
      <c r="A44" s="32">
        <v>757</v>
      </c>
      <c r="B44" s="32" t="s">
        <v>33</v>
      </c>
      <c r="C44" s="33"/>
      <c r="D44" s="33" t="s">
        <v>63</v>
      </c>
      <c r="E44" s="34">
        <f>E43</f>
        <v>60000</v>
      </c>
      <c r="F44" s="34">
        <f>F43</f>
        <v>-14000</v>
      </c>
      <c r="G44" s="36">
        <f t="shared" si="4"/>
        <v>46000</v>
      </c>
      <c r="H44" s="34">
        <f>H43</f>
        <v>60000</v>
      </c>
      <c r="I44" s="34">
        <f>I43</f>
        <v>-14000</v>
      </c>
      <c r="J44" s="46">
        <f t="shared" si="1"/>
        <v>46000</v>
      </c>
      <c r="K44" s="36"/>
      <c r="L44" s="36"/>
      <c r="M44" s="36"/>
      <c r="N44" s="36"/>
      <c r="O44" s="36"/>
      <c r="P44" s="36"/>
      <c r="Q44" s="36"/>
      <c r="R44" s="34">
        <f>R43</f>
        <v>60000</v>
      </c>
      <c r="S44" s="38">
        <f>S43</f>
        <v>-14000</v>
      </c>
      <c r="T44" s="34">
        <f>T43</f>
        <v>46000</v>
      </c>
      <c r="U44" s="37"/>
      <c r="V44" s="37"/>
      <c r="W44" s="40"/>
      <c r="X44" s="21"/>
    </row>
    <row r="45" spans="1:24" s="12" customFormat="1" ht="12.75">
      <c r="A45" s="23">
        <v>758</v>
      </c>
      <c r="B45" s="23">
        <v>75818</v>
      </c>
      <c r="C45" s="23"/>
      <c r="D45" s="23" t="s">
        <v>64</v>
      </c>
      <c r="E45" s="24">
        <v>37000</v>
      </c>
      <c r="F45" s="47"/>
      <c r="G45" s="20">
        <f t="shared" si="4"/>
        <v>37000</v>
      </c>
      <c r="H45" s="20">
        <v>37000</v>
      </c>
      <c r="I45" s="48"/>
      <c r="J45" s="20">
        <f t="shared" si="1"/>
        <v>37000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7"/>
      <c r="V45" s="27"/>
      <c r="W45" s="21"/>
      <c r="X45" s="21"/>
    </row>
    <row r="46" spans="1:24" s="39" customFormat="1" ht="12.75">
      <c r="A46" s="33">
        <v>758</v>
      </c>
      <c r="B46" s="33" t="s">
        <v>33</v>
      </c>
      <c r="C46" s="33"/>
      <c r="D46" s="33" t="s">
        <v>65</v>
      </c>
      <c r="E46" s="34">
        <f>SUM(E45)</f>
        <v>37000</v>
      </c>
      <c r="F46" s="45">
        <f>SUM(F45)</f>
        <v>0</v>
      </c>
      <c r="G46" s="36">
        <f t="shared" si="4"/>
        <v>37000</v>
      </c>
      <c r="H46" s="34">
        <f>SUM(H45)</f>
        <v>37000</v>
      </c>
      <c r="I46" s="45">
        <f>SUM(I45)</f>
        <v>0</v>
      </c>
      <c r="J46" s="34">
        <f>SUM(J45)</f>
        <v>37000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7"/>
      <c r="V46" s="37"/>
      <c r="W46" s="40"/>
      <c r="X46" s="21"/>
    </row>
    <row r="47" spans="1:24" s="12" customFormat="1" ht="12.75">
      <c r="A47" s="23">
        <v>801</v>
      </c>
      <c r="B47" s="23">
        <v>80101</v>
      </c>
      <c r="C47" s="23"/>
      <c r="D47" s="23" t="s">
        <v>66</v>
      </c>
      <c r="E47" s="24">
        <v>2832107</v>
      </c>
      <c r="F47" s="24"/>
      <c r="G47" s="20">
        <f t="shared" si="4"/>
        <v>2832107</v>
      </c>
      <c r="H47" s="20">
        <v>2832107</v>
      </c>
      <c r="I47" s="20"/>
      <c r="J47" s="20">
        <f t="shared" si="1"/>
        <v>2832107</v>
      </c>
      <c r="K47" s="20">
        <v>1830017</v>
      </c>
      <c r="L47" s="20"/>
      <c r="M47" s="20">
        <f aca="true" t="shared" si="6" ref="M47:M52">K47+L47</f>
        <v>1830017</v>
      </c>
      <c r="N47" s="20">
        <v>390245</v>
      </c>
      <c r="O47" s="20"/>
      <c r="P47" s="20">
        <f aca="true" t="shared" si="7" ref="P47:P52">N47+O47</f>
        <v>390245</v>
      </c>
      <c r="Q47" s="20"/>
      <c r="R47" s="20"/>
      <c r="S47" s="20"/>
      <c r="T47" s="20"/>
      <c r="U47" s="27"/>
      <c r="V47" s="27"/>
      <c r="W47" s="21"/>
      <c r="X47" s="21"/>
    </row>
    <row r="48" spans="1:24" s="12" customFormat="1" ht="12.75">
      <c r="A48" s="23"/>
      <c r="B48" s="23">
        <v>80110</v>
      </c>
      <c r="C48" s="23"/>
      <c r="D48" s="23" t="s">
        <v>67</v>
      </c>
      <c r="E48" s="24">
        <v>1548230</v>
      </c>
      <c r="F48" s="24"/>
      <c r="G48" s="20">
        <f t="shared" si="4"/>
        <v>1548230</v>
      </c>
      <c r="H48" s="20">
        <v>1548230</v>
      </c>
      <c r="I48" s="20"/>
      <c r="J48" s="20">
        <f t="shared" si="1"/>
        <v>1548230</v>
      </c>
      <c r="K48" s="20">
        <v>1002603</v>
      </c>
      <c r="L48" s="20"/>
      <c r="M48" s="20">
        <f t="shared" si="6"/>
        <v>1002603</v>
      </c>
      <c r="N48" s="20">
        <v>205050</v>
      </c>
      <c r="O48" s="20"/>
      <c r="P48" s="20">
        <f t="shared" si="7"/>
        <v>205050</v>
      </c>
      <c r="Q48" s="20"/>
      <c r="R48" s="20"/>
      <c r="S48" s="20"/>
      <c r="T48" s="20"/>
      <c r="U48" s="27"/>
      <c r="V48" s="27"/>
      <c r="W48" s="21"/>
      <c r="X48" s="21"/>
    </row>
    <row r="49" spans="1:24" s="12" customFormat="1" ht="12.75">
      <c r="A49" s="23"/>
      <c r="B49" s="23">
        <v>80113</v>
      </c>
      <c r="C49" s="23"/>
      <c r="D49" s="23" t="s">
        <v>68</v>
      </c>
      <c r="E49" s="24">
        <v>352165</v>
      </c>
      <c r="F49" s="24"/>
      <c r="G49" s="20">
        <f t="shared" si="4"/>
        <v>352165</v>
      </c>
      <c r="H49" s="20">
        <v>352165</v>
      </c>
      <c r="I49" s="20"/>
      <c r="J49" s="20">
        <f t="shared" si="1"/>
        <v>352165</v>
      </c>
      <c r="K49" s="20">
        <v>71123</v>
      </c>
      <c r="L49" s="20"/>
      <c r="M49" s="20">
        <f t="shared" si="6"/>
        <v>71123</v>
      </c>
      <c r="N49" s="20">
        <v>14488</v>
      </c>
      <c r="O49" s="20"/>
      <c r="P49" s="20">
        <f t="shared" si="7"/>
        <v>14488</v>
      </c>
      <c r="Q49" s="20"/>
      <c r="R49" s="20"/>
      <c r="S49" s="20"/>
      <c r="T49" s="20"/>
      <c r="U49" s="27"/>
      <c r="V49" s="27"/>
      <c r="W49" s="21"/>
      <c r="X49" s="21"/>
    </row>
    <row r="50" spans="1:24" s="12" customFormat="1" ht="24">
      <c r="A50" s="23"/>
      <c r="B50" s="23">
        <v>80114</v>
      </c>
      <c r="C50" s="23"/>
      <c r="D50" s="23" t="s">
        <v>69</v>
      </c>
      <c r="E50" s="24">
        <v>224918</v>
      </c>
      <c r="F50" s="24"/>
      <c r="G50" s="20">
        <f t="shared" si="4"/>
        <v>224918</v>
      </c>
      <c r="H50" s="20">
        <v>224918</v>
      </c>
      <c r="I50" s="20"/>
      <c r="J50" s="20">
        <f t="shared" si="1"/>
        <v>224918</v>
      </c>
      <c r="K50" s="20">
        <v>144050</v>
      </c>
      <c r="L50" s="20"/>
      <c r="M50" s="20">
        <f t="shared" si="6"/>
        <v>144050</v>
      </c>
      <c r="N50" s="20">
        <v>26950</v>
      </c>
      <c r="O50" s="20"/>
      <c r="P50" s="20">
        <f t="shared" si="7"/>
        <v>26950</v>
      </c>
      <c r="Q50" s="20"/>
      <c r="R50" s="20"/>
      <c r="S50" s="20"/>
      <c r="T50" s="20"/>
      <c r="U50" s="27"/>
      <c r="V50" s="27"/>
      <c r="W50" s="21"/>
      <c r="X50" s="21"/>
    </row>
    <row r="51" spans="1:24" s="12" customFormat="1" ht="24">
      <c r="A51" s="23"/>
      <c r="B51" s="23">
        <v>80103</v>
      </c>
      <c r="C51" s="23"/>
      <c r="D51" s="23" t="s">
        <v>70</v>
      </c>
      <c r="E51" s="24">
        <v>212014</v>
      </c>
      <c r="F51" s="24"/>
      <c r="G51" s="20">
        <f t="shared" si="4"/>
        <v>212014</v>
      </c>
      <c r="H51" s="20">
        <v>212014</v>
      </c>
      <c r="I51" s="20"/>
      <c r="J51" s="20">
        <f t="shared" si="1"/>
        <v>212014</v>
      </c>
      <c r="K51" s="20">
        <v>122982</v>
      </c>
      <c r="L51" s="20"/>
      <c r="M51" s="20">
        <f t="shared" si="6"/>
        <v>122982</v>
      </c>
      <c r="N51" s="20">
        <v>26600</v>
      </c>
      <c r="O51" s="20"/>
      <c r="P51" s="20">
        <f t="shared" si="7"/>
        <v>26600</v>
      </c>
      <c r="Q51" s="20"/>
      <c r="R51" s="20"/>
      <c r="S51" s="20"/>
      <c r="T51" s="20"/>
      <c r="U51" s="27"/>
      <c r="V51" s="27"/>
      <c r="W51" s="21"/>
      <c r="X51" s="21"/>
    </row>
    <row r="52" spans="1:24" s="12" customFormat="1" ht="12.75">
      <c r="A52" s="23"/>
      <c r="B52" s="23">
        <v>80104</v>
      </c>
      <c r="C52" s="23"/>
      <c r="D52" s="23" t="s">
        <v>71</v>
      </c>
      <c r="E52" s="24">
        <v>693767</v>
      </c>
      <c r="F52" s="24"/>
      <c r="G52" s="20">
        <f t="shared" si="4"/>
        <v>693767</v>
      </c>
      <c r="H52" s="20">
        <v>693767</v>
      </c>
      <c r="I52" s="20"/>
      <c r="J52" s="20">
        <f t="shared" si="1"/>
        <v>693767</v>
      </c>
      <c r="K52" s="20">
        <v>378036</v>
      </c>
      <c r="L52" s="20"/>
      <c r="M52" s="20">
        <f t="shared" si="6"/>
        <v>378036</v>
      </c>
      <c r="N52" s="20">
        <v>81500</v>
      </c>
      <c r="O52" s="20"/>
      <c r="P52" s="20">
        <f t="shared" si="7"/>
        <v>81500</v>
      </c>
      <c r="Q52" s="20"/>
      <c r="R52" s="20"/>
      <c r="S52" s="20"/>
      <c r="T52" s="20"/>
      <c r="U52" s="27"/>
      <c r="V52" s="27"/>
      <c r="W52" s="21"/>
      <c r="X52" s="21"/>
    </row>
    <row r="53" spans="1:24" s="12" customFormat="1" ht="24">
      <c r="A53" s="23"/>
      <c r="B53" s="23">
        <v>80146</v>
      </c>
      <c r="C53" s="23"/>
      <c r="D53" s="23" t="s">
        <v>72</v>
      </c>
      <c r="E53" s="24">
        <v>26600</v>
      </c>
      <c r="F53" s="24"/>
      <c r="G53" s="20">
        <f t="shared" si="4"/>
        <v>26600</v>
      </c>
      <c r="H53" s="20">
        <v>26600</v>
      </c>
      <c r="I53" s="20"/>
      <c r="J53" s="20">
        <f t="shared" si="1"/>
        <v>26600</v>
      </c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7"/>
      <c r="V53" s="27"/>
      <c r="W53" s="21"/>
      <c r="X53" s="21"/>
    </row>
    <row r="54" spans="1:24" s="12" customFormat="1" ht="12.75">
      <c r="A54" s="23"/>
      <c r="B54" s="23">
        <v>80195</v>
      </c>
      <c r="C54" s="23"/>
      <c r="D54" s="23" t="s">
        <v>32</v>
      </c>
      <c r="E54" s="24">
        <v>97082</v>
      </c>
      <c r="F54" s="24"/>
      <c r="G54" s="20">
        <f t="shared" si="4"/>
        <v>97082</v>
      </c>
      <c r="H54" s="20">
        <v>97082</v>
      </c>
      <c r="I54" s="20"/>
      <c r="J54" s="20">
        <f t="shared" si="1"/>
        <v>97082</v>
      </c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7"/>
      <c r="V54" s="27"/>
      <c r="W54" s="21"/>
      <c r="X54" s="21"/>
    </row>
    <row r="55" spans="1:24" s="39" customFormat="1" ht="12.75">
      <c r="A55" s="33">
        <v>801</v>
      </c>
      <c r="B55" s="33" t="s">
        <v>33</v>
      </c>
      <c r="C55" s="33"/>
      <c r="D55" s="33" t="s">
        <v>73</v>
      </c>
      <c r="E55" s="34">
        <f aca="true" t="shared" si="8" ref="E55:P55">SUM(E47:E54)</f>
        <v>5986883</v>
      </c>
      <c r="F55" s="34">
        <f t="shared" si="8"/>
        <v>0</v>
      </c>
      <c r="G55" s="34">
        <f t="shared" si="8"/>
        <v>5986883</v>
      </c>
      <c r="H55" s="34">
        <f t="shared" si="8"/>
        <v>5986883</v>
      </c>
      <c r="I55" s="34">
        <f t="shared" si="8"/>
        <v>0</v>
      </c>
      <c r="J55" s="34">
        <f t="shared" si="8"/>
        <v>5986883</v>
      </c>
      <c r="K55" s="34">
        <f t="shared" si="8"/>
        <v>3548811</v>
      </c>
      <c r="L55" s="34">
        <f t="shared" si="8"/>
        <v>0</v>
      </c>
      <c r="M55" s="34">
        <f t="shared" si="8"/>
        <v>3548811</v>
      </c>
      <c r="N55" s="34">
        <f t="shared" si="8"/>
        <v>744833</v>
      </c>
      <c r="O55" s="34">
        <f t="shared" si="8"/>
        <v>0</v>
      </c>
      <c r="P55" s="34">
        <f t="shared" si="8"/>
        <v>744833</v>
      </c>
      <c r="Q55" s="36"/>
      <c r="R55" s="36"/>
      <c r="S55" s="36"/>
      <c r="T55" s="36"/>
      <c r="U55" s="37"/>
      <c r="V55" s="37"/>
      <c r="W55" s="40"/>
      <c r="X55" s="21"/>
    </row>
    <row r="56" spans="1:24" s="12" customFormat="1" ht="24">
      <c r="A56" s="23">
        <v>851</v>
      </c>
      <c r="B56" s="23">
        <v>85154</v>
      </c>
      <c r="C56" s="23"/>
      <c r="D56" s="23" t="s">
        <v>74</v>
      </c>
      <c r="E56" s="24">
        <v>150000</v>
      </c>
      <c r="F56" s="24"/>
      <c r="G56" s="20">
        <f aca="true" t="shared" si="9" ref="G56:G64">E56+F56</f>
        <v>150000</v>
      </c>
      <c r="H56" s="20">
        <v>150000</v>
      </c>
      <c r="I56" s="20"/>
      <c r="J56" s="20">
        <f t="shared" si="1"/>
        <v>150000</v>
      </c>
      <c r="K56" s="20">
        <v>20000</v>
      </c>
      <c r="L56" s="20"/>
      <c r="M56" s="20">
        <f>K56+L56</f>
        <v>20000</v>
      </c>
      <c r="N56" s="20">
        <v>1700</v>
      </c>
      <c r="O56" s="20"/>
      <c r="P56" s="20">
        <f>N56+O56</f>
        <v>1700</v>
      </c>
      <c r="Q56" s="20"/>
      <c r="R56" s="20"/>
      <c r="S56" s="20"/>
      <c r="T56" s="20"/>
      <c r="U56" s="27"/>
      <c r="V56" s="27"/>
      <c r="W56" s="21"/>
      <c r="X56" s="21"/>
    </row>
    <row r="57" spans="1:24" s="39" customFormat="1" ht="12.75">
      <c r="A57" s="33">
        <v>851</v>
      </c>
      <c r="B57" s="33" t="s">
        <v>33</v>
      </c>
      <c r="C57" s="33"/>
      <c r="D57" s="33" t="s">
        <v>75</v>
      </c>
      <c r="E57" s="34">
        <v>150000</v>
      </c>
      <c r="F57" s="34"/>
      <c r="G57" s="36">
        <f t="shared" si="9"/>
        <v>150000</v>
      </c>
      <c r="H57" s="36">
        <v>150000</v>
      </c>
      <c r="I57" s="36"/>
      <c r="J57" s="36">
        <f t="shared" si="1"/>
        <v>150000</v>
      </c>
      <c r="K57" s="36">
        <v>20000</v>
      </c>
      <c r="L57" s="36"/>
      <c r="M57" s="36">
        <f>K57+L57</f>
        <v>20000</v>
      </c>
      <c r="N57" s="36">
        <v>1700</v>
      </c>
      <c r="O57" s="36"/>
      <c r="P57" s="36">
        <f>N57+O57</f>
        <v>1700</v>
      </c>
      <c r="Q57" s="36"/>
      <c r="R57" s="36"/>
      <c r="S57" s="36"/>
      <c r="T57" s="36"/>
      <c r="U57" s="37"/>
      <c r="V57" s="37"/>
      <c r="W57" s="40"/>
      <c r="X57" s="21"/>
    </row>
    <row r="58" spans="1:24" s="12" customFormat="1" ht="24">
      <c r="A58" s="23">
        <v>852</v>
      </c>
      <c r="B58" s="23">
        <v>85212</v>
      </c>
      <c r="C58" s="23"/>
      <c r="D58" s="23" t="s">
        <v>76</v>
      </c>
      <c r="E58" s="24">
        <v>2524100</v>
      </c>
      <c r="F58" s="24"/>
      <c r="G58" s="20">
        <f t="shared" si="9"/>
        <v>2524100</v>
      </c>
      <c r="H58" s="20">
        <v>2518100</v>
      </c>
      <c r="I58" s="20"/>
      <c r="J58" s="20">
        <f t="shared" si="1"/>
        <v>2518100</v>
      </c>
      <c r="K58" s="20">
        <v>45051</v>
      </c>
      <c r="L58" s="20"/>
      <c r="M58" s="20">
        <f>K58+L58</f>
        <v>45051</v>
      </c>
      <c r="N58" s="20">
        <v>40100</v>
      </c>
      <c r="O58" s="20"/>
      <c r="P58" s="20">
        <f>N58+O58</f>
        <v>40100</v>
      </c>
      <c r="Q58" s="20"/>
      <c r="R58" s="20"/>
      <c r="S58" s="20"/>
      <c r="T58" s="20"/>
      <c r="U58" s="27"/>
      <c r="V58" s="24">
        <v>6000</v>
      </c>
      <c r="W58" s="21"/>
      <c r="X58" s="21">
        <f>V58+W58</f>
        <v>6000</v>
      </c>
    </row>
    <row r="59" spans="1:24" s="12" customFormat="1" ht="24">
      <c r="A59" s="23"/>
      <c r="B59" s="23">
        <v>85213</v>
      </c>
      <c r="C59" s="23"/>
      <c r="D59" s="23" t="s">
        <v>77</v>
      </c>
      <c r="E59" s="24">
        <v>11400</v>
      </c>
      <c r="F59" s="24"/>
      <c r="G59" s="20">
        <f t="shared" si="9"/>
        <v>11400</v>
      </c>
      <c r="H59" s="20">
        <v>11400</v>
      </c>
      <c r="I59" s="20"/>
      <c r="J59" s="20">
        <f t="shared" si="1"/>
        <v>11400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7"/>
      <c r="V59" s="27"/>
      <c r="W59" s="21"/>
      <c r="X59" s="21"/>
    </row>
    <row r="60" spans="1:24" s="12" customFormat="1" ht="12.75">
      <c r="A60" s="23"/>
      <c r="B60" s="23">
        <v>85214</v>
      </c>
      <c r="C60" s="23"/>
      <c r="D60" s="23" t="s">
        <v>78</v>
      </c>
      <c r="E60" s="24">
        <v>348315</v>
      </c>
      <c r="F60" s="24"/>
      <c r="G60" s="20">
        <f t="shared" si="9"/>
        <v>348315</v>
      </c>
      <c r="H60" s="20">
        <v>348315</v>
      </c>
      <c r="I60" s="20"/>
      <c r="J60" s="20">
        <f t="shared" si="1"/>
        <v>348315</v>
      </c>
      <c r="K60" s="20"/>
      <c r="L60" s="20"/>
      <c r="M60" s="20"/>
      <c r="N60" s="20">
        <v>0</v>
      </c>
      <c r="O60" s="26"/>
      <c r="P60" s="20">
        <f>N60+O60</f>
        <v>0</v>
      </c>
      <c r="Q60" s="20"/>
      <c r="R60" s="20"/>
      <c r="S60" s="20"/>
      <c r="T60" s="20"/>
      <c r="U60" s="27"/>
      <c r="V60" s="27"/>
      <c r="W60" s="21"/>
      <c r="X60" s="21"/>
    </row>
    <row r="61" spans="1:24" s="12" customFormat="1" ht="12.75">
      <c r="A61" s="23"/>
      <c r="B61" s="23">
        <v>85215</v>
      </c>
      <c r="C61" s="23"/>
      <c r="D61" s="23" t="s">
        <v>79</v>
      </c>
      <c r="E61" s="24">
        <v>50000</v>
      </c>
      <c r="F61" s="24"/>
      <c r="G61" s="20">
        <f t="shared" si="9"/>
        <v>50000</v>
      </c>
      <c r="H61" s="20">
        <v>50000</v>
      </c>
      <c r="I61" s="20"/>
      <c r="J61" s="20">
        <f t="shared" si="1"/>
        <v>50000</v>
      </c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7"/>
      <c r="V61" s="27"/>
      <c r="W61" s="21"/>
      <c r="X61" s="21"/>
    </row>
    <row r="62" spans="1:24" s="12" customFormat="1" ht="12.75">
      <c r="A62" s="23"/>
      <c r="B62" s="23">
        <v>85219</v>
      </c>
      <c r="C62" s="23"/>
      <c r="D62" s="23" t="s">
        <v>80</v>
      </c>
      <c r="E62" s="24">
        <v>420100</v>
      </c>
      <c r="F62" s="24"/>
      <c r="G62" s="20">
        <f t="shared" si="9"/>
        <v>420100</v>
      </c>
      <c r="H62" s="20">
        <v>420100</v>
      </c>
      <c r="I62" s="20"/>
      <c r="J62" s="20">
        <f t="shared" si="1"/>
        <v>420100</v>
      </c>
      <c r="K62" s="20">
        <v>293066</v>
      </c>
      <c r="L62" s="20"/>
      <c r="M62" s="20">
        <f>K62+L62</f>
        <v>293066</v>
      </c>
      <c r="N62" s="20">
        <v>61800</v>
      </c>
      <c r="O62" s="20"/>
      <c r="P62" s="20">
        <f>N62+O62</f>
        <v>61800</v>
      </c>
      <c r="Q62" s="20"/>
      <c r="R62" s="20"/>
      <c r="S62" s="20"/>
      <c r="T62" s="20"/>
      <c r="U62" s="27"/>
      <c r="V62" s="27"/>
      <c r="W62" s="21"/>
      <c r="X62" s="21"/>
    </row>
    <row r="63" spans="1:24" s="12" customFormat="1" ht="12.75">
      <c r="A63" s="23"/>
      <c r="B63" s="23">
        <v>85228</v>
      </c>
      <c r="C63" s="23"/>
      <c r="D63" s="23" t="s">
        <v>81</v>
      </c>
      <c r="E63" s="24">
        <v>9800</v>
      </c>
      <c r="F63" s="24"/>
      <c r="G63" s="20">
        <f t="shared" si="9"/>
        <v>9800</v>
      </c>
      <c r="H63" s="20">
        <v>9800</v>
      </c>
      <c r="I63" s="20"/>
      <c r="J63" s="20">
        <f t="shared" si="1"/>
        <v>9800</v>
      </c>
      <c r="K63" s="20">
        <v>8256</v>
      </c>
      <c r="L63" s="20"/>
      <c r="M63" s="20">
        <f>K63+L63</f>
        <v>8256</v>
      </c>
      <c r="N63" s="20">
        <v>1544</v>
      </c>
      <c r="O63" s="20"/>
      <c r="P63" s="20">
        <f>N63+O63</f>
        <v>1544</v>
      </c>
      <c r="Q63" s="20"/>
      <c r="R63" s="20"/>
      <c r="S63" s="20"/>
      <c r="T63" s="20"/>
      <c r="U63" s="27"/>
      <c r="V63" s="27"/>
      <c r="W63" s="21"/>
      <c r="X63" s="21"/>
    </row>
    <row r="64" spans="1:24" s="12" customFormat="1" ht="12.75">
      <c r="A64" s="23"/>
      <c r="B64" s="23">
        <v>85295</v>
      </c>
      <c r="C64" s="23"/>
      <c r="D64" s="23" t="s">
        <v>32</v>
      </c>
      <c r="E64" s="24">
        <v>50744</v>
      </c>
      <c r="F64" s="24"/>
      <c r="G64" s="20">
        <f t="shared" si="9"/>
        <v>50744</v>
      </c>
      <c r="H64" s="20">
        <v>50744</v>
      </c>
      <c r="I64" s="20"/>
      <c r="J64" s="20">
        <f t="shared" si="1"/>
        <v>50744</v>
      </c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7"/>
      <c r="V64" s="27"/>
      <c r="W64" s="21"/>
      <c r="X64" s="21"/>
    </row>
    <row r="65" spans="1:24" s="39" customFormat="1" ht="12.75">
      <c r="A65" s="33">
        <v>852</v>
      </c>
      <c r="B65" s="33" t="s">
        <v>33</v>
      </c>
      <c r="C65" s="33"/>
      <c r="D65" s="33" t="s">
        <v>82</v>
      </c>
      <c r="E65" s="34">
        <f aca="true" t="shared" si="10" ref="E65:L65">SUM(E58:E64)</f>
        <v>3414459</v>
      </c>
      <c r="F65" s="45">
        <f t="shared" si="10"/>
        <v>0</v>
      </c>
      <c r="G65" s="34">
        <f t="shared" si="10"/>
        <v>3414459</v>
      </c>
      <c r="H65" s="34">
        <f t="shared" si="10"/>
        <v>3408459</v>
      </c>
      <c r="I65" s="45">
        <f t="shared" si="10"/>
        <v>0</v>
      </c>
      <c r="J65" s="34">
        <f t="shared" si="10"/>
        <v>3408459</v>
      </c>
      <c r="K65" s="34">
        <f t="shared" si="10"/>
        <v>346373</v>
      </c>
      <c r="L65" s="34">
        <f t="shared" si="10"/>
        <v>0</v>
      </c>
      <c r="M65" s="36">
        <f>K65+L65</f>
        <v>346373</v>
      </c>
      <c r="N65" s="34">
        <f>SUM(N58:N64)</f>
        <v>103444</v>
      </c>
      <c r="O65" s="34">
        <f>SUM(O58:O64)</f>
        <v>0</v>
      </c>
      <c r="P65" s="36">
        <f>N65+O65</f>
        <v>103444</v>
      </c>
      <c r="Q65" s="36"/>
      <c r="R65" s="36"/>
      <c r="S65" s="36"/>
      <c r="T65" s="36"/>
      <c r="U65" s="37"/>
      <c r="V65" s="34">
        <f>SUM(V58:V64)</f>
        <v>6000</v>
      </c>
      <c r="W65" s="40"/>
      <c r="X65" s="34">
        <f>SUM(X58:X64)</f>
        <v>6000</v>
      </c>
    </row>
    <row r="66" spans="1:24" s="12" customFormat="1" ht="12.75">
      <c r="A66" s="23">
        <v>853</v>
      </c>
      <c r="B66" s="23">
        <v>85395</v>
      </c>
      <c r="C66" s="23"/>
      <c r="D66" s="23" t="s">
        <v>32</v>
      </c>
      <c r="E66" s="24">
        <v>4000</v>
      </c>
      <c r="F66" s="24"/>
      <c r="G66" s="20">
        <f aca="true" t="shared" si="11" ref="G66:G80">E66+F66</f>
        <v>4000</v>
      </c>
      <c r="H66" s="20">
        <v>4000</v>
      </c>
      <c r="I66" s="20"/>
      <c r="J66" s="20">
        <f t="shared" si="1"/>
        <v>4000</v>
      </c>
      <c r="K66" s="20"/>
      <c r="L66" s="20"/>
      <c r="M66" s="20"/>
      <c r="N66" s="20"/>
      <c r="O66" s="20"/>
      <c r="P66" s="20"/>
      <c r="Q66" s="20">
        <v>4000</v>
      </c>
      <c r="R66" s="20"/>
      <c r="S66" s="20"/>
      <c r="T66" s="20"/>
      <c r="U66" s="27"/>
      <c r="V66" s="27"/>
      <c r="W66" s="21"/>
      <c r="X66" s="21"/>
    </row>
    <row r="67" spans="1:24" s="39" customFormat="1" ht="24">
      <c r="A67" s="33">
        <v>853</v>
      </c>
      <c r="B67" s="33" t="s">
        <v>33</v>
      </c>
      <c r="C67" s="33"/>
      <c r="D67" s="33" t="s">
        <v>83</v>
      </c>
      <c r="E67" s="34">
        <v>4000</v>
      </c>
      <c r="F67" s="34"/>
      <c r="G67" s="36">
        <f t="shared" si="11"/>
        <v>4000</v>
      </c>
      <c r="H67" s="36">
        <v>4000</v>
      </c>
      <c r="I67" s="36"/>
      <c r="J67" s="36">
        <f t="shared" si="1"/>
        <v>4000</v>
      </c>
      <c r="K67" s="36"/>
      <c r="L67" s="36"/>
      <c r="M67" s="36"/>
      <c r="N67" s="36"/>
      <c r="O67" s="36"/>
      <c r="P67" s="36"/>
      <c r="Q67" s="36">
        <f>SUM(Q66)</f>
        <v>4000</v>
      </c>
      <c r="R67" s="36"/>
      <c r="S67" s="36"/>
      <c r="T67" s="36"/>
      <c r="U67" s="37"/>
      <c r="V67" s="37"/>
      <c r="W67" s="40"/>
      <c r="X67" s="21"/>
    </row>
    <row r="68" spans="1:24" s="12" customFormat="1" ht="12.75">
      <c r="A68" s="23">
        <v>854</v>
      </c>
      <c r="B68" s="23">
        <v>85401</v>
      </c>
      <c r="C68" s="23"/>
      <c r="D68" s="23" t="s">
        <v>84</v>
      </c>
      <c r="E68" s="24">
        <v>47897</v>
      </c>
      <c r="F68" s="24"/>
      <c r="G68" s="20">
        <f t="shared" si="11"/>
        <v>47897</v>
      </c>
      <c r="H68" s="20">
        <v>47897</v>
      </c>
      <c r="I68" s="20"/>
      <c r="J68" s="20">
        <f t="shared" si="1"/>
        <v>47897</v>
      </c>
      <c r="K68" s="20">
        <v>34323</v>
      </c>
      <c r="L68" s="20"/>
      <c r="M68" s="20">
        <f>K68+L68</f>
        <v>34323</v>
      </c>
      <c r="N68" s="20">
        <v>8000</v>
      </c>
      <c r="O68" s="20"/>
      <c r="P68" s="20">
        <f>N68+O68</f>
        <v>8000</v>
      </c>
      <c r="Q68" s="20"/>
      <c r="R68" s="20"/>
      <c r="S68" s="20"/>
      <c r="T68" s="20"/>
      <c r="U68" s="27"/>
      <c r="V68" s="27"/>
      <c r="W68" s="21"/>
      <c r="X68" s="21"/>
    </row>
    <row r="69" spans="1:24" s="12" customFormat="1" ht="24">
      <c r="A69" s="23"/>
      <c r="B69" s="23">
        <v>85415</v>
      </c>
      <c r="C69" s="23"/>
      <c r="D69" s="23" t="s">
        <v>85</v>
      </c>
      <c r="E69" s="24">
        <v>138792</v>
      </c>
      <c r="F69" s="24"/>
      <c r="G69" s="20">
        <f t="shared" si="11"/>
        <v>138792</v>
      </c>
      <c r="H69" s="20">
        <v>138792</v>
      </c>
      <c r="I69" s="20"/>
      <c r="J69" s="20">
        <f t="shared" si="1"/>
        <v>138792</v>
      </c>
      <c r="K69" s="20">
        <v>17269</v>
      </c>
      <c r="L69" s="20"/>
      <c r="M69" s="20">
        <f>K69+L69</f>
        <v>17269</v>
      </c>
      <c r="N69" s="20">
        <v>3417</v>
      </c>
      <c r="O69" s="20"/>
      <c r="P69" s="20">
        <f>N69+O69</f>
        <v>3417</v>
      </c>
      <c r="Q69" s="20"/>
      <c r="R69" s="20"/>
      <c r="S69" s="20"/>
      <c r="T69" s="20"/>
      <c r="U69" s="27"/>
      <c r="V69" s="27"/>
      <c r="W69" s="21"/>
      <c r="X69" s="21"/>
    </row>
    <row r="70" spans="1:24" s="39" customFormat="1" ht="24">
      <c r="A70" s="33">
        <v>854</v>
      </c>
      <c r="B70" s="33" t="s">
        <v>33</v>
      </c>
      <c r="C70" s="33"/>
      <c r="D70" s="33" t="s">
        <v>86</v>
      </c>
      <c r="E70" s="34">
        <f>SUM(E68:E69)</f>
        <v>186689</v>
      </c>
      <c r="F70" s="34">
        <f>SUM(F68:F69)</f>
        <v>0</v>
      </c>
      <c r="G70" s="36">
        <f t="shared" si="11"/>
        <v>186689</v>
      </c>
      <c r="H70" s="34">
        <f aca="true" t="shared" si="12" ref="H70:M70">SUM(H68:H69)</f>
        <v>186689</v>
      </c>
      <c r="I70" s="34">
        <f t="shared" si="12"/>
        <v>0</v>
      </c>
      <c r="J70" s="34">
        <f t="shared" si="12"/>
        <v>186689</v>
      </c>
      <c r="K70" s="34">
        <f t="shared" si="12"/>
        <v>51592</v>
      </c>
      <c r="L70" s="34">
        <f t="shared" si="12"/>
        <v>0</v>
      </c>
      <c r="M70" s="34">
        <f t="shared" si="12"/>
        <v>51592</v>
      </c>
      <c r="N70" s="36">
        <f>SUM(N68:N69)</f>
        <v>11417</v>
      </c>
      <c r="O70" s="36">
        <f>SUM(O68:O69)</f>
        <v>0</v>
      </c>
      <c r="P70" s="34">
        <f>SUM(P68:P69)</f>
        <v>11417</v>
      </c>
      <c r="Q70" s="36"/>
      <c r="R70" s="36"/>
      <c r="S70" s="36"/>
      <c r="T70" s="36"/>
      <c r="U70" s="37"/>
      <c r="V70" s="37"/>
      <c r="W70" s="40"/>
      <c r="X70" s="21"/>
    </row>
    <row r="71" spans="1:24" s="12" customFormat="1" ht="12.75">
      <c r="A71" s="23">
        <v>900</v>
      </c>
      <c r="B71" s="23">
        <v>90003</v>
      </c>
      <c r="C71" s="23"/>
      <c r="D71" s="23" t="s">
        <v>87</v>
      </c>
      <c r="E71" s="24">
        <v>50000</v>
      </c>
      <c r="F71" s="24"/>
      <c r="G71" s="20">
        <f t="shared" si="11"/>
        <v>50000</v>
      </c>
      <c r="H71" s="20">
        <v>50000</v>
      </c>
      <c r="I71" s="20"/>
      <c r="J71" s="20">
        <f t="shared" si="1"/>
        <v>50000</v>
      </c>
      <c r="K71" s="20"/>
      <c r="L71" s="20"/>
      <c r="M71" s="20"/>
      <c r="N71" s="20"/>
      <c r="O71" s="20"/>
      <c r="P71" s="20"/>
      <c r="Q71" s="20">
        <v>45000</v>
      </c>
      <c r="R71" s="20"/>
      <c r="S71" s="20"/>
      <c r="T71" s="20"/>
      <c r="U71" s="27"/>
      <c r="V71" s="27"/>
      <c r="W71" s="21"/>
      <c r="X71" s="21"/>
    </row>
    <row r="72" spans="1:24" s="12" customFormat="1" ht="24">
      <c r="A72" s="23"/>
      <c r="B72" s="23">
        <v>90004</v>
      </c>
      <c r="C72" s="23"/>
      <c r="D72" s="23" t="s">
        <v>88</v>
      </c>
      <c r="E72" s="24">
        <v>48000</v>
      </c>
      <c r="F72" s="24"/>
      <c r="G72" s="20">
        <f t="shared" si="11"/>
        <v>48000</v>
      </c>
      <c r="H72" s="20">
        <v>48000</v>
      </c>
      <c r="I72" s="20"/>
      <c r="J72" s="20">
        <f t="shared" si="1"/>
        <v>48000</v>
      </c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7"/>
      <c r="V72" s="27"/>
      <c r="W72" s="21"/>
      <c r="X72" s="21"/>
    </row>
    <row r="73" spans="1:24" s="12" customFormat="1" ht="24">
      <c r="A73" s="23"/>
      <c r="B73" s="23">
        <v>90015</v>
      </c>
      <c r="C73" s="23"/>
      <c r="D73" s="23" t="s">
        <v>89</v>
      </c>
      <c r="E73" s="24">
        <v>201000</v>
      </c>
      <c r="F73" s="24"/>
      <c r="G73" s="20">
        <f t="shared" si="11"/>
        <v>201000</v>
      </c>
      <c r="H73" s="20">
        <v>165000</v>
      </c>
      <c r="I73" s="20"/>
      <c r="J73" s="20">
        <f t="shared" si="1"/>
        <v>165000</v>
      </c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7"/>
      <c r="V73" s="24">
        <v>36000</v>
      </c>
      <c r="W73" s="21"/>
      <c r="X73" s="21">
        <f>V73+W73</f>
        <v>36000</v>
      </c>
    </row>
    <row r="74" spans="1:24" s="12" customFormat="1" ht="12.75">
      <c r="A74" s="23"/>
      <c r="B74" s="23">
        <v>90095</v>
      </c>
      <c r="C74" s="23"/>
      <c r="D74" s="23" t="s">
        <v>32</v>
      </c>
      <c r="E74" s="24">
        <v>35000</v>
      </c>
      <c r="F74" s="24"/>
      <c r="G74" s="20">
        <f t="shared" si="11"/>
        <v>35000</v>
      </c>
      <c r="H74" s="20">
        <v>35000</v>
      </c>
      <c r="I74" s="20"/>
      <c r="J74" s="20">
        <f t="shared" si="1"/>
        <v>35000</v>
      </c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7"/>
      <c r="V74" s="27"/>
      <c r="W74" s="21"/>
      <c r="X74" s="21"/>
    </row>
    <row r="75" spans="1:24" s="39" customFormat="1" ht="24">
      <c r="A75" s="33">
        <v>900</v>
      </c>
      <c r="B75" s="33" t="s">
        <v>33</v>
      </c>
      <c r="C75" s="33"/>
      <c r="D75" s="33" t="s">
        <v>90</v>
      </c>
      <c r="E75" s="34">
        <f>SUM(E71:E74)</f>
        <v>334000</v>
      </c>
      <c r="F75" s="34">
        <f>SUM(F71:F74)</f>
        <v>0</v>
      </c>
      <c r="G75" s="36">
        <f t="shared" si="11"/>
        <v>334000</v>
      </c>
      <c r="H75" s="34">
        <f>SUM(H71:H74)</f>
        <v>298000</v>
      </c>
      <c r="I75" s="34">
        <f>SUM(I71:I74)</f>
        <v>0</v>
      </c>
      <c r="J75" s="34">
        <f>SUM(J71:J74)</f>
        <v>298000</v>
      </c>
      <c r="K75" s="36"/>
      <c r="L75" s="36"/>
      <c r="M75" s="36"/>
      <c r="N75" s="36"/>
      <c r="O75" s="36"/>
      <c r="P75" s="36"/>
      <c r="Q75" s="34">
        <f>SUM(Q71:Q74)</f>
        <v>45000</v>
      </c>
      <c r="R75" s="36"/>
      <c r="S75" s="36"/>
      <c r="T75" s="36"/>
      <c r="U75" s="37"/>
      <c r="V75" s="34">
        <f>SUM(V71:V74)</f>
        <v>36000</v>
      </c>
      <c r="W75" s="34">
        <f>SUM(W71:W74)</f>
        <v>0</v>
      </c>
      <c r="X75" s="34">
        <f>SUM(X71:X74)</f>
        <v>36000</v>
      </c>
    </row>
    <row r="76" spans="1:24" s="12" customFormat="1" ht="12.75">
      <c r="A76" s="23">
        <v>921</v>
      </c>
      <c r="B76" s="23">
        <v>92105</v>
      </c>
      <c r="C76" s="23"/>
      <c r="D76" s="23" t="s">
        <v>91</v>
      </c>
      <c r="E76" s="24">
        <v>12000</v>
      </c>
      <c r="F76" s="24"/>
      <c r="G76" s="20">
        <f t="shared" si="11"/>
        <v>12000</v>
      </c>
      <c r="H76" s="20">
        <v>12000</v>
      </c>
      <c r="I76" s="20"/>
      <c r="J76" s="20">
        <f aca="true" t="shared" si="13" ref="J76:J83">H76+I76</f>
        <v>12000</v>
      </c>
      <c r="K76" s="20"/>
      <c r="L76" s="20"/>
      <c r="M76" s="20"/>
      <c r="N76" s="20"/>
      <c r="O76" s="20"/>
      <c r="P76" s="20"/>
      <c r="Q76" s="20">
        <v>12000</v>
      </c>
      <c r="R76" s="20"/>
      <c r="S76" s="20"/>
      <c r="T76" s="20"/>
      <c r="U76" s="27"/>
      <c r="V76" s="27"/>
      <c r="W76" s="21"/>
      <c r="X76" s="21"/>
    </row>
    <row r="77" spans="1:24" s="12" customFormat="1" ht="12.75">
      <c r="A77" s="23"/>
      <c r="B77" s="23">
        <v>92109</v>
      </c>
      <c r="C77" s="23"/>
      <c r="D77" s="23" t="s">
        <v>92</v>
      </c>
      <c r="E77" s="24">
        <v>372300</v>
      </c>
      <c r="F77" s="25"/>
      <c r="G77" s="20">
        <f t="shared" si="11"/>
        <v>372300</v>
      </c>
      <c r="H77" s="20">
        <v>372300</v>
      </c>
      <c r="I77" s="20"/>
      <c r="J77" s="20">
        <f t="shared" si="13"/>
        <v>372300</v>
      </c>
      <c r="K77" s="20"/>
      <c r="L77" s="20"/>
      <c r="M77" s="20"/>
      <c r="N77" s="20"/>
      <c r="O77" s="20"/>
      <c r="P77" s="20"/>
      <c r="Q77" s="20">
        <v>372300</v>
      </c>
      <c r="R77" s="20"/>
      <c r="S77" s="20"/>
      <c r="T77" s="20"/>
      <c r="U77" s="27"/>
      <c r="V77" s="27"/>
      <c r="W77" s="21"/>
      <c r="X77" s="21"/>
    </row>
    <row r="78" spans="1:24" s="12" customFormat="1" ht="12.75">
      <c r="A78" s="23"/>
      <c r="B78" s="23">
        <v>92116</v>
      </c>
      <c r="C78" s="23"/>
      <c r="D78" s="23" t="s">
        <v>93</v>
      </c>
      <c r="E78" s="24">
        <v>147300</v>
      </c>
      <c r="F78" s="49"/>
      <c r="G78" s="20">
        <f t="shared" si="11"/>
        <v>147300</v>
      </c>
      <c r="H78" s="20">
        <v>137300</v>
      </c>
      <c r="I78" s="20"/>
      <c r="J78" s="20">
        <f t="shared" si="13"/>
        <v>137300</v>
      </c>
      <c r="K78" s="20"/>
      <c r="L78" s="20"/>
      <c r="M78" s="20"/>
      <c r="N78" s="20"/>
      <c r="O78" s="20"/>
      <c r="P78" s="20"/>
      <c r="Q78" s="20">
        <v>137300</v>
      </c>
      <c r="R78" s="20"/>
      <c r="S78" s="20"/>
      <c r="T78" s="20"/>
      <c r="U78" s="27"/>
      <c r="V78" s="24">
        <v>10000</v>
      </c>
      <c r="W78" s="44"/>
      <c r="X78" s="21">
        <f>V78+W78</f>
        <v>10000</v>
      </c>
    </row>
    <row r="79" spans="1:24" s="12" customFormat="1" ht="24">
      <c r="A79" s="23"/>
      <c r="B79" s="23">
        <v>92120</v>
      </c>
      <c r="C79" s="23"/>
      <c r="D79" s="23" t="s">
        <v>94</v>
      </c>
      <c r="E79" s="24">
        <v>3000</v>
      </c>
      <c r="F79" s="24"/>
      <c r="G79" s="20">
        <f t="shared" si="11"/>
        <v>3000</v>
      </c>
      <c r="H79" s="20">
        <v>3000</v>
      </c>
      <c r="I79" s="20"/>
      <c r="J79" s="20">
        <f t="shared" si="13"/>
        <v>3000</v>
      </c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7"/>
      <c r="V79" s="24"/>
      <c r="W79" s="21"/>
      <c r="X79" s="21"/>
    </row>
    <row r="80" spans="1:24" s="12" customFormat="1" ht="12.75">
      <c r="A80" s="23"/>
      <c r="B80" s="23">
        <v>92195</v>
      </c>
      <c r="C80" s="23"/>
      <c r="D80" s="23" t="s">
        <v>32</v>
      </c>
      <c r="E80" s="24">
        <v>1042000</v>
      </c>
      <c r="F80" s="24"/>
      <c r="G80" s="20">
        <f t="shared" si="11"/>
        <v>1042000</v>
      </c>
      <c r="H80" s="20">
        <v>152000</v>
      </c>
      <c r="I80" s="20"/>
      <c r="J80" s="20">
        <f t="shared" si="13"/>
        <v>152000</v>
      </c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7"/>
      <c r="V80" s="24">
        <v>890000</v>
      </c>
      <c r="W80" s="30"/>
      <c r="X80" s="21">
        <f>V80+W80</f>
        <v>890000</v>
      </c>
    </row>
    <row r="81" spans="1:24" s="39" customFormat="1" ht="24">
      <c r="A81" s="33">
        <v>921</v>
      </c>
      <c r="B81" s="33" t="s">
        <v>33</v>
      </c>
      <c r="C81" s="33"/>
      <c r="D81" s="33" t="s">
        <v>95</v>
      </c>
      <c r="E81" s="34">
        <f aca="true" t="shared" si="14" ref="E81:J81">SUM(E76:E80)</f>
        <v>1576600</v>
      </c>
      <c r="F81" s="45">
        <f t="shared" si="14"/>
        <v>0</v>
      </c>
      <c r="G81" s="34">
        <f t="shared" si="14"/>
        <v>1576600</v>
      </c>
      <c r="H81" s="34">
        <f t="shared" si="14"/>
        <v>676600</v>
      </c>
      <c r="I81" s="34">
        <f t="shared" si="14"/>
        <v>0</v>
      </c>
      <c r="J81" s="34">
        <f t="shared" si="14"/>
        <v>676600</v>
      </c>
      <c r="K81" s="36"/>
      <c r="L81" s="36"/>
      <c r="M81" s="36"/>
      <c r="N81" s="36"/>
      <c r="O81" s="36"/>
      <c r="P81" s="36"/>
      <c r="Q81" s="34">
        <f>SUM(Q76:Q80)</f>
        <v>521600</v>
      </c>
      <c r="R81" s="36"/>
      <c r="S81" s="36"/>
      <c r="T81" s="36"/>
      <c r="U81" s="37"/>
      <c r="V81" s="34">
        <f>SUM(V76:V80)</f>
        <v>900000</v>
      </c>
      <c r="W81" s="38">
        <f>SUM(W76:W80)</f>
        <v>0</v>
      </c>
      <c r="X81" s="34">
        <f>SUM(X76:X80)</f>
        <v>900000</v>
      </c>
    </row>
    <row r="82" spans="1:24" s="12" customFormat="1" ht="12.75">
      <c r="A82" s="23">
        <v>926</v>
      </c>
      <c r="B82" s="23">
        <v>92601</v>
      </c>
      <c r="C82" s="23"/>
      <c r="D82" s="23" t="s">
        <v>96</v>
      </c>
      <c r="E82" s="24">
        <v>122000</v>
      </c>
      <c r="F82" s="49"/>
      <c r="G82" s="20">
        <f>E82+F82</f>
        <v>122000</v>
      </c>
      <c r="H82" s="20">
        <v>119500</v>
      </c>
      <c r="I82" s="20"/>
      <c r="J82" s="20">
        <f t="shared" si="13"/>
        <v>119500</v>
      </c>
      <c r="K82" s="20"/>
      <c r="L82" s="20"/>
      <c r="M82" s="20"/>
      <c r="N82" s="20"/>
      <c r="O82" s="20"/>
      <c r="P82" s="20"/>
      <c r="Q82" s="20">
        <v>119500</v>
      </c>
      <c r="R82" s="20"/>
      <c r="S82" s="20"/>
      <c r="T82" s="20"/>
      <c r="U82" s="27"/>
      <c r="V82" s="24">
        <v>2500</v>
      </c>
      <c r="W82" s="44"/>
      <c r="X82" s="21">
        <f>V82+W82</f>
        <v>2500</v>
      </c>
    </row>
    <row r="83" spans="1:24" s="12" customFormat="1" ht="24">
      <c r="A83" s="23"/>
      <c r="B83" s="23">
        <v>92605</v>
      </c>
      <c r="C83" s="23"/>
      <c r="D83" s="23" t="s">
        <v>97</v>
      </c>
      <c r="E83" s="24">
        <v>91000</v>
      </c>
      <c r="F83" s="24"/>
      <c r="G83" s="20">
        <f>E83+F83</f>
        <v>91000</v>
      </c>
      <c r="H83" s="20">
        <v>91000</v>
      </c>
      <c r="I83" s="20"/>
      <c r="J83" s="20">
        <f t="shared" si="13"/>
        <v>91000</v>
      </c>
      <c r="K83" s="20"/>
      <c r="L83" s="20"/>
      <c r="M83" s="20"/>
      <c r="N83" s="20"/>
      <c r="O83" s="20"/>
      <c r="P83" s="20"/>
      <c r="Q83" s="20">
        <v>91000</v>
      </c>
      <c r="R83" s="20"/>
      <c r="S83" s="20"/>
      <c r="T83" s="20"/>
      <c r="U83" s="27"/>
      <c r="V83" s="24"/>
      <c r="W83" s="21"/>
      <c r="X83" s="21"/>
    </row>
    <row r="84" spans="1:24" s="39" customFormat="1" ht="12.75">
      <c r="A84" s="33">
        <v>926</v>
      </c>
      <c r="B84" s="33" t="s">
        <v>33</v>
      </c>
      <c r="C84" s="33"/>
      <c r="D84" s="33" t="s">
        <v>98</v>
      </c>
      <c r="E84" s="34">
        <f>SUM(E82:E83)</f>
        <v>213000</v>
      </c>
      <c r="F84" s="45">
        <f>SUM(F82:F83)</f>
        <v>0</v>
      </c>
      <c r="G84" s="34">
        <f>SUM(G82:G83)</f>
        <v>213000</v>
      </c>
      <c r="H84" s="34">
        <f>SUM(H82:H83)</f>
        <v>210500</v>
      </c>
      <c r="I84" s="36"/>
      <c r="J84" s="34">
        <f>SUM(J82:J83)</f>
        <v>210500</v>
      </c>
      <c r="K84" s="36"/>
      <c r="L84" s="36"/>
      <c r="M84" s="36"/>
      <c r="N84" s="36"/>
      <c r="O84" s="36"/>
      <c r="P84" s="36"/>
      <c r="Q84" s="34">
        <f>SUM(Q82:Q83)</f>
        <v>210500</v>
      </c>
      <c r="R84" s="36"/>
      <c r="S84" s="36"/>
      <c r="T84" s="36"/>
      <c r="U84" s="37"/>
      <c r="V84" s="34">
        <f>SUM(V82:V83)</f>
        <v>2500</v>
      </c>
      <c r="W84" s="45">
        <f>SUM(W82:W83)</f>
        <v>0</v>
      </c>
      <c r="X84" s="40">
        <f>V84+W84</f>
        <v>2500</v>
      </c>
    </row>
    <row r="85" spans="1:24" s="53" customFormat="1" ht="24.75" customHeight="1">
      <c r="A85" s="81" t="s">
        <v>99</v>
      </c>
      <c r="B85" s="81"/>
      <c r="C85" s="81"/>
      <c r="D85" s="81"/>
      <c r="E85" s="36">
        <f aca="true" t="shared" si="15" ref="E85:P85">E16+E18+E21+E26+E28+E30+E36+E39+E42+E44+E46+E55+E57+E65+E67+E70+E75+E81+E84</f>
        <v>21792041</v>
      </c>
      <c r="F85" s="51">
        <f t="shared" si="15"/>
        <v>0</v>
      </c>
      <c r="G85" s="36">
        <f t="shared" si="15"/>
        <v>21792041</v>
      </c>
      <c r="H85" s="36">
        <f t="shared" si="15"/>
        <v>13656902</v>
      </c>
      <c r="I85" s="36">
        <f t="shared" si="15"/>
        <v>-50000</v>
      </c>
      <c r="J85" s="36">
        <f t="shared" si="15"/>
        <v>13606902</v>
      </c>
      <c r="K85" s="36">
        <f t="shared" si="15"/>
        <v>4892901</v>
      </c>
      <c r="L85" s="36">
        <f t="shared" si="15"/>
        <v>0</v>
      </c>
      <c r="M85" s="36">
        <f t="shared" si="15"/>
        <v>4892901</v>
      </c>
      <c r="N85" s="52">
        <f t="shared" si="15"/>
        <v>1051394</v>
      </c>
      <c r="O85" s="52">
        <f t="shared" si="15"/>
        <v>-11000</v>
      </c>
      <c r="P85" s="52">
        <f t="shared" si="15"/>
        <v>1040394</v>
      </c>
      <c r="Q85" s="36">
        <f>Q67+Q75+Q81+Q84</f>
        <v>781100</v>
      </c>
      <c r="R85" s="36">
        <f>R44</f>
        <v>60000</v>
      </c>
      <c r="S85" s="52">
        <f>S44</f>
        <v>-14000</v>
      </c>
      <c r="T85" s="36">
        <f>T44</f>
        <v>46000</v>
      </c>
      <c r="U85" s="50"/>
      <c r="V85" s="36">
        <f>V16+V18+V21+V26+V28+V30+V36+V39+V42+V44+V46+V55+V57+V65+V67+V70+V75+V81+V84</f>
        <v>8135139</v>
      </c>
      <c r="W85" s="52">
        <f>W16+W18+W21+W26+W28+W30+W36+W39+W42+W44+W46+W55+W57+W65+W67+W70+W75+W81+W84</f>
        <v>50000</v>
      </c>
      <c r="X85" s="36">
        <f>X16+X18+X21+X26+X28+X30+X36+X39+X42+X44+X46+X55+X57+X65+X67+X70+X75+X81+X84</f>
        <v>8185139</v>
      </c>
    </row>
    <row r="87" spans="1:22" ht="12.75">
      <c r="A87" s="54"/>
      <c r="B87" s="54"/>
      <c r="D87" s="54"/>
      <c r="E87" s="54"/>
      <c r="F87" s="54"/>
      <c r="G87" s="54"/>
      <c r="V87" s="54"/>
    </row>
  </sheetData>
  <mergeCells count="16">
    <mergeCell ref="X8:X9"/>
    <mergeCell ref="A85:D85"/>
    <mergeCell ref="J8:J9"/>
    <mergeCell ref="K8:U8"/>
    <mergeCell ref="V8:V9"/>
    <mergeCell ref="W8:W9"/>
    <mergeCell ref="A4:V4"/>
    <mergeCell ref="A7:A9"/>
    <mergeCell ref="B7:B9"/>
    <mergeCell ref="C7:C9"/>
    <mergeCell ref="D7:D9"/>
    <mergeCell ref="E7:E9"/>
    <mergeCell ref="F7:F9"/>
    <mergeCell ref="G7:G9"/>
    <mergeCell ref="H8:H9"/>
    <mergeCell ref="I8:I9"/>
  </mergeCells>
  <printOptions/>
  <pageMargins left="0" right="0" top="0.984251968503937" bottom="0.984251968503937" header="0.5118110236220472" footer="0.5118110236220472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H2" sqref="H2:H3"/>
    </sheetView>
  </sheetViews>
  <sheetFormatPr defaultColWidth="9.140625" defaultRowHeight="12.75"/>
  <cols>
    <col min="1" max="1" width="5.421875" style="0" customWidth="1"/>
    <col min="2" max="2" width="8.7109375" style="0" customWidth="1"/>
    <col min="3" max="3" width="6.00390625" style="0" customWidth="1"/>
    <col min="4" max="4" width="40.00390625" style="0" customWidth="1"/>
    <col min="5" max="5" width="13.421875" style="0" customWidth="1"/>
    <col min="6" max="6" width="10.57421875" style="0" customWidth="1"/>
    <col min="7" max="9" width="13.421875" style="0" customWidth="1"/>
    <col min="10" max="10" width="13.140625" style="0" customWidth="1"/>
    <col min="11" max="11" width="0.9921875" style="0" customWidth="1"/>
  </cols>
  <sheetData>
    <row r="1" spans="1:18" ht="14.25" customHeight="1">
      <c r="A1" s="1"/>
      <c r="B1" s="1"/>
      <c r="C1" s="1"/>
      <c r="D1" s="1"/>
      <c r="E1" s="1"/>
      <c r="F1" s="1"/>
      <c r="G1" s="1"/>
      <c r="H1" t="s">
        <v>170</v>
      </c>
      <c r="J1" s="1"/>
      <c r="K1" s="1"/>
      <c r="L1" s="1"/>
      <c r="M1" s="1"/>
      <c r="N1" s="1"/>
      <c r="P1" s="1"/>
      <c r="Q1" s="1"/>
      <c r="R1" s="1"/>
    </row>
    <row r="2" spans="1:18" ht="14.25" customHeight="1">
      <c r="A2" s="1"/>
      <c r="B2" s="1"/>
      <c r="C2" s="1"/>
      <c r="D2" s="1"/>
      <c r="E2" s="1"/>
      <c r="F2" s="1"/>
      <c r="G2" s="1"/>
      <c r="H2" t="s">
        <v>102</v>
      </c>
      <c r="J2" s="1"/>
      <c r="K2" s="1"/>
      <c r="L2" s="1"/>
      <c r="M2" s="1"/>
      <c r="N2" s="1"/>
      <c r="P2" s="1"/>
      <c r="Q2" s="1"/>
      <c r="R2" s="1"/>
    </row>
    <row r="3" spans="1:18" ht="14.25" customHeight="1">
      <c r="A3" s="1"/>
      <c r="B3" s="1"/>
      <c r="C3" s="1"/>
      <c r="D3" s="1"/>
      <c r="E3" s="1"/>
      <c r="F3" s="1"/>
      <c r="G3" s="1"/>
      <c r="H3" t="s">
        <v>103</v>
      </c>
      <c r="J3" s="1"/>
      <c r="K3" s="1"/>
      <c r="L3" s="1"/>
      <c r="M3" s="1"/>
      <c r="N3" s="1"/>
      <c r="P3" s="1"/>
      <c r="Q3" s="1"/>
      <c r="R3" s="1"/>
    </row>
    <row r="4" spans="2:18" ht="34.5" customHeight="1">
      <c r="B4" s="79"/>
      <c r="C4" s="147" t="s">
        <v>169</v>
      </c>
      <c r="D4" s="147"/>
      <c r="E4" s="147"/>
      <c r="F4" s="147"/>
      <c r="G4" s="147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17" ht="15" customHeight="1" thickBot="1">
      <c r="A5" s="79"/>
      <c r="B5" s="79"/>
      <c r="C5" s="79"/>
      <c r="D5" s="79"/>
      <c r="E5" s="79"/>
      <c r="F5" s="79"/>
      <c r="G5" s="79"/>
      <c r="H5" s="79"/>
      <c r="I5" s="79"/>
      <c r="J5" s="56" t="s">
        <v>105</v>
      </c>
      <c r="K5" s="79"/>
      <c r="L5" s="79"/>
      <c r="M5" s="79"/>
      <c r="N5" s="79"/>
      <c r="O5" s="79"/>
      <c r="P5" s="79"/>
      <c r="Q5" s="79"/>
    </row>
    <row r="6" spans="1:10" ht="84.75" thickBot="1">
      <c r="A6" s="82" t="s">
        <v>1</v>
      </c>
      <c r="B6" s="83" t="s">
        <v>2</v>
      </c>
      <c r="C6" s="84" t="s">
        <v>3</v>
      </c>
      <c r="D6" s="85" t="s">
        <v>141</v>
      </c>
      <c r="E6" s="86" t="s">
        <v>142</v>
      </c>
      <c r="F6" s="87" t="s">
        <v>6</v>
      </c>
      <c r="G6" s="86" t="s">
        <v>143</v>
      </c>
      <c r="H6" s="87" t="s">
        <v>144</v>
      </c>
      <c r="I6" s="86" t="s">
        <v>145</v>
      </c>
      <c r="J6" s="88" t="s">
        <v>146</v>
      </c>
    </row>
    <row r="7" spans="1:10" ht="12.75">
      <c r="A7" s="89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89">
        <v>7</v>
      </c>
      <c r="H7" s="89">
        <v>8</v>
      </c>
      <c r="I7" s="90">
        <v>9</v>
      </c>
      <c r="J7" s="90">
        <v>10</v>
      </c>
    </row>
    <row r="8" spans="1:10" ht="35.25" customHeight="1">
      <c r="A8" s="91" t="s">
        <v>22</v>
      </c>
      <c r="B8" s="91" t="s">
        <v>27</v>
      </c>
      <c r="C8" s="92">
        <v>6050</v>
      </c>
      <c r="D8" s="93" t="s">
        <v>147</v>
      </c>
      <c r="E8" s="94">
        <v>2382839</v>
      </c>
      <c r="F8" s="95"/>
      <c r="G8" s="94">
        <f aca="true" t="shared" si="0" ref="G8:G30">E8+F8</f>
        <v>2382839</v>
      </c>
      <c r="H8" s="94">
        <v>882839</v>
      </c>
      <c r="I8" s="94">
        <v>1500000</v>
      </c>
      <c r="J8" s="96" t="s">
        <v>148</v>
      </c>
    </row>
    <row r="9" spans="1:10" ht="36.75" customHeight="1">
      <c r="A9" s="91" t="s">
        <v>22</v>
      </c>
      <c r="B9" s="91" t="s">
        <v>27</v>
      </c>
      <c r="C9" s="92">
        <v>6050</v>
      </c>
      <c r="D9" s="93" t="s">
        <v>149</v>
      </c>
      <c r="E9" s="94">
        <v>2900000</v>
      </c>
      <c r="F9" s="95"/>
      <c r="G9" s="94">
        <f t="shared" si="0"/>
        <v>2900000</v>
      </c>
      <c r="H9" s="94"/>
      <c r="I9" s="94">
        <f>G9+H9</f>
        <v>2900000</v>
      </c>
      <c r="J9" s="96" t="s">
        <v>148</v>
      </c>
    </row>
    <row r="10" spans="1:10" ht="24" customHeight="1">
      <c r="A10" s="91" t="s">
        <v>22</v>
      </c>
      <c r="B10" s="91" t="s">
        <v>27</v>
      </c>
      <c r="C10" s="92">
        <v>6050</v>
      </c>
      <c r="D10" s="93" t="s">
        <v>171</v>
      </c>
      <c r="E10" s="94">
        <v>7000</v>
      </c>
      <c r="F10" s="94"/>
      <c r="G10" s="94">
        <f t="shared" si="0"/>
        <v>7000</v>
      </c>
      <c r="H10" s="94">
        <v>7000</v>
      </c>
      <c r="I10" s="94"/>
      <c r="J10" s="96" t="s">
        <v>148</v>
      </c>
    </row>
    <row r="11" spans="1:10" ht="24" customHeight="1">
      <c r="A11" s="91" t="s">
        <v>22</v>
      </c>
      <c r="B11" s="91" t="s">
        <v>27</v>
      </c>
      <c r="C11" s="92">
        <v>6050</v>
      </c>
      <c r="D11" s="93" t="s">
        <v>172</v>
      </c>
      <c r="E11" s="94">
        <v>49000</v>
      </c>
      <c r="F11" s="94"/>
      <c r="G11" s="94">
        <f t="shared" si="0"/>
        <v>49000</v>
      </c>
      <c r="H11" s="94">
        <v>49000</v>
      </c>
      <c r="I11" s="94"/>
      <c r="J11" s="96" t="s">
        <v>148</v>
      </c>
    </row>
    <row r="12" spans="1:10" ht="42" customHeight="1">
      <c r="A12" s="91" t="s">
        <v>22</v>
      </c>
      <c r="B12" s="91" t="s">
        <v>27</v>
      </c>
      <c r="C12" s="92">
        <v>6050</v>
      </c>
      <c r="D12" s="93" t="s">
        <v>173</v>
      </c>
      <c r="E12" s="94">
        <v>12200</v>
      </c>
      <c r="F12" s="94"/>
      <c r="G12" s="94">
        <f t="shared" si="0"/>
        <v>12200</v>
      </c>
      <c r="H12" s="94">
        <v>12200</v>
      </c>
      <c r="I12" s="94"/>
      <c r="J12" s="96" t="s">
        <v>148</v>
      </c>
    </row>
    <row r="13" spans="1:10" ht="24" customHeight="1">
      <c r="A13" s="91" t="s">
        <v>22</v>
      </c>
      <c r="B13" s="91" t="s">
        <v>27</v>
      </c>
      <c r="C13" s="92">
        <v>6050</v>
      </c>
      <c r="D13" s="93" t="s">
        <v>174</v>
      </c>
      <c r="E13" s="94">
        <v>33600</v>
      </c>
      <c r="F13" s="94"/>
      <c r="G13" s="94">
        <f t="shared" si="0"/>
        <v>33600</v>
      </c>
      <c r="H13" s="94">
        <v>33600</v>
      </c>
      <c r="I13" s="94"/>
      <c r="J13" s="96" t="s">
        <v>148</v>
      </c>
    </row>
    <row r="14" spans="1:10" ht="15" customHeight="1">
      <c r="A14" s="97">
        <v>400</v>
      </c>
      <c r="B14" s="91">
        <v>40002</v>
      </c>
      <c r="C14" s="92">
        <v>6060</v>
      </c>
      <c r="D14" s="93" t="s">
        <v>150</v>
      </c>
      <c r="E14" s="94">
        <v>240000</v>
      </c>
      <c r="F14" s="94"/>
      <c r="G14" s="94">
        <f t="shared" si="0"/>
        <v>240000</v>
      </c>
      <c r="H14" s="94">
        <v>240000</v>
      </c>
      <c r="I14" s="94"/>
      <c r="J14" s="96" t="s">
        <v>148</v>
      </c>
    </row>
    <row r="15" spans="1:10" ht="48">
      <c r="A15" s="97">
        <v>400</v>
      </c>
      <c r="B15" s="91">
        <v>40002</v>
      </c>
      <c r="C15" s="92">
        <v>6210</v>
      </c>
      <c r="D15" s="93" t="s">
        <v>178</v>
      </c>
      <c r="E15" s="94">
        <v>0</v>
      </c>
      <c r="F15" s="94">
        <v>50000</v>
      </c>
      <c r="G15" s="94">
        <f t="shared" si="0"/>
        <v>50000</v>
      </c>
      <c r="H15" s="94">
        <v>50000</v>
      </c>
      <c r="I15" s="94"/>
      <c r="J15" s="96" t="s">
        <v>177</v>
      </c>
    </row>
    <row r="16" spans="1:10" ht="12.75">
      <c r="A16" s="97">
        <v>400</v>
      </c>
      <c r="B16" s="91">
        <v>40004</v>
      </c>
      <c r="C16" s="92">
        <v>6050</v>
      </c>
      <c r="D16" s="93" t="s">
        <v>175</v>
      </c>
      <c r="E16" s="94">
        <v>30000</v>
      </c>
      <c r="F16" s="94"/>
      <c r="G16" s="94">
        <f t="shared" si="0"/>
        <v>30000</v>
      </c>
      <c r="H16" s="94">
        <v>30000</v>
      </c>
      <c r="I16" s="94"/>
      <c r="J16" s="96" t="s">
        <v>148</v>
      </c>
    </row>
    <row r="17" spans="1:10" ht="37.5" customHeight="1">
      <c r="A17" s="97">
        <v>600</v>
      </c>
      <c r="B17" s="97">
        <v>60013</v>
      </c>
      <c r="C17" s="92">
        <v>6300</v>
      </c>
      <c r="D17" s="98" t="s">
        <v>151</v>
      </c>
      <c r="E17" s="94">
        <v>50000</v>
      </c>
      <c r="F17" s="94"/>
      <c r="G17" s="94">
        <f t="shared" si="0"/>
        <v>50000</v>
      </c>
      <c r="H17" s="94">
        <v>50000</v>
      </c>
      <c r="I17" s="99"/>
      <c r="J17" s="100" t="s">
        <v>152</v>
      </c>
    </row>
    <row r="18" spans="1:10" ht="37.5" customHeight="1">
      <c r="A18" s="97">
        <v>600</v>
      </c>
      <c r="B18" s="97">
        <v>60013</v>
      </c>
      <c r="C18" s="92">
        <v>6300</v>
      </c>
      <c r="D18" s="98" t="s">
        <v>153</v>
      </c>
      <c r="E18" s="94">
        <v>100000</v>
      </c>
      <c r="F18" s="94"/>
      <c r="G18" s="94">
        <f t="shared" si="0"/>
        <v>100000</v>
      </c>
      <c r="H18" s="94">
        <v>100000</v>
      </c>
      <c r="I18" s="99"/>
      <c r="J18" s="100" t="s">
        <v>152</v>
      </c>
    </row>
    <row r="19" spans="1:10" ht="36" customHeight="1">
      <c r="A19" s="97">
        <v>600</v>
      </c>
      <c r="B19" s="101">
        <v>60014</v>
      </c>
      <c r="C19" s="102">
        <v>2710</v>
      </c>
      <c r="D19" s="103" t="s">
        <v>154</v>
      </c>
      <c r="E19" s="94">
        <v>51000</v>
      </c>
      <c r="F19" s="94"/>
      <c r="G19" s="94">
        <f t="shared" si="0"/>
        <v>51000</v>
      </c>
      <c r="H19" s="94">
        <v>51000</v>
      </c>
      <c r="I19" s="104"/>
      <c r="J19" s="100" t="s">
        <v>155</v>
      </c>
    </row>
    <row r="20" spans="1:10" ht="36" customHeight="1">
      <c r="A20" s="97">
        <v>600</v>
      </c>
      <c r="B20" s="101">
        <v>60014</v>
      </c>
      <c r="C20" s="92">
        <v>6300</v>
      </c>
      <c r="D20" s="98" t="s">
        <v>156</v>
      </c>
      <c r="E20" s="94">
        <v>84000</v>
      </c>
      <c r="F20" s="94"/>
      <c r="G20" s="94">
        <f t="shared" si="0"/>
        <v>84000</v>
      </c>
      <c r="H20" s="94">
        <v>84000</v>
      </c>
      <c r="I20" s="99"/>
      <c r="J20" s="100" t="s">
        <v>155</v>
      </c>
    </row>
    <row r="21" spans="1:10" ht="22.5" customHeight="1">
      <c r="A21" s="97">
        <v>600</v>
      </c>
      <c r="B21" s="91">
        <v>60016</v>
      </c>
      <c r="C21" s="92">
        <v>6050</v>
      </c>
      <c r="D21" s="93" t="s">
        <v>157</v>
      </c>
      <c r="E21" s="94">
        <v>276000</v>
      </c>
      <c r="F21" s="94"/>
      <c r="G21" s="94">
        <f t="shared" si="0"/>
        <v>276000</v>
      </c>
      <c r="H21" s="94">
        <v>276000</v>
      </c>
      <c r="I21" s="94"/>
      <c r="J21" s="96" t="s">
        <v>148</v>
      </c>
    </row>
    <row r="22" spans="1:10" ht="24" customHeight="1">
      <c r="A22" s="97">
        <v>600</v>
      </c>
      <c r="B22" s="91">
        <v>60016</v>
      </c>
      <c r="C22" s="92">
        <v>6050</v>
      </c>
      <c r="D22" s="93" t="s">
        <v>158</v>
      </c>
      <c r="E22" s="94">
        <v>944000</v>
      </c>
      <c r="F22" s="94"/>
      <c r="G22" s="94">
        <f t="shared" si="0"/>
        <v>944000</v>
      </c>
      <c r="H22" s="94">
        <v>944000</v>
      </c>
      <c r="I22" s="94"/>
      <c r="J22" s="96" t="s">
        <v>148</v>
      </c>
    </row>
    <row r="23" spans="1:10" ht="24">
      <c r="A23" s="97">
        <v>750</v>
      </c>
      <c r="B23" s="97">
        <v>75023</v>
      </c>
      <c r="C23" s="92">
        <v>6060</v>
      </c>
      <c r="D23" s="93" t="s">
        <v>159</v>
      </c>
      <c r="E23" s="94">
        <v>31000</v>
      </c>
      <c r="F23" s="94"/>
      <c r="G23" s="94">
        <f t="shared" si="0"/>
        <v>31000</v>
      </c>
      <c r="H23" s="94">
        <v>31000</v>
      </c>
      <c r="I23" s="94"/>
      <c r="J23" s="96" t="s">
        <v>148</v>
      </c>
    </row>
    <row r="24" spans="1:10" ht="23.25" customHeight="1">
      <c r="A24" s="97">
        <v>852</v>
      </c>
      <c r="B24" s="97">
        <v>85212</v>
      </c>
      <c r="C24" s="92">
        <v>6060</v>
      </c>
      <c r="D24" s="93" t="s">
        <v>160</v>
      </c>
      <c r="E24" s="94">
        <v>6000</v>
      </c>
      <c r="F24" s="94"/>
      <c r="G24" s="94">
        <f t="shared" si="0"/>
        <v>6000</v>
      </c>
      <c r="H24" s="94">
        <v>6000</v>
      </c>
      <c r="I24" s="94"/>
      <c r="J24" s="100" t="s">
        <v>161</v>
      </c>
    </row>
    <row r="25" spans="1:10" ht="23.25" customHeight="1">
      <c r="A25" s="97">
        <v>900</v>
      </c>
      <c r="B25" s="97">
        <v>90015</v>
      </c>
      <c r="C25" s="105">
        <v>6050</v>
      </c>
      <c r="D25" s="93" t="s">
        <v>162</v>
      </c>
      <c r="E25" s="94">
        <v>36000</v>
      </c>
      <c r="F25" s="94"/>
      <c r="G25" s="94">
        <f t="shared" si="0"/>
        <v>36000</v>
      </c>
      <c r="H25" s="94">
        <v>36000</v>
      </c>
      <c r="I25" s="94"/>
      <c r="J25" s="96" t="s">
        <v>148</v>
      </c>
    </row>
    <row r="26" spans="1:10" ht="24">
      <c r="A26" s="97">
        <v>921</v>
      </c>
      <c r="B26" s="97">
        <v>92116</v>
      </c>
      <c r="C26" s="92">
        <v>6050</v>
      </c>
      <c r="D26" s="93" t="s">
        <v>163</v>
      </c>
      <c r="E26" s="94">
        <v>0</v>
      </c>
      <c r="F26" s="106"/>
      <c r="G26" s="94">
        <f t="shared" si="0"/>
        <v>0</v>
      </c>
      <c r="H26" s="94">
        <v>0</v>
      </c>
      <c r="I26" s="94"/>
      <c r="J26" s="96" t="s">
        <v>148</v>
      </c>
    </row>
    <row r="27" spans="1:10" ht="35.25" customHeight="1">
      <c r="A27" s="97">
        <v>921</v>
      </c>
      <c r="B27" s="97">
        <v>92116</v>
      </c>
      <c r="C27" s="107" t="s">
        <v>164</v>
      </c>
      <c r="D27" s="93" t="s">
        <v>176</v>
      </c>
      <c r="E27" s="94">
        <v>10000</v>
      </c>
      <c r="F27" s="108"/>
      <c r="G27" s="94">
        <f t="shared" si="0"/>
        <v>10000</v>
      </c>
      <c r="H27" s="94">
        <v>10000</v>
      </c>
      <c r="I27" s="94"/>
      <c r="J27" s="96" t="s">
        <v>148</v>
      </c>
    </row>
    <row r="28" spans="1:10" ht="29.25" customHeight="1">
      <c r="A28" s="97">
        <v>921</v>
      </c>
      <c r="B28" s="97">
        <v>92195</v>
      </c>
      <c r="C28" s="107" t="s">
        <v>164</v>
      </c>
      <c r="D28" s="93" t="s">
        <v>165</v>
      </c>
      <c r="E28" s="94">
        <v>495000</v>
      </c>
      <c r="F28" s="109"/>
      <c r="G28" s="94">
        <f t="shared" si="0"/>
        <v>495000</v>
      </c>
      <c r="H28" s="94">
        <v>122000</v>
      </c>
      <c r="I28" s="94">
        <v>373000</v>
      </c>
      <c r="J28" s="96" t="s">
        <v>148</v>
      </c>
    </row>
    <row r="29" spans="1:10" ht="30" customHeight="1">
      <c r="A29" s="97">
        <v>921</v>
      </c>
      <c r="B29" s="97">
        <v>92195</v>
      </c>
      <c r="C29" s="107" t="s">
        <v>164</v>
      </c>
      <c r="D29" s="93" t="s">
        <v>166</v>
      </c>
      <c r="E29" s="94">
        <v>395000</v>
      </c>
      <c r="F29" s="109"/>
      <c r="G29" s="94">
        <f t="shared" si="0"/>
        <v>395000</v>
      </c>
      <c r="H29" s="94">
        <v>140000</v>
      </c>
      <c r="I29" s="94">
        <v>255000</v>
      </c>
      <c r="J29" s="96" t="s">
        <v>148</v>
      </c>
    </row>
    <row r="30" spans="1:10" ht="34.5" customHeight="1">
      <c r="A30" s="97">
        <v>926</v>
      </c>
      <c r="B30" s="97">
        <v>92601</v>
      </c>
      <c r="C30" s="92">
        <v>6050</v>
      </c>
      <c r="D30" s="103" t="s">
        <v>167</v>
      </c>
      <c r="E30" s="94">
        <v>2500</v>
      </c>
      <c r="F30" s="106"/>
      <c r="G30" s="94">
        <f t="shared" si="0"/>
        <v>2500</v>
      </c>
      <c r="H30" s="94">
        <v>2500</v>
      </c>
      <c r="I30" s="104">
        <v>0</v>
      </c>
      <c r="J30" s="96" t="s">
        <v>148</v>
      </c>
    </row>
    <row r="31" spans="1:10" ht="5.25" customHeight="1" thickBot="1">
      <c r="A31" s="110"/>
      <c r="B31" s="111"/>
      <c r="C31" s="112"/>
      <c r="D31" s="114"/>
      <c r="E31" s="115"/>
      <c r="F31" s="116"/>
      <c r="G31" s="115"/>
      <c r="H31" s="115"/>
      <c r="I31" s="117"/>
      <c r="J31" s="118"/>
    </row>
    <row r="32" spans="1:10" ht="22.5" customHeight="1" thickBot="1">
      <c r="A32" s="119"/>
      <c r="B32" s="120"/>
      <c r="C32" s="120"/>
      <c r="D32" s="121" t="s">
        <v>168</v>
      </c>
      <c r="E32" s="122">
        <f>SUM(E8:E31)</f>
        <v>8135139</v>
      </c>
      <c r="F32" s="123">
        <f>SUM(F8:F31)</f>
        <v>50000</v>
      </c>
      <c r="G32" s="122">
        <f>SUM(G8:G31)</f>
        <v>8185139</v>
      </c>
      <c r="H32" s="122">
        <f>SUM(H8:H31)</f>
        <v>3157139</v>
      </c>
      <c r="I32" s="122">
        <f>SUM(I8:I31)</f>
        <v>5028000</v>
      </c>
      <c r="J32" s="124"/>
    </row>
    <row r="33" spans="1:9" ht="12.75">
      <c r="A33" s="125"/>
      <c r="B33" s="125"/>
      <c r="C33" s="125"/>
      <c r="D33" s="125"/>
      <c r="E33" s="126"/>
      <c r="F33" s="127"/>
      <c r="G33" s="126"/>
      <c r="H33" s="126"/>
      <c r="I33" s="128"/>
    </row>
    <row r="34" spans="1:9" ht="15.75">
      <c r="A34" s="125"/>
      <c r="B34" s="125"/>
      <c r="C34" s="125"/>
      <c r="D34" s="129"/>
      <c r="E34" s="130"/>
      <c r="F34" s="131"/>
      <c r="G34" s="130"/>
      <c r="H34" s="130"/>
      <c r="I34" s="128"/>
    </row>
    <row r="35" spans="1:9" ht="12.75">
      <c r="A35" s="125"/>
      <c r="B35" s="125"/>
      <c r="C35" s="132"/>
      <c r="D35" s="133"/>
      <c r="E35" s="125"/>
      <c r="F35" s="134"/>
      <c r="G35" s="125"/>
      <c r="H35" s="125"/>
      <c r="I35" s="135"/>
    </row>
    <row r="36" spans="1:9" ht="12.75">
      <c r="A36" s="125"/>
      <c r="B36" s="125"/>
      <c r="C36" s="125"/>
      <c r="D36" s="125"/>
      <c r="E36" s="125"/>
      <c r="F36" s="134"/>
      <c r="G36" s="125"/>
      <c r="H36" s="125"/>
      <c r="I36" s="135"/>
    </row>
    <row r="37" spans="4:9" ht="12.75">
      <c r="D37" s="133"/>
      <c r="E37" s="133"/>
      <c r="F37" s="136"/>
      <c r="G37" s="133"/>
      <c r="H37" s="133"/>
      <c r="I37" s="135"/>
    </row>
    <row r="38" spans="4:9" ht="12.75">
      <c r="D38" s="125"/>
      <c r="E38" s="133"/>
      <c r="F38" s="136"/>
      <c r="G38" s="133"/>
      <c r="H38" s="133"/>
      <c r="I38" s="135"/>
    </row>
    <row r="39" spans="4:9" ht="12.75">
      <c r="D39" s="125"/>
      <c r="E39" s="133"/>
      <c r="F39" s="136"/>
      <c r="G39" s="133"/>
      <c r="H39" s="133"/>
      <c r="I39" s="135"/>
    </row>
    <row r="40" spans="4:9" ht="12.75">
      <c r="D40" s="125"/>
      <c r="E40" s="133"/>
      <c r="F40" s="136"/>
      <c r="G40" s="133"/>
      <c r="H40" s="133"/>
      <c r="I40" s="135"/>
    </row>
    <row r="41" spans="4:9" ht="12.75">
      <c r="D41" s="125"/>
      <c r="E41" s="133"/>
      <c r="F41" s="136"/>
      <c r="G41" s="133"/>
      <c r="H41" s="133"/>
      <c r="I41" s="135"/>
    </row>
    <row r="42" spans="4:9" ht="12.75">
      <c r="D42" s="125"/>
      <c r="E42" s="133"/>
      <c r="F42" s="136"/>
      <c r="G42" s="133"/>
      <c r="H42" s="133"/>
      <c r="I42" s="135"/>
    </row>
    <row r="43" spans="4:9" ht="12.75">
      <c r="D43" s="125"/>
      <c r="E43" s="133"/>
      <c r="F43" s="136"/>
      <c r="G43" s="133"/>
      <c r="H43" s="133"/>
      <c r="I43" s="135"/>
    </row>
    <row r="44" spans="4:9" ht="12.75">
      <c r="D44" s="125"/>
      <c r="E44" s="133"/>
      <c r="F44" s="136"/>
      <c r="G44" s="133"/>
      <c r="H44" s="133"/>
      <c r="I44" s="135"/>
    </row>
    <row r="45" spans="4:9" ht="12.75">
      <c r="D45" s="125"/>
      <c r="E45" s="125"/>
      <c r="F45" s="134"/>
      <c r="G45" s="125"/>
      <c r="H45" s="125"/>
      <c r="I45" s="135"/>
    </row>
    <row r="46" spans="4:9" ht="12.75">
      <c r="D46" s="125"/>
      <c r="E46" s="125"/>
      <c r="F46" s="134"/>
      <c r="G46" s="125"/>
      <c r="H46" s="125"/>
      <c r="I46" s="135"/>
    </row>
  </sheetData>
  <mergeCells count="1">
    <mergeCell ref="C4:G4"/>
  </mergeCells>
  <printOptions/>
  <pageMargins left="0.3937007874015748" right="0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1">
      <selection activeCell="K37" sqref="K37"/>
    </sheetView>
  </sheetViews>
  <sheetFormatPr defaultColWidth="9.140625" defaultRowHeight="12.75"/>
  <cols>
    <col min="1" max="1" width="4.7109375" style="0" customWidth="1"/>
    <col min="2" max="2" width="32.7109375" style="0" customWidth="1"/>
    <col min="3" max="3" width="10.00390625" style="0" customWidth="1"/>
    <col min="4" max="4" width="11.00390625" style="0" customWidth="1"/>
    <col min="5" max="5" width="9.00390625" style="0" customWidth="1"/>
    <col min="6" max="6" width="11.00390625" style="0" customWidth="1"/>
    <col min="7" max="8" width="8.57421875" style="0" customWidth="1"/>
    <col min="9" max="9" width="9.00390625" style="0" customWidth="1"/>
    <col min="10" max="10" width="11.00390625" style="0" customWidth="1"/>
    <col min="11" max="11" width="9.00390625" style="0" customWidth="1"/>
    <col min="12" max="12" width="11.00390625" style="0" customWidth="1"/>
    <col min="13" max="13" width="7.00390625" style="0" customWidth="1"/>
    <col min="14" max="14" width="8.8515625" style="0" customWidth="1"/>
    <col min="15" max="15" width="10.00390625" style="0" customWidth="1"/>
    <col min="16" max="16" width="1.28515625" style="0" customWidth="1"/>
  </cols>
  <sheetData>
    <row r="1" ht="12.75">
      <c r="L1" t="s">
        <v>179</v>
      </c>
    </row>
    <row r="2" ht="12.75">
      <c r="L2" t="s">
        <v>102</v>
      </c>
    </row>
    <row r="3" ht="12.75">
      <c r="L3" t="s">
        <v>103</v>
      </c>
    </row>
    <row r="4" ht="12.75">
      <c r="B4" s="55"/>
    </row>
    <row r="5" spans="1:14" ht="16.5">
      <c r="A5" s="160" t="s">
        <v>104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16.5">
      <c r="A6" s="160" t="s">
        <v>180</v>
      </c>
      <c r="B6" s="160"/>
      <c r="C6" s="160"/>
      <c r="D6" s="160"/>
      <c r="E6" s="160"/>
      <c r="F6" s="160"/>
      <c r="G6" s="160"/>
      <c r="H6" s="160"/>
      <c r="I6" s="160"/>
      <c r="J6" s="160"/>
      <c r="K6" s="160"/>
      <c r="L6" s="160"/>
      <c r="M6" s="160"/>
      <c r="N6" s="160"/>
    </row>
    <row r="7" spans="1:15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O7" s="56" t="s">
        <v>105</v>
      </c>
    </row>
    <row r="8" spans="1:15" ht="15" customHeight="1">
      <c r="A8" s="161" t="s">
        <v>106</v>
      </c>
      <c r="B8" s="161" t="s">
        <v>107</v>
      </c>
      <c r="C8" s="150" t="s">
        <v>108</v>
      </c>
      <c r="D8" s="162" t="s">
        <v>109</v>
      </c>
      <c r="E8" s="163"/>
      <c r="F8" s="163"/>
      <c r="G8" s="163"/>
      <c r="H8" s="163"/>
      <c r="I8" s="164"/>
      <c r="J8" s="157" t="s">
        <v>110</v>
      </c>
      <c r="K8" s="157"/>
      <c r="L8" s="157"/>
      <c r="M8" s="157"/>
      <c r="N8" s="150" t="s">
        <v>111</v>
      </c>
      <c r="O8" s="149" t="s">
        <v>112</v>
      </c>
    </row>
    <row r="9" spans="1:15" ht="15" customHeight="1">
      <c r="A9" s="161"/>
      <c r="B9" s="161"/>
      <c r="C9" s="150"/>
      <c r="D9" s="150" t="s">
        <v>113</v>
      </c>
      <c r="E9" s="151" t="s">
        <v>114</v>
      </c>
      <c r="F9" s="150" t="s">
        <v>115</v>
      </c>
      <c r="G9" s="154" t="s">
        <v>11</v>
      </c>
      <c r="H9" s="155"/>
      <c r="I9" s="156"/>
      <c r="J9" s="157" t="s">
        <v>113</v>
      </c>
      <c r="K9" s="151" t="s">
        <v>114</v>
      </c>
      <c r="L9" s="150" t="s">
        <v>115</v>
      </c>
      <c r="M9" s="150" t="s">
        <v>116</v>
      </c>
      <c r="N9" s="150"/>
      <c r="O9" s="149"/>
    </row>
    <row r="10" spans="1:15" ht="18" customHeight="1">
      <c r="A10" s="161"/>
      <c r="B10" s="161"/>
      <c r="C10" s="150"/>
      <c r="D10" s="150"/>
      <c r="E10" s="152"/>
      <c r="F10" s="150"/>
      <c r="G10" s="158" t="s">
        <v>117</v>
      </c>
      <c r="H10" s="154" t="s">
        <v>11</v>
      </c>
      <c r="I10" s="156"/>
      <c r="J10" s="157"/>
      <c r="K10" s="152"/>
      <c r="L10" s="150"/>
      <c r="M10" s="150"/>
      <c r="N10" s="150"/>
      <c r="O10" s="149"/>
    </row>
    <row r="11" spans="1:15" ht="42" customHeight="1">
      <c r="A11" s="161"/>
      <c r="B11" s="161"/>
      <c r="C11" s="150"/>
      <c r="D11" s="150"/>
      <c r="E11" s="153"/>
      <c r="F11" s="150"/>
      <c r="G11" s="159"/>
      <c r="H11" s="59" t="s">
        <v>118</v>
      </c>
      <c r="I11" s="58" t="s">
        <v>119</v>
      </c>
      <c r="J11" s="157"/>
      <c r="K11" s="153"/>
      <c r="L11" s="150"/>
      <c r="M11" s="150"/>
      <c r="N11" s="150"/>
      <c r="O11" s="149"/>
    </row>
    <row r="12" spans="1:15" ht="7.5" customHeight="1">
      <c r="A12" s="60">
        <v>1</v>
      </c>
      <c r="B12" s="60">
        <v>2</v>
      </c>
      <c r="C12" s="60">
        <v>3</v>
      </c>
      <c r="D12" s="60">
        <v>4</v>
      </c>
      <c r="E12" s="60">
        <v>5</v>
      </c>
      <c r="F12" s="60">
        <v>6</v>
      </c>
      <c r="G12" s="60">
        <v>7</v>
      </c>
      <c r="H12" s="60">
        <v>8</v>
      </c>
      <c r="I12" s="60">
        <v>9</v>
      </c>
      <c r="J12" s="60">
        <v>10</v>
      </c>
      <c r="K12" s="60">
        <v>11</v>
      </c>
      <c r="L12" s="60">
        <v>12</v>
      </c>
      <c r="M12" s="60">
        <v>13</v>
      </c>
      <c r="N12" s="60">
        <v>14</v>
      </c>
      <c r="O12" s="60">
        <v>15</v>
      </c>
    </row>
    <row r="13" spans="1:15" ht="19.5" customHeight="1">
      <c r="A13" s="61" t="s">
        <v>120</v>
      </c>
      <c r="B13" s="62" t="s">
        <v>121</v>
      </c>
      <c r="C13" s="63">
        <v>5000</v>
      </c>
      <c r="D13" s="63">
        <f>D15+D16+D17+D18+D19</f>
        <v>1860100</v>
      </c>
      <c r="E13" s="63">
        <f>E15+E16+E17+E18+E19</f>
        <v>50000</v>
      </c>
      <c r="F13" s="63">
        <f>F15+F16+F17+F18+F19</f>
        <v>1910100</v>
      </c>
      <c r="G13" s="63">
        <f>G15+G16+G17+G18+G19</f>
        <v>95000</v>
      </c>
      <c r="H13" s="63">
        <v>45000</v>
      </c>
      <c r="I13" s="63">
        <f>I15+I16+I17+I18+I19</f>
        <v>50000</v>
      </c>
      <c r="J13" s="63">
        <f>J15+J16+J17+J18+J19</f>
        <v>1860100</v>
      </c>
      <c r="K13" s="63">
        <f>K15+K16+K17+K18+K19</f>
        <v>50000</v>
      </c>
      <c r="L13" s="63">
        <f>L15+L16+L17+L18+L19</f>
        <v>1910100</v>
      </c>
      <c r="M13" s="63"/>
      <c r="N13" s="63">
        <v>5000</v>
      </c>
      <c r="O13" s="61" t="s">
        <v>122</v>
      </c>
    </row>
    <row r="14" spans="1:15" ht="12" customHeight="1">
      <c r="A14" s="64"/>
      <c r="B14" s="65" t="s">
        <v>8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1"/>
    </row>
    <row r="15" spans="1:15" ht="16.5" customHeight="1">
      <c r="A15" s="66"/>
      <c r="B15" s="67" t="s">
        <v>123</v>
      </c>
      <c r="C15" s="63"/>
      <c r="D15" s="63">
        <v>1057500</v>
      </c>
      <c r="E15" s="63">
        <v>50000</v>
      </c>
      <c r="F15" s="63">
        <f>D15+E15</f>
        <v>1107500</v>
      </c>
      <c r="G15" s="63">
        <v>50000</v>
      </c>
      <c r="H15" s="63"/>
      <c r="I15" s="63">
        <v>50000</v>
      </c>
      <c r="J15" s="63">
        <v>1057500</v>
      </c>
      <c r="K15" s="63">
        <v>50000</v>
      </c>
      <c r="L15" s="63">
        <f>J15+K15</f>
        <v>1107500</v>
      </c>
      <c r="M15" s="63"/>
      <c r="N15" s="63"/>
      <c r="O15" s="61" t="s">
        <v>122</v>
      </c>
    </row>
    <row r="16" spans="1:15" ht="16.5" customHeight="1">
      <c r="A16" s="66"/>
      <c r="B16" s="67" t="s">
        <v>124</v>
      </c>
      <c r="C16" s="63"/>
      <c r="D16" s="63">
        <v>95400</v>
      </c>
      <c r="E16" s="63"/>
      <c r="F16" s="63">
        <f>D16+E16</f>
        <v>95400</v>
      </c>
      <c r="G16" s="63"/>
      <c r="H16" s="63"/>
      <c r="I16" s="63"/>
      <c r="J16" s="63">
        <v>95400</v>
      </c>
      <c r="K16" s="63"/>
      <c r="L16" s="63">
        <f>J16+K16</f>
        <v>95400</v>
      </c>
      <c r="M16" s="63"/>
      <c r="N16" s="63"/>
      <c r="O16" s="61" t="s">
        <v>122</v>
      </c>
    </row>
    <row r="17" spans="1:15" ht="16.5" customHeight="1">
      <c r="A17" s="66"/>
      <c r="B17" s="67" t="s">
        <v>125</v>
      </c>
      <c r="C17" s="63"/>
      <c r="D17" s="63">
        <v>2000</v>
      </c>
      <c r="E17" s="63"/>
      <c r="F17" s="63">
        <f>D17+E17</f>
        <v>2000</v>
      </c>
      <c r="G17" s="63"/>
      <c r="H17" s="63"/>
      <c r="I17" s="63"/>
      <c r="J17" s="63">
        <v>2000</v>
      </c>
      <c r="K17" s="63"/>
      <c r="L17" s="63">
        <f>J17+K17</f>
        <v>2000</v>
      </c>
      <c r="M17" s="63"/>
      <c r="N17" s="63"/>
      <c r="O17" s="61" t="s">
        <v>122</v>
      </c>
    </row>
    <row r="18" spans="1:15" ht="16.5" customHeight="1">
      <c r="A18" s="68"/>
      <c r="B18" s="67" t="s">
        <v>126</v>
      </c>
      <c r="C18" s="63"/>
      <c r="D18" s="63">
        <v>557000</v>
      </c>
      <c r="E18" s="63"/>
      <c r="F18" s="63">
        <f>D18+E18</f>
        <v>557000</v>
      </c>
      <c r="G18" s="63"/>
      <c r="H18" s="63"/>
      <c r="I18" s="63"/>
      <c r="J18" s="63">
        <v>557000</v>
      </c>
      <c r="K18" s="63"/>
      <c r="L18" s="63">
        <f>J18+K18</f>
        <v>557000</v>
      </c>
      <c r="M18" s="63"/>
      <c r="N18" s="63"/>
      <c r="O18" s="61" t="s">
        <v>122</v>
      </c>
    </row>
    <row r="19" spans="1:15" ht="16.5" customHeight="1">
      <c r="A19" s="69"/>
      <c r="B19" s="67" t="s">
        <v>127</v>
      </c>
      <c r="C19" s="63"/>
      <c r="D19" s="63">
        <v>148200</v>
      </c>
      <c r="E19" s="63"/>
      <c r="F19" s="63">
        <f>D19+E19</f>
        <v>148200</v>
      </c>
      <c r="G19" s="63">
        <v>45000</v>
      </c>
      <c r="H19" s="63">
        <v>45000</v>
      </c>
      <c r="I19" s="63"/>
      <c r="J19" s="63">
        <v>148200</v>
      </c>
      <c r="K19" s="63"/>
      <c r="L19" s="63">
        <f>J19+K19</f>
        <v>148200</v>
      </c>
      <c r="M19" s="63"/>
      <c r="N19" s="63"/>
      <c r="O19" s="61"/>
    </row>
    <row r="20" spans="1:15" ht="19.5" customHeight="1">
      <c r="A20" s="61" t="s">
        <v>128</v>
      </c>
      <c r="B20" s="62" t="s">
        <v>129</v>
      </c>
      <c r="C20" s="62"/>
      <c r="D20" s="62"/>
      <c r="E20" s="62"/>
      <c r="F20" s="62"/>
      <c r="G20" s="62"/>
      <c r="H20" s="61" t="s">
        <v>122</v>
      </c>
      <c r="I20" s="62"/>
      <c r="J20" s="62"/>
      <c r="K20" s="62"/>
      <c r="L20" s="62"/>
      <c r="M20" s="62"/>
      <c r="N20" s="62"/>
      <c r="O20" s="61" t="s">
        <v>122</v>
      </c>
    </row>
    <row r="21" spans="1:15" ht="19.5" customHeight="1">
      <c r="A21" s="64"/>
      <c r="B21" s="65" t="s">
        <v>8</v>
      </c>
      <c r="C21" s="62"/>
      <c r="D21" s="62"/>
      <c r="E21" s="62"/>
      <c r="F21" s="62"/>
      <c r="G21" s="62"/>
      <c r="H21" s="61"/>
      <c r="I21" s="62"/>
      <c r="J21" s="62"/>
      <c r="K21" s="62"/>
      <c r="L21" s="62"/>
      <c r="M21" s="62"/>
      <c r="N21" s="62"/>
      <c r="O21" s="61"/>
    </row>
    <row r="22" spans="1:15" ht="19.5" customHeight="1">
      <c r="A22" s="66"/>
      <c r="B22" s="67" t="s">
        <v>130</v>
      </c>
      <c r="C22" s="62"/>
      <c r="D22" s="62"/>
      <c r="E22" s="62"/>
      <c r="F22" s="62"/>
      <c r="G22" s="62"/>
      <c r="H22" s="61" t="s">
        <v>122</v>
      </c>
      <c r="I22" s="62"/>
      <c r="J22" s="62"/>
      <c r="K22" s="62"/>
      <c r="L22" s="62"/>
      <c r="M22" s="62"/>
      <c r="N22" s="62"/>
      <c r="O22" s="61" t="s">
        <v>122</v>
      </c>
    </row>
    <row r="23" spans="1:15" ht="19.5" customHeight="1">
      <c r="A23" s="66"/>
      <c r="B23" s="67" t="s">
        <v>131</v>
      </c>
      <c r="C23" s="62"/>
      <c r="D23" s="62"/>
      <c r="E23" s="62"/>
      <c r="F23" s="62"/>
      <c r="G23" s="62"/>
      <c r="H23" s="61" t="s">
        <v>122</v>
      </c>
      <c r="I23" s="62"/>
      <c r="J23" s="62"/>
      <c r="K23" s="62"/>
      <c r="L23" s="62"/>
      <c r="M23" s="62"/>
      <c r="N23" s="62"/>
      <c r="O23" s="61" t="s">
        <v>122</v>
      </c>
    </row>
    <row r="24" spans="1:15" ht="19.5" customHeight="1">
      <c r="A24" s="61" t="s">
        <v>132</v>
      </c>
      <c r="B24" s="70" t="s">
        <v>133</v>
      </c>
      <c r="C24" s="63">
        <f>C26</f>
        <v>42622.93</v>
      </c>
      <c r="D24" s="63">
        <f>D26</f>
        <v>0</v>
      </c>
      <c r="E24" s="63"/>
      <c r="F24" s="63">
        <f>D24+E24</f>
        <v>0</v>
      </c>
      <c r="G24" s="61"/>
      <c r="H24" s="61" t="s">
        <v>122</v>
      </c>
      <c r="I24" s="61" t="s">
        <v>122</v>
      </c>
      <c r="J24" s="63">
        <f>J26</f>
        <v>42622.93</v>
      </c>
      <c r="K24" s="63"/>
      <c r="L24" s="63">
        <f>J24+K24</f>
        <v>42622.93</v>
      </c>
      <c r="M24" s="61" t="s">
        <v>122</v>
      </c>
      <c r="N24" s="63">
        <f>N26</f>
        <v>0</v>
      </c>
      <c r="O24" s="62"/>
    </row>
    <row r="25" spans="1:15" ht="19.5" customHeight="1">
      <c r="A25" s="71"/>
      <c r="B25" s="65" t="s">
        <v>8</v>
      </c>
      <c r="C25" s="62"/>
      <c r="D25" s="62"/>
      <c r="E25" s="62"/>
      <c r="F25" s="62"/>
      <c r="G25" s="61"/>
      <c r="H25" s="61"/>
      <c r="I25" s="61"/>
      <c r="J25" s="62"/>
      <c r="K25" s="62"/>
      <c r="L25" s="62"/>
      <c r="M25" s="61"/>
      <c r="N25" s="62"/>
      <c r="O25" s="62"/>
    </row>
    <row r="26" spans="1:15" ht="19.5" customHeight="1">
      <c r="A26" s="72"/>
      <c r="B26" s="67" t="s">
        <v>134</v>
      </c>
      <c r="C26" s="63">
        <v>42622.93</v>
      </c>
      <c r="D26" s="73">
        <v>0</v>
      </c>
      <c r="E26" s="73"/>
      <c r="F26" s="63">
        <f>D26+E26</f>
        <v>0</v>
      </c>
      <c r="G26" s="61"/>
      <c r="H26" s="61" t="s">
        <v>122</v>
      </c>
      <c r="I26" s="61" t="s">
        <v>122</v>
      </c>
      <c r="J26" s="63">
        <v>42622.93</v>
      </c>
      <c r="K26" s="63"/>
      <c r="L26" s="63">
        <f>J26+K26</f>
        <v>42622.93</v>
      </c>
      <c r="M26" s="61" t="s">
        <v>122</v>
      </c>
      <c r="N26" s="73">
        <v>0</v>
      </c>
      <c r="O26" s="62"/>
    </row>
    <row r="27" spans="1:15" ht="19.5" customHeight="1">
      <c r="A27" s="72"/>
      <c r="B27" s="67" t="s">
        <v>131</v>
      </c>
      <c r="C27" s="62"/>
      <c r="D27" s="62"/>
      <c r="E27" s="62"/>
      <c r="F27" s="62"/>
      <c r="G27" s="61"/>
      <c r="H27" s="61" t="s">
        <v>122</v>
      </c>
      <c r="I27" s="61" t="s">
        <v>122</v>
      </c>
      <c r="J27" s="62"/>
      <c r="K27" s="62"/>
      <c r="L27" s="62"/>
      <c r="M27" s="61" t="s">
        <v>122</v>
      </c>
      <c r="N27" s="62"/>
      <c r="O27" s="62"/>
    </row>
    <row r="28" spans="1:15" s="76" customFormat="1" ht="19.5" customHeight="1">
      <c r="A28" s="148" t="s">
        <v>135</v>
      </c>
      <c r="B28" s="148"/>
      <c r="C28" s="74">
        <f>C13+C24</f>
        <v>47622.93</v>
      </c>
      <c r="D28" s="74">
        <f>D13+D24</f>
        <v>1860100</v>
      </c>
      <c r="E28" s="74">
        <f>E13+E24</f>
        <v>50000</v>
      </c>
      <c r="F28" s="74">
        <f>F13+F24</f>
        <v>1910100</v>
      </c>
      <c r="G28" s="74">
        <f>G13+G24</f>
        <v>95000</v>
      </c>
      <c r="H28" s="74">
        <v>45000</v>
      </c>
      <c r="I28" s="74">
        <v>50000</v>
      </c>
      <c r="J28" s="74">
        <f>J13+J24</f>
        <v>1902722.93</v>
      </c>
      <c r="K28" s="74">
        <f>K13+K24</f>
        <v>50000</v>
      </c>
      <c r="L28" s="74">
        <f>L13+L24</f>
        <v>1952722.93</v>
      </c>
      <c r="M28" s="74"/>
      <c r="N28" s="74">
        <v>5000</v>
      </c>
      <c r="O28" s="75"/>
    </row>
    <row r="29" ht="4.5" customHeight="1"/>
    <row r="30" ht="12.75" customHeight="1">
      <c r="A30" s="77" t="s">
        <v>136</v>
      </c>
    </row>
    <row r="31" ht="14.25">
      <c r="A31" s="77" t="s">
        <v>137</v>
      </c>
    </row>
    <row r="32" ht="12.75">
      <c r="A32" s="77" t="s">
        <v>138</v>
      </c>
    </row>
    <row r="33" ht="12.75">
      <c r="A33" s="77" t="s">
        <v>139</v>
      </c>
    </row>
  </sheetData>
  <mergeCells count="20">
    <mergeCell ref="G10:G11"/>
    <mergeCell ref="A5:N5"/>
    <mergeCell ref="A6:N6"/>
    <mergeCell ref="A8:A11"/>
    <mergeCell ref="B8:B11"/>
    <mergeCell ref="C8:C11"/>
    <mergeCell ref="D8:I8"/>
    <mergeCell ref="J8:M8"/>
    <mergeCell ref="N8:N11"/>
    <mergeCell ref="H10:I10"/>
    <mergeCell ref="A28:B28"/>
    <mergeCell ref="O8:O11"/>
    <mergeCell ref="D9:D11"/>
    <mergeCell ref="E9:E11"/>
    <mergeCell ref="F9:F11"/>
    <mergeCell ref="G9:I9"/>
    <mergeCell ref="J9:J11"/>
    <mergeCell ref="K9:K11"/>
    <mergeCell ref="L9:L11"/>
    <mergeCell ref="M9:M11"/>
  </mergeCells>
  <printOptions/>
  <pageMargins left="0" right="0" top="0.984251968503937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Mirka</dc:creator>
  <cp:keywords/>
  <dc:description/>
  <cp:lastModifiedBy>Mirka</cp:lastModifiedBy>
  <cp:lastPrinted>2007-12-13T08:14:55Z</cp:lastPrinted>
  <dcterms:created xsi:type="dcterms:W3CDTF">2007-12-12T13:51:26Z</dcterms:created>
  <dcterms:modified xsi:type="dcterms:W3CDTF">2007-12-13T08:18:12Z</dcterms:modified>
  <cp:category/>
  <cp:version/>
  <cp:contentType/>
  <cp:contentStatus/>
</cp:coreProperties>
</file>