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<sst xmlns="http://schemas.openxmlformats.org/spreadsheetml/2006/main" count="294" uniqueCount="192">
  <si>
    <t>Załącznik Nr 1 do</t>
  </si>
  <si>
    <t xml:space="preserve">                                 Projekt - </t>
  </si>
  <si>
    <t>w  złotych</t>
  </si>
  <si>
    <t>Dział</t>
  </si>
  <si>
    <t>Rozdział*</t>
  </si>
  <si>
    <t>§</t>
  </si>
  <si>
    <t>Źródło dochodów</t>
  </si>
  <si>
    <t>Plan
2007 r.</t>
  </si>
  <si>
    <t>Zmiany</t>
  </si>
  <si>
    <t>Plan</t>
  </si>
  <si>
    <t>po zmianach</t>
  </si>
  <si>
    <t>010</t>
  </si>
  <si>
    <t>01095</t>
  </si>
  <si>
    <t>Dotacje cel. z budżetu państwa na zad.zlec.-zwrot podatku akcyzow.</t>
  </si>
  <si>
    <t>Razem</t>
  </si>
  <si>
    <t>Pozostała działalność</t>
  </si>
  <si>
    <t>Ogółem</t>
  </si>
  <si>
    <t>ROLNICTWO I ŁOWIECTWO</t>
  </si>
  <si>
    <t>020</t>
  </si>
  <si>
    <r>
      <t>.</t>
    </r>
    <r>
      <rPr>
        <sz val="10"/>
        <rFont val="Arial CE"/>
        <family val="0"/>
      </rPr>
      <t>02001</t>
    </r>
  </si>
  <si>
    <t>Dzierżawa za obwody łowieckie</t>
  </si>
  <si>
    <r>
      <t>.</t>
    </r>
    <r>
      <rPr>
        <b/>
        <sz val="10"/>
        <rFont val="Arial CE"/>
        <family val="0"/>
      </rPr>
      <t>02001</t>
    </r>
  </si>
  <si>
    <t>Gospodarka Leśna</t>
  </si>
  <si>
    <t>LEŚNICTWO</t>
  </si>
  <si>
    <t>Dzierżawa gruntków i obiektów mienia komunalnego</t>
  </si>
  <si>
    <t>Sprzedaż nieruchomości oraz sprzedaż budynków mienia</t>
  </si>
  <si>
    <t>Prawo wieczystego użytkowania nieruchomości</t>
  </si>
  <si>
    <t>Gospodarka gruntami i nieruchomościami</t>
  </si>
  <si>
    <t>GOSPODARKA MIESZKANIOWA</t>
  </si>
  <si>
    <t>Dotacje cel. z budżetu państwa na zad.zlec.-wynagr.admin.publ.</t>
  </si>
  <si>
    <t>5% wpływów uzyskiwanych z budżetu państwa (dowody osobiste)</t>
  </si>
  <si>
    <t>Urzędy Wojewódzkie</t>
  </si>
  <si>
    <t>Opłaty lokalne pobierane przez Urząd Gminy</t>
  </si>
  <si>
    <t>Kara pieniężna D.Kurek Duszniki</t>
  </si>
  <si>
    <t>Odsetki od środków zgromadzonych na rachunkach bankowych</t>
  </si>
  <si>
    <t>Urzędy Gmin</t>
  </si>
  <si>
    <t>ADMINISTRACJA PUBLICZNA</t>
  </si>
  <si>
    <t>Dotacje celowe z budżetu państwa z.z.- rejestry wyborców</t>
  </si>
  <si>
    <t>Urzędy naczelnych organów władzy państwowej, kontroli i ochr.pr.</t>
  </si>
  <si>
    <t>URZĘDY NACZELN.ORGANÓW WŁADZY PAŃSTW, KONTROLI I OCHR.PR.</t>
  </si>
  <si>
    <t>Dotacje celowe z budżetu państwa z.z.-obrony cywilna</t>
  </si>
  <si>
    <t>Obrona cywilna</t>
  </si>
  <si>
    <t>BEZPIECZEŃSTWO PUBLICZNE I OCHRONA PRZECIWPOŻAROWA</t>
  </si>
  <si>
    <t>Podatek od nieruchomości os.prawne i inne jednostki org.</t>
  </si>
  <si>
    <t>Podatek rolny - os.prawne</t>
  </si>
  <si>
    <t>Podatek leśny - os.prawne</t>
  </si>
  <si>
    <t>Podatek od środków transportowych - os.prawne</t>
  </si>
  <si>
    <t>Wpływy z podatku rolnego,leśnego,od czynności cywilnoprawncych os.praw.</t>
  </si>
  <si>
    <t>Podatek od nieruchomości os.fizyczne</t>
  </si>
  <si>
    <t>Podatek rolny - os. fizyczne</t>
  </si>
  <si>
    <t>Podatek leśny - os. fizyczne</t>
  </si>
  <si>
    <t>Podatek od środków transportowych - os. fizyczne</t>
  </si>
  <si>
    <t>Podatek od działalności gospodarczej os. fizycznych - k.p.</t>
  </si>
  <si>
    <t>Podatek od spadków i darowizn</t>
  </si>
  <si>
    <t>Wpływy od czynności cywilnoprawnych</t>
  </si>
  <si>
    <t>Wpływy z podatku rolnego,leśnego,czynności cywilnoprawn.os.fizycznych</t>
  </si>
  <si>
    <t>Wpływyw z opłaty skarbowej</t>
  </si>
  <si>
    <t>Opłata eksploatacyjna - wydobycie kopalin</t>
  </si>
  <si>
    <t>Opłaty za wydawane zezwolenia na sprzedaż napojów alkoholowych</t>
  </si>
  <si>
    <t>Renta planistyczna</t>
  </si>
  <si>
    <t>Opłata adiacencka</t>
  </si>
  <si>
    <t>Dokonanie wpisu (zmiany) do ewidencji działalności gospodarczej</t>
  </si>
  <si>
    <t>Wpływy z innych opł.stanowiących dochody jedn.samorządu terytor.</t>
  </si>
  <si>
    <t>Podatek dochodowy od os. fizycznych</t>
  </si>
  <si>
    <t>Podatek dochodowy od os.prawnych</t>
  </si>
  <si>
    <t>Udziały gmin w podatkach stanowiących dochód budżetu państwa</t>
  </si>
  <si>
    <t>DOCHODY OD OS.PR.,OD OS.FIZ.I INNYCH JEDN.NIEPOSIAD.OS.PRAWN.</t>
  </si>
  <si>
    <t>Subwencje ogólne z budżetu państwa - oświata</t>
  </si>
  <si>
    <t>Część oświatowa subwencji ogólnej dla jst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</si>
  <si>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</si>
  <si>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</si>
  <si>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</si>
  <si>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</si>
  <si>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Dotacja celowe z budzetu państwa zadania własne - jęz.angielski w kl.I</t>
  </si>
  <si>
    <t>Szkoły podstawowe</t>
  </si>
  <si>
    <t>Otrzymane darowizny w postaci pienieżnej</t>
  </si>
  <si>
    <t>Przedszkola</t>
  </si>
  <si>
    <t>OŚWIATA I WYCHOWANIE</t>
  </si>
  <si>
    <t>Dotacje celowe z budzetu państwa z.z.</t>
  </si>
  <si>
    <t>Świadczenia rodzinne, zaliczka alimentacyjna,składki ubezp.emerytalm.</t>
  </si>
  <si>
    <t>Dotacje celowe z budżetu państwa z.z.</t>
  </si>
  <si>
    <t>Składki na ubezpieczenie zdrowotne za os.pobierające świadczenia</t>
  </si>
  <si>
    <t>Dotacje celowe z budżetu państwa na z.z.</t>
  </si>
  <si>
    <t>Dotcje celowe z budżetu państwa zadania własne gminy</t>
  </si>
  <si>
    <t>Zasiłki i pomoc w naturze oraz skł.na ubezpiecz.emeryt.rentowe</t>
  </si>
  <si>
    <t>Dotacja celowa z budżetu państwa - zadania własne gminy</t>
  </si>
  <si>
    <t>Ośrodki pomocy społecznej</t>
  </si>
  <si>
    <t>Dotacja celowe z budzetu państwa zadania własne - Dożywianie dzieci</t>
  </si>
  <si>
    <t>POMOC SPOŁECZNA</t>
  </si>
  <si>
    <t>Dotacja celowe z budzetu państwa zadania własne - pomoc materialna dla uczniów</t>
  </si>
  <si>
    <t>Pomoc materialna dla uczniów</t>
  </si>
  <si>
    <t>EDUKACYJNA OPIEKA WYCHOWAWCZA</t>
  </si>
  <si>
    <t>Wpływy z opłaty produktowej</t>
  </si>
  <si>
    <t>Wpływyw i wydatki związane z gromadzeneim środków z opłaty produktowej</t>
  </si>
  <si>
    <t>GOSPODARKA KOMUNALNA I OCHRONA ŚRODOWISKA</t>
  </si>
  <si>
    <t xml:space="preserve">                                                      DOCHODY OGÓŁEM</t>
  </si>
  <si>
    <t>Rozdział</t>
  </si>
  <si>
    <t>Nazwa</t>
  </si>
  <si>
    <t xml:space="preserve">Plan
na 2007r.
</t>
  </si>
  <si>
    <t>Plan
na 2007r.   po zmianach</t>
  </si>
  <si>
    <t>z tego:</t>
  </si>
  <si>
    <t>Wydatki bieżące</t>
  </si>
  <si>
    <t>Wydatki bieżące po zmianach</t>
  </si>
  <si>
    <t>w tym:</t>
  </si>
  <si>
    <t>Wydatki majątkowe</t>
  </si>
  <si>
    <t>Zmiana</t>
  </si>
  <si>
    <t>Wydatki majątkowe po zmianie</t>
  </si>
  <si>
    <t>Wynagro-
dzenia</t>
  </si>
  <si>
    <t>Wynagro-
dzenia po zmianach</t>
  </si>
  <si>
    <t>Pochodne od 
wynagro-dzeń</t>
  </si>
  <si>
    <t>Pochodne od 
wynagro-dzeń po zmianach</t>
  </si>
  <si>
    <t>Dotacje</t>
  </si>
  <si>
    <t>Wydatki na obsługę długu</t>
  </si>
  <si>
    <t>Wydatki
z tytułu poręczeń
i gwarancji</t>
  </si>
  <si>
    <t>.010</t>
  </si>
  <si>
    <t>01008</t>
  </si>
  <si>
    <t>Melioracje wodne</t>
  </si>
  <si>
    <t>01009</t>
  </si>
  <si>
    <t>Spółki wodne</t>
  </si>
  <si>
    <t>01010</t>
  </si>
  <si>
    <t>Infrastruktura wodociągowa i sanit. wsi</t>
  </si>
  <si>
    <t>01030</t>
  </si>
  <si>
    <t>Izby rolnicze</t>
  </si>
  <si>
    <t>.020</t>
  </si>
  <si>
    <t>.02001</t>
  </si>
  <si>
    <t>Gospodarka leśna</t>
  </si>
  <si>
    <t>Dostarczanie wody</t>
  </si>
  <si>
    <t>WYTWARZANIE I ZAOP.W EN.EL.WODĘ I GAZ</t>
  </si>
  <si>
    <t>Lokalny transport zbiorowy</t>
  </si>
  <si>
    <t>Drogi publiczne wojewódzkie</t>
  </si>
  <si>
    <t>Drogi publiczne powiatowe</t>
  </si>
  <si>
    <t>Drogi publiczne gminne</t>
  </si>
  <si>
    <t>TRANSPORT I ŁĄCZNOŚĆ</t>
  </si>
  <si>
    <t>Gospodarka gurntami i nieruchomośc.</t>
  </si>
  <si>
    <t>Plany zagospodarowania przestrzen.</t>
  </si>
  <si>
    <t>DZIAŁALNOŚĆ USŁUGOWA</t>
  </si>
  <si>
    <t>Rady Gmin</t>
  </si>
  <si>
    <t>Promocja jednostek samorządu teryt.</t>
  </si>
  <si>
    <t>Urzędy naczeln.organ.władzy państ.kontr.i ochrony prawa</t>
  </si>
  <si>
    <t>URZĘDY NACZ.ORG.WŁADZY PAŃ.KONTR.I OCHR.PRAWA</t>
  </si>
  <si>
    <t>Ochotnicze straże pożarne</t>
  </si>
  <si>
    <t>BEZPIECZEŃSTWO PUBL.I OCHR.P.P.</t>
  </si>
  <si>
    <t>Obsługa papierów wartoś.kr.i poz.j.s.t.</t>
  </si>
  <si>
    <t>OBSŁUGA PAPIE.WART.KR.I POZ.JST</t>
  </si>
  <si>
    <t>Rezerwy ogólne i celowe</t>
  </si>
  <si>
    <t>Gimnazja</t>
  </si>
  <si>
    <t>Dowożenie uczniów do szkół</t>
  </si>
  <si>
    <t>Zespoły obsługi ekon.-admin.szkół</t>
  </si>
  <si>
    <t>Oddziały przedszkolne w szkołach podst.</t>
  </si>
  <si>
    <t>Dokształcanie i doskonalenie nauczycieli</t>
  </si>
  <si>
    <t>Przeciwdziałanie alkoholizmowi</t>
  </si>
  <si>
    <t>OCHRONA ZDROWIA</t>
  </si>
  <si>
    <t>Świadczenia rodzinne, zalicz.aliment.</t>
  </si>
  <si>
    <t>Składki na ubezpiecz.zdrowotne</t>
  </si>
  <si>
    <t>Zasiłki i pomoc w naturze</t>
  </si>
  <si>
    <t>Dodatki mieszkaniowe</t>
  </si>
  <si>
    <t>Usługi opiekuńcze</t>
  </si>
  <si>
    <t>POZOST.ZAD.W ZAKR.POLITYKI SPOŁ.</t>
  </si>
  <si>
    <t>Świetlice szkolne</t>
  </si>
  <si>
    <t>EDUKACYJNA OPIEKA WYCHOWAW.</t>
  </si>
  <si>
    <t>Oczyszczanie miast i wsi</t>
  </si>
  <si>
    <t>Utrzymanie zieleni w miastach i gminach</t>
  </si>
  <si>
    <t>Oświetlenie ulic, placów i dróg</t>
  </si>
  <si>
    <t>Pozostałe zad.w zakr.kultury</t>
  </si>
  <si>
    <t>Domy i Ośrodki Kultury</t>
  </si>
  <si>
    <t>Biblioteki</t>
  </si>
  <si>
    <t>Ochorna zabytków i opieka nad zabytk.</t>
  </si>
  <si>
    <t>KULTURA I OCHR.DZIEDZIC.NAROD.</t>
  </si>
  <si>
    <t>Obiekty sportowe</t>
  </si>
  <si>
    <t>Zadania w zakr.kultury fiz.i sportu</t>
  </si>
  <si>
    <t>KULTURA FIZYCZNA I SPORT</t>
  </si>
  <si>
    <t>Ogółem wydatki</t>
  </si>
  <si>
    <t>z dnia 26.06.2007r.</t>
  </si>
  <si>
    <t>Dochody budżetu gminy na 2007 r. - VI zmiana</t>
  </si>
  <si>
    <t>Załącznik Nr 2 do</t>
  </si>
  <si>
    <t>Wydatki budżetu gminy na 2007 r. - VI zmiana</t>
  </si>
  <si>
    <t>w złotych</t>
  </si>
  <si>
    <t>§*</t>
  </si>
  <si>
    <t xml:space="preserve">Wydatki
ogółem
</t>
  </si>
  <si>
    <t>Wydatki
bieżące</t>
  </si>
  <si>
    <t>Wydatki
majątkowe</t>
  </si>
  <si>
    <t>wynagrodzenia</t>
  </si>
  <si>
    <t>pochodne od wynagrodzeń</t>
  </si>
  <si>
    <t>świadczenia społeczne</t>
  </si>
  <si>
    <t>Załącznik Nr 3 do</t>
  </si>
  <si>
    <t>Dochody i wydatki związane z realizacją zadań z zakresu administracji rządowej i innych zadań zleconych odrębnymi ustawami w 2007 roku -  VI  zmiana</t>
  </si>
  <si>
    <t xml:space="preserve">Wydatki
ogółem po zmianach
</t>
  </si>
  <si>
    <t xml:space="preserve">Dotacje
ogółem
</t>
  </si>
  <si>
    <t xml:space="preserve">Dotacje
ogółem po zmianach
</t>
  </si>
  <si>
    <t>Wydatki
bieżące po zmianach</t>
  </si>
  <si>
    <t>świadczenia społeczne po zmianach</t>
  </si>
  <si>
    <t>Uchwały Rady Gminy Duszniki Nr XII/66/07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</si>
</sst>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_ ;\-#,##0.00\ "/>
  </numFmts>
  <fonts count="26">
    <font>
      <sz val="10"/>
      <name val="Arial CE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0" fillId="0" borderId="3" xfId="0" applyBorder="1" applyAlignment="1" quotePrefix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 quotePrefix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/>
    </xf>
    <xf numFmtId="0" fontId="21" fillId="0" borderId="3" xfId="0" applyFont="1" applyBorder="1" applyAlignment="1" quotePrefix="1">
      <alignment horizontal="center" vertical="top" wrapText="1"/>
    </xf>
    <xf numFmtId="0" fontId="21" fillId="0" borderId="3" xfId="0" applyFont="1" applyBorder="1" applyAlignment="1">
      <alignment vertical="top" wrapText="1"/>
    </xf>
    <xf numFmtId="3" fontId="21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3" fontId="16" fillId="0" borderId="3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/>
    </xf>
    <xf numFmtId="3" fontId="16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right" vertical="center"/>
    </xf>
    <xf numFmtId="0" fontId="0" fillId="0" borderId="3" xfId="0" applyFont="1" applyBorder="1" applyAlignment="1" quotePrefix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J11" sqref="J11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875" style="1" customWidth="1"/>
    <col min="4" max="4" width="70.375" style="0" customWidth="1"/>
    <col min="5" max="5" width="14.625" style="0" customWidth="1"/>
    <col min="6" max="6" width="12.875" style="0" customWidth="1"/>
    <col min="7" max="7" width="14.125" style="0" customWidth="1"/>
    <col min="8" max="8" width="1.875" style="0" customWidth="1"/>
  </cols>
  <sheetData>
    <row r="1" ht="12.75">
      <c r="E1" t="s">
        <v>0</v>
      </c>
    </row>
    <row r="2" ht="12.75">
      <c r="E2" t="s">
        <v>191</v>
      </c>
    </row>
    <row r="3" ht="12.75">
      <c r="E3" t="s">
        <v>172</v>
      </c>
    </row>
    <row r="4" spans="1:5" ht="18">
      <c r="A4" t="s">
        <v>1</v>
      </c>
      <c r="B4" s="126" t="s">
        <v>173</v>
      </c>
      <c r="C4" s="126"/>
      <c r="D4" s="126"/>
      <c r="E4" s="126"/>
    </row>
    <row r="5" spans="2:4" ht="18">
      <c r="B5" s="2"/>
      <c r="C5" s="3"/>
      <c r="D5" s="2"/>
    </row>
    <row r="6" ht="12.75">
      <c r="G6" s="4" t="s">
        <v>2</v>
      </c>
    </row>
    <row r="7" spans="1:7" s="6" customFormat="1" ht="15" customHeight="1">
      <c r="A7" s="127" t="s">
        <v>3</v>
      </c>
      <c r="B7" s="120" t="s">
        <v>4</v>
      </c>
      <c r="C7" s="129" t="s">
        <v>5</v>
      </c>
      <c r="D7" s="123" t="s">
        <v>6</v>
      </c>
      <c r="E7" s="131" t="s">
        <v>7</v>
      </c>
      <c r="F7" s="123" t="s">
        <v>8</v>
      </c>
      <c r="G7" s="5" t="s">
        <v>9</v>
      </c>
    </row>
    <row r="8" spans="1:7" s="6" customFormat="1" ht="15" customHeight="1">
      <c r="A8" s="128"/>
      <c r="B8" s="121"/>
      <c r="C8" s="130"/>
      <c r="D8" s="124"/>
      <c r="E8" s="124"/>
      <c r="F8" s="124"/>
      <c r="G8" s="7" t="s">
        <v>10</v>
      </c>
    </row>
    <row r="9" spans="1:7" s="10" customFormat="1" ht="7.5" customHeight="1">
      <c r="A9" s="8">
        <v>1</v>
      </c>
      <c r="B9" s="8">
        <v>2</v>
      </c>
      <c r="C9" s="9">
        <v>3</v>
      </c>
      <c r="D9" s="8">
        <v>4</v>
      </c>
      <c r="E9" s="8">
        <v>5</v>
      </c>
      <c r="F9" s="8">
        <v>6</v>
      </c>
      <c r="G9" s="8">
        <v>7</v>
      </c>
    </row>
    <row r="10" spans="1:7" s="10" customFormat="1" ht="19.5" customHeight="1">
      <c r="A10" s="11" t="s">
        <v>11</v>
      </c>
      <c r="B10" s="11" t="s">
        <v>12</v>
      </c>
      <c r="C10" s="12"/>
      <c r="D10" s="13" t="s">
        <v>13</v>
      </c>
      <c r="E10" s="14">
        <v>101665</v>
      </c>
      <c r="F10" s="14"/>
      <c r="G10" s="14">
        <f>E10+F10</f>
        <v>101665</v>
      </c>
    </row>
    <row r="11" spans="1:7" s="10" customFormat="1" ht="19.5" customHeight="1">
      <c r="A11" s="12"/>
      <c r="B11" s="15" t="s">
        <v>12</v>
      </c>
      <c r="C11" s="16" t="s">
        <v>14</v>
      </c>
      <c r="D11" s="17" t="s">
        <v>15</v>
      </c>
      <c r="E11" s="18">
        <f>E10</f>
        <v>101665</v>
      </c>
      <c r="F11" s="18"/>
      <c r="G11" s="18">
        <f>E11+F11</f>
        <v>101665</v>
      </c>
    </row>
    <row r="12" spans="1:7" s="10" customFormat="1" ht="19.5" customHeight="1">
      <c r="A12" s="19" t="s">
        <v>11</v>
      </c>
      <c r="B12" s="19"/>
      <c r="C12" s="20" t="s">
        <v>16</v>
      </c>
      <c r="D12" s="21" t="s">
        <v>17</v>
      </c>
      <c r="E12" s="22">
        <f>E11</f>
        <v>101665</v>
      </c>
      <c r="F12" s="22"/>
      <c r="G12" s="22">
        <f>E12+F12</f>
        <v>101665</v>
      </c>
    </row>
    <row r="13" spans="1:7" ht="19.5" customHeight="1">
      <c r="A13" s="23" t="s">
        <v>18</v>
      </c>
      <c r="B13" s="24" t="s">
        <v>19</v>
      </c>
      <c r="C13" s="9"/>
      <c r="D13" s="13" t="s">
        <v>20</v>
      </c>
      <c r="E13" s="25">
        <v>8000</v>
      </c>
      <c r="F13" s="26"/>
      <c r="G13" s="26">
        <v>8000</v>
      </c>
    </row>
    <row r="14" spans="1:7" s="31" customFormat="1" ht="19.5" customHeight="1">
      <c r="A14" s="27"/>
      <c r="B14" s="28" t="s">
        <v>21</v>
      </c>
      <c r="C14" s="16" t="s">
        <v>14</v>
      </c>
      <c r="D14" s="29" t="s">
        <v>22</v>
      </c>
      <c r="E14" s="30">
        <v>8000</v>
      </c>
      <c r="F14" s="18"/>
      <c r="G14" s="18">
        <v>8000</v>
      </c>
    </row>
    <row r="15" spans="1:7" s="31" customFormat="1" ht="19.5" customHeight="1">
      <c r="A15" s="19" t="s">
        <v>18</v>
      </c>
      <c r="B15" s="32"/>
      <c r="C15" s="20" t="s">
        <v>16</v>
      </c>
      <c r="D15" s="33" t="s">
        <v>23</v>
      </c>
      <c r="E15" s="34">
        <v>8000</v>
      </c>
      <c r="F15" s="22"/>
      <c r="G15" s="22">
        <v>8000</v>
      </c>
    </row>
    <row r="16" spans="1:7" ht="19.5" customHeight="1">
      <c r="A16" s="35">
        <v>700</v>
      </c>
      <c r="B16" s="35">
        <v>70005</v>
      </c>
      <c r="C16" s="9"/>
      <c r="D16" s="13" t="s">
        <v>24</v>
      </c>
      <c r="E16" s="25">
        <v>20000</v>
      </c>
      <c r="F16" s="26"/>
      <c r="G16" s="14">
        <f aca="true" t="shared" si="0" ref="G16:G79">E16+F16</f>
        <v>20000</v>
      </c>
    </row>
    <row r="17" spans="1:7" ht="19.5" customHeight="1">
      <c r="A17" s="35"/>
      <c r="B17" s="35">
        <v>70005</v>
      </c>
      <c r="C17" s="9"/>
      <c r="D17" s="13" t="s">
        <v>25</v>
      </c>
      <c r="E17" s="25">
        <v>170000</v>
      </c>
      <c r="F17" s="26"/>
      <c r="G17" s="14">
        <f t="shared" si="0"/>
        <v>170000</v>
      </c>
    </row>
    <row r="18" spans="1:7" ht="19.5" customHeight="1">
      <c r="A18" s="35"/>
      <c r="B18" s="35">
        <v>70005</v>
      </c>
      <c r="C18" s="9"/>
      <c r="D18" s="13" t="s">
        <v>26</v>
      </c>
      <c r="E18" s="25">
        <v>10000</v>
      </c>
      <c r="F18" s="26"/>
      <c r="G18" s="14">
        <f t="shared" si="0"/>
        <v>10000</v>
      </c>
    </row>
    <row r="19" spans="1:7" s="31" customFormat="1" ht="19.5" customHeight="1">
      <c r="A19" s="27"/>
      <c r="B19" s="27">
        <v>70005</v>
      </c>
      <c r="C19" s="16" t="s">
        <v>14</v>
      </c>
      <c r="D19" s="29" t="s">
        <v>27</v>
      </c>
      <c r="E19" s="30">
        <v>200000</v>
      </c>
      <c r="F19" s="18"/>
      <c r="G19" s="18">
        <f t="shared" si="0"/>
        <v>200000</v>
      </c>
    </row>
    <row r="20" spans="1:7" s="31" customFormat="1" ht="19.5" customHeight="1">
      <c r="A20" s="32">
        <v>700</v>
      </c>
      <c r="B20" s="32"/>
      <c r="C20" s="20" t="s">
        <v>16</v>
      </c>
      <c r="D20" s="33" t="s">
        <v>28</v>
      </c>
      <c r="E20" s="34">
        <v>200000</v>
      </c>
      <c r="F20" s="22"/>
      <c r="G20" s="22">
        <f t="shared" si="0"/>
        <v>200000</v>
      </c>
    </row>
    <row r="21" spans="1:7" ht="19.5" customHeight="1">
      <c r="A21" s="35">
        <v>750</v>
      </c>
      <c r="B21" s="35">
        <v>75011</v>
      </c>
      <c r="C21" s="9"/>
      <c r="D21" s="13" t="s">
        <v>29</v>
      </c>
      <c r="E21" s="25">
        <v>61200</v>
      </c>
      <c r="F21" s="26"/>
      <c r="G21" s="14">
        <f t="shared" si="0"/>
        <v>61200</v>
      </c>
    </row>
    <row r="22" spans="1:7" ht="19.5" customHeight="1">
      <c r="A22" s="35"/>
      <c r="B22" s="35">
        <v>75011</v>
      </c>
      <c r="C22" s="9"/>
      <c r="D22" s="13" t="s">
        <v>30</v>
      </c>
      <c r="E22" s="25">
        <v>1000</v>
      </c>
      <c r="F22" s="26"/>
      <c r="G22" s="14">
        <f t="shared" si="0"/>
        <v>1000</v>
      </c>
    </row>
    <row r="23" spans="1:7" s="31" customFormat="1" ht="19.5" customHeight="1">
      <c r="A23" s="27"/>
      <c r="B23" s="27">
        <v>75011</v>
      </c>
      <c r="C23" s="16" t="s">
        <v>14</v>
      </c>
      <c r="D23" s="29" t="s">
        <v>31</v>
      </c>
      <c r="E23" s="30">
        <v>62200</v>
      </c>
      <c r="F23" s="18"/>
      <c r="G23" s="18">
        <f t="shared" si="0"/>
        <v>62200</v>
      </c>
    </row>
    <row r="24" spans="1:7" ht="19.5" customHeight="1">
      <c r="A24" s="35">
        <v>750</v>
      </c>
      <c r="B24" s="35">
        <v>75023</v>
      </c>
      <c r="C24" s="9"/>
      <c r="D24" s="13" t="s">
        <v>32</v>
      </c>
      <c r="E24" s="25">
        <v>15000</v>
      </c>
      <c r="F24" s="26"/>
      <c r="G24" s="14">
        <f t="shared" si="0"/>
        <v>15000</v>
      </c>
    </row>
    <row r="25" spans="1:7" ht="19.5" customHeight="1">
      <c r="A25" s="35"/>
      <c r="B25" s="35">
        <v>75023</v>
      </c>
      <c r="C25" s="9"/>
      <c r="D25" s="13" t="s">
        <v>33</v>
      </c>
      <c r="E25" s="25">
        <v>6000</v>
      </c>
      <c r="F25" s="26"/>
      <c r="G25" s="14">
        <f t="shared" si="0"/>
        <v>6000</v>
      </c>
    </row>
    <row r="26" spans="1:7" ht="19.5" customHeight="1">
      <c r="A26" s="35"/>
      <c r="B26" s="35">
        <v>75023</v>
      </c>
      <c r="C26" s="9"/>
      <c r="D26" s="13" t="s">
        <v>34</v>
      </c>
      <c r="E26" s="25">
        <v>23000</v>
      </c>
      <c r="F26" s="26"/>
      <c r="G26" s="14">
        <f t="shared" si="0"/>
        <v>23000</v>
      </c>
    </row>
    <row r="27" spans="1:7" s="31" customFormat="1" ht="19.5" customHeight="1">
      <c r="A27" s="27"/>
      <c r="B27" s="27">
        <v>75023</v>
      </c>
      <c r="C27" s="16" t="s">
        <v>14</v>
      </c>
      <c r="D27" s="29" t="s">
        <v>35</v>
      </c>
      <c r="E27" s="30">
        <v>44000</v>
      </c>
      <c r="F27" s="18"/>
      <c r="G27" s="18">
        <f t="shared" si="0"/>
        <v>44000</v>
      </c>
    </row>
    <row r="28" spans="1:7" s="31" customFormat="1" ht="19.5" customHeight="1">
      <c r="A28" s="32">
        <v>750</v>
      </c>
      <c r="B28" s="32"/>
      <c r="C28" s="20" t="s">
        <v>16</v>
      </c>
      <c r="D28" s="33" t="s">
        <v>36</v>
      </c>
      <c r="E28" s="34">
        <f>E23+E27</f>
        <v>106200</v>
      </c>
      <c r="F28" s="22"/>
      <c r="G28" s="22">
        <f t="shared" si="0"/>
        <v>106200</v>
      </c>
    </row>
    <row r="29" spans="1:7" ht="19.5" customHeight="1">
      <c r="A29" s="35">
        <v>751</v>
      </c>
      <c r="B29" s="35">
        <v>75101</v>
      </c>
      <c r="C29" s="9"/>
      <c r="D29" s="13" t="s">
        <v>37</v>
      </c>
      <c r="E29" s="25">
        <v>1272</v>
      </c>
      <c r="F29" s="26"/>
      <c r="G29" s="14">
        <f t="shared" si="0"/>
        <v>1272</v>
      </c>
    </row>
    <row r="30" spans="1:7" s="31" customFormat="1" ht="19.5" customHeight="1">
      <c r="A30" s="36"/>
      <c r="B30" s="27">
        <v>75101</v>
      </c>
      <c r="C30" s="16" t="s">
        <v>14</v>
      </c>
      <c r="D30" s="29" t="s">
        <v>38</v>
      </c>
      <c r="E30" s="30">
        <v>1272</v>
      </c>
      <c r="F30" s="18"/>
      <c r="G30" s="18">
        <f t="shared" si="0"/>
        <v>1272</v>
      </c>
    </row>
    <row r="31" spans="1:7" s="31" customFormat="1" ht="18.75" customHeight="1">
      <c r="A31" s="32">
        <v>751</v>
      </c>
      <c r="B31" s="32"/>
      <c r="C31" s="20" t="s">
        <v>16</v>
      </c>
      <c r="D31" s="33" t="s">
        <v>39</v>
      </c>
      <c r="E31" s="34">
        <v>1272</v>
      </c>
      <c r="F31" s="22"/>
      <c r="G31" s="22">
        <f t="shared" si="0"/>
        <v>1272</v>
      </c>
    </row>
    <row r="32" spans="1:7" ht="19.5" customHeight="1">
      <c r="A32" s="35">
        <v>754</v>
      </c>
      <c r="B32" s="35">
        <v>75414</v>
      </c>
      <c r="C32" s="9"/>
      <c r="D32" s="13" t="s">
        <v>40</v>
      </c>
      <c r="E32" s="25">
        <v>2500</v>
      </c>
      <c r="F32" s="26"/>
      <c r="G32" s="14">
        <f t="shared" si="0"/>
        <v>2500</v>
      </c>
    </row>
    <row r="33" spans="1:7" s="31" customFormat="1" ht="19.5" customHeight="1">
      <c r="A33" s="27"/>
      <c r="B33" s="27">
        <v>75414</v>
      </c>
      <c r="C33" s="16" t="s">
        <v>14</v>
      </c>
      <c r="D33" s="29" t="s">
        <v>41</v>
      </c>
      <c r="E33" s="30">
        <v>2500</v>
      </c>
      <c r="F33" s="18"/>
      <c r="G33" s="18">
        <f t="shared" si="0"/>
        <v>2500</v>
      </c>
    </row>
    <row r="34" spans="1:7" s="31" customFormat="1" ht="19.5" customHeight="1">
      <c r="A34" s="32">
        <v>754</v>
      </c>
      <c r="B34" s="32"/>
      <c r="C34" s="20" t="s">
        <v>16</v>
      </c>
      <c r="D34" s="33" t="s">
        <v>42</v>
      </c>
      <c r="E34" s="34">
        <v>2500</v>
      </c>
      <c r="F34" s="22"/>
      <c r="G34" s="22">
        <f t="shared" si="0"/>
        <v>2500</v>
      </c>
    </row>
    <row r="35" spans="1:7" ht="19.5" customHeight="1">
      <c r="A35" s="35">
        <v>756</v>
      </c>
      <c r="B35" s="35">
        <v>75615</v>
      </c>
      <c r="C35" s="9"/>
      <c r="D35" s="13" t="s">
        <v>43</v>
      </c>
      <c r="E35" s="25">
        <v>1700000</v>
      </c>
      <c r="F35" s="26"/>
      <c r="G35" s="14">
        <f t="shared" si="0"/>
        <v>1700000</v>
      </c>
    </row>
    <row r="36" spans="1:7" ht="19.5" customHeight="1">
      <c r="A36" s="35"/>
      <c r="B36" s="35">
        <v>75615</v>
      </c>
      <c r="C36" s="9"/>
      <c r="D36" s="13" t="s">
        <v>44</v>
      </c>
      <c r="E36" s="25">
        <v>100000</v>
      </c>
      <c r="F36" s="26"/>
      <c r="G36" s="14">
        <f t="shared" si="0"/>
        <v>100000</v>
      </c>
    </row>
    <row r="37" spans="1:7" ht="19.5" customHeight="1">
      <c r="A37" s="35"/>
      <c r="B37" s="35">
        <v>75615</v>
      </c>
      <c r="C37" s="9"/>
      <c r="D37" s="13" t="s">
        <v>45</v>
      </c>
      <c r="E37" s="25">
        <v>17000</v>
      </c>
      <c r="F37" s="26"/>
      <c r="G37" s="14">
        <f t="shared" si="0"/>
        <v>17000</v>
      </c>
    </row>
    <row r="38" spans="1:7" ht="19.5" customHeight="1">
      <c r="A38" s="35"/>
      <c r="B38" s="35">
        <v>75615</v>
      </c>
      <c r="C38" s="9"/>
      <c r="D38" s="13" t="s">
        <v>46</v>
      </c>
      <c r="E38" s="25">
        <v>14000</v>
      </c>
      <c r="F38" s="26"/>
      <c r="G38" s="14">
        <f t="shared" si="0"/>
        <v>14000</v>
      </c>
    </row>
    <row r="39" spans="1:7" s="31" customFormat="1" ht="19.5" customHeight="1">
      <c r="A39" s="27"/>
      <c r="B39" s="27">
        <v>75615</v>
      </c>
      <c r="C39" s="16" t="s">
        <v>14</v>
      </c>
      <c r="D39" s="29" t="s">
        <v>47</v>
      </c>
      <c r="E39" s="30">
        <v>1831000</v>
      </c>
      <c r="F39" s="18"/>
      <c r="G39" s="18">
        <f t="shared" si="0"/>
        <v>1831000</v>
      </c>
    </row>
    <row r="40" spans="1:7" ht="19.5" customHeight="1">
      <c r="A40" s="35">
        <v>756</v>
      </c>
      <c r="B40" s="35">
        <v>75616</v>
      </c>
      <c r="C40" s="9"/>
      <c r="D40" s="13" t="s">
        <v>48</v>
      </c>
      <c r="E40" s="25">
        <v>500000</v>
      </c>
      <c r="F40" s="26"/>
      <c r="G40" s="14">
        <f t="shared" si="0"/>
        <v>500000</v>
      </c>
    </row>
    <row r="41" spans="1:7" ht="19.5" customHeight="1">
      <c r="A41" s="35"/>
      <c r="B41" s="35">
        <v>75616</v>
      </c>
      <c r="C41" s="9"/>
      <c r="D41" s="13" t="s">
        <v>49</v>
      </c>
      <c r="E41" s="25">
        <v>460000</v>
      </c>
      <c r="F41" s="26"/>
      <c r="G41" s="14">
        <f t="shared" si="0"/>
        <v>460000</v>
      </c>
    </row>
    <row r="42" spans="1:7" ht="19.5" customHeight="1">
      <c r="A42" s="35"/>
      <c r="B42" s="35">
        <v>75616</v>
      </c>
      <c r="C42" s="9"/>
      <c r="D42" s="13" t="s">
        <v>50</v>
      </c>
      <c r="E42" s="25">
        <v>2500</v>
      </c>
      <c r="F42" s="26"/>
      <c r="G42" s="14">
        <f t="shared" si="0"/>
        <v>2500</v>
      </c>
    </row>
    <row r="43" spans="1:7" ht="19.5" customHeight="1">
      <c r="A43" s="35"/>
      <c r="B43" s="35">
        <v>75616</v>
      </c>
      <c r="C43" s="9"/>
      <c r="D43" s="13" t="s">
        <v>51</v>
      </c>
      <c r="E43" s="25">
        <v>220000</v>
      </c>
      <c r="F43" s="26"/>
      <c r="G43" s="14">
        <f t="shared" si="0"/>
        <v>220000</v>
      </c>
    </row>
    <row r="44" spans="1:7" ht="19.5" customHeight="1">
      <c r="A44" s="35"/>
      <c r="B44" s="35">
        <v>75616</v>
      </c>
      <c r="C44" s="9"/>
      <c r="D44" s="13" t="s">
        <v>52</v>
      </c>
      <c r="E44" s="25">
        <v>7000</v>
      </c>
      <c r="F44" s="26"/>
      <c r="G44" s="14">
        <f t="shared" si="0"/>
        <v>7000</v>
      </c>
    </row>
    <row r="45" spans="1:7" ht="19.5" customHeight="1">
      <c r="A45" s="35"/>
      <c r="B45" s="35">
        <v>75616</v>
      </c>
      <c r="C45" s="9"/>
      <c r="D45" s="13" t="s">
        <v>53</v>
      </c>
      <c r="E45" s="25">
        <v>9000</v>
      </c>
      <c r="F45" s="26"/>
      <c r="G45" s="14">
        <f t="shared" si="0"/>
        <v>9000</v>
      </c>
    </row>
    <row r="46" spans="1:7" ht="19.5" customHeight="1">
      <c r="A46" s="35"/>
      <c r="B46" s="35">
        <v>75616</v>
      </c>
      <c r="C46" s="9"/>
      <c r="D46" s="13" t="s">
        <v>54</v>
      </c>
      <c r="E46" s="25">
        <v>90000</v>
      </c>
      <c r="F46" s="26"/>
      <c r="G46" s="14">
        <f t="shared" si="0"/>
        <v>90000</v>
      </c>
    </row>
    <row r="47" spans="1:7" s="31" customFormat="1" ht="19.5" customHeight="1">
      <c r="A47" s="27"/>
      <c r="B47" s="27">
        <v>75616</v>
      </c>
      <c r="C47" s="16" t="s">
        <v>14</v>
      </c>
      <c r="D47" s="29" t="s">
        <v>55</v>
      </c>
      <c r="E47" s="30">
        <v>1288500</v>
      </c>
      <c r="F47" s="18"/>
      <c r="G47" s="18">
        <f t="shared" si="0"/>
        <v>1288500</v>
      </c>
    </row>
    <row r="48" spans="1:7" ht="19.5" customHeight="1">
      <c r="A48" s="35">
        <v>756</v>
      </c>
      <c r="B48" s="35">
        <v>75618</v>
      </c>
      <c r="C48" s="9"/>
      <c r="D48" s="13" t="s">
        <v>56</v>
      </c>
      <c r="E48" s="25">
        <v>40000</v>
      </c>
      <c r="F48" s="26"/>
      <c r="G48" s="14">
        <f t="shared" si="0"/>
        <v>40000</v>
      </c>
    </row>
    <row r="49" spans="1:7" ht="19.5" customHeight="1">
      <c r="A49" s="35"/>
      <c r="B49" s="35">
        <v>75618</v>
      </c>
      <c r="C49" s="9"/>
      <c r="D49" s="13" t="s">
        <v>57</v>
      </c>
      <c r="E49" s="25">
        <v>40000</v>
      </c>
      <c r="F49" s="26"/>
      <c r="G49" s="14">
        <f t="shared" si="0"/>
        <v>40000</v>
      </c>
    </row>
    <row r="50" spans="1:7" ht="19.5" customHeight="1">
      <c r="A50" s="35"/>
      <c r="B50" s="35">
        <v>75618</v>
      </c>
      <c r="C50" s="9"/>
      <c r="D50" s="13" t="s">
        <v>58</v>
      </c>
      <c r="E50" s="25">
        <v>150000</v>
      </c>
      <c r="F50" s="26"/>
      <c r="G50" s="14">
        <f t="shared" si="0"/>
        <v>150000</v>
      </c>
    </row>
    <row r="51" spans="1:7" ht="19.5" customHeight="1">
      <c r="A51" s="35"/>
      <c r="B51" s="35">
        <v>75618</v>
      </c>
      <c r="C51" s="9"/>
      <c r="D51" s="13" t="s">
        <v>59</v>
      </c>
      <c r="E51" s="25">
        <v>282000</v>
      </c>
      <c r="F51" s="26"/>
      <c r="G51" s="14">
        <f t="shared" si="0"/>
        <v>282000</v>
      </c>
    </row>
    <row r="52" spans="1:7" ht="19.5" customHeight="1">
      <c r="A52" s="35"/>
      <c r="B52" s="35">
        <v>75618</v>
      </c>
      <c r="C52" s="9"/>
      <c r="D52" s="13" t="s">
        <v>60</v>
      </c>
      <c r="E52" s="25">
        <v>5000</v>
      </c>
      <c r="F52" s="26"/>
      <c r="G52" s="14">
        <f t="shared" si="0"/>
        <v>5000</v>
      </c>
    </row>
    <row r="53" spans="1:7" ht="19.5" customHeight="1">
      <c r="A53" s="35"/>
      <c r="B53" s="35">
        <v>75618</v>
      </c>
      <c r="C53" s="9"/>
      <c r="D53" s="13" t="s">
        <v>61</v>
      </c>
      <c r="E53" s="25">
        <v>2000</v>
      </c>
      <c r="F53" s="26"/>
      <c r="G53" s="14">
        <f t="shared" si="0"/>
        <v>2000</v>
      </c>
    </row>
    <row r="54" spans="1:7" s="31" customFormat="1" ht="19.5" customHeight="1">
      <c r="A54" s="27"/>
      <c r="B54" s="27">
        <v>75618</v>
      </c>
      <c r="C54" s="16" t="s">
        <v>14</v>
      </c>
      <c r="D54" s="29" t="s">
        <v>62</v>
      </c>
      <c r="E54" s="30">
        <v>519000</v>
      </c>
      <c r="F54" s="18"/>
      <c r="G54" s="18">
        <f t="shared" si="0"/>
        <v>519000</v>
      </c>
    </row>
    <row r="55" spans="1:7" ht="19.5" customHeight="1">
      <c r="A55" s="35">
        <v>756</v>
      </c>
      <c r="B55" s="35">
        <v>75621</v>
      </c>
      <c r="C55" s="9"/>
      <c r="D55" s="13" t="s">
        <v>63</v>
      </c>
      <c r="E55" s="25">
        <v>1940368</v>
      </c>
      <c r="F55" s="26"/>
      <c r="G55" s="14">
        <f t="shared" si="0"/>
        <v>1940368</v>
      </c>
    </row>
    <row r="56" spans="1:7" ht="19.5" customHeight="1">
      <c r="A56" s="35"/>
      <c r="B56" s="35">
        <v>75621</v>
      </c>
      <c r="C56" s="9"/>
      <c r="D56" s="13" t="s">
        <v>64</v>
      </c>
      <c r="E56" s="25">
        <v>2000000</v>
      </c>
      <c r="F56" s="26"/>
      <c r="G56" s="14">
        <f t="shared" si="0"/>
        <v>2000000</v>
      </c>
    </row>
    <row r="57" spans="1:7" s="31" customFormat="1" ht="19.5" customHeight="1">
      <c r="A57" s="27"/>
      <c r="B57" s="27">
        <v>75621</v>
      </c>
      <c r="C57" s="16" t="s">
        <v>14</v>
      </c>
      <c r="D57" s="29" t="s">
        <v>65</v>
      </c>
      <c r="E57" s="30">
        <f>E55+E56</f>
        <v>3940368</v>
      </c>
      <c r="F57" s="18"/>
      <c r="G57" s="18">
        <f t="shared" si="0"/>
        <v>3940368</v>
      </c>
    </row>
    <row r="58" spans="1:7" s="31" customFormat="1" ht="19.5" customHeight="1">
      <c r="A58" s="32">
        <v>756</v>
      </c>
      <c r="B58" s="32"/>
      <c r="C58" s="20" t="s">
        <v>16</v>
      </c>
      <c r="D58" s="33" t="s">
        <v>66</v>
      </c>
      <c r="E58" s="34">
        <f>E39+E47+E54+E57</f>
        <v>7578868</v>
      </c>
      <c r="F58" s="22"/>
      <c r="G58" s="22">
        <f t="shared" si="0"/>
        <v>7578868</v>
      </c>
    </row>
    <row r="59" spans="1:7" ht="19.5" customHeight="1">
      <c r="A59" s="35">
        <v>758</v>
      </c>
      <c r="B59" s="35">
        <v>75801</v>
      </c>
      <c r="C59" s="9"/>
      <c r="D59" s="13" t="s">
        <v>67</v>
      </c>
      <c r="E59" s="25">
        <v>4661750</v>
      </c>
      <c r="F59" s="26"/>
      <c r="G59" s="14">
        <f t="shared" si="0"/>
        <v>4661750</v>
      </c>
    </row>
    <row r="60" spans="1:7" s="31" customFormat="1" ht="19.5" customHeight="1">
      <c r="A60" s="27"/>
      <c r="B60" s="27">
        <v>75801</v>
      </c>
      <c r="C60" s="16" t="s">
        <v>14</v>
      </c>
      <c r="D60" s="29" t="s">
        <v>68</v>
      </c>
      <c r="E60" s="30">
        <f>E59</f>
        <v>4661750</v>
      </c>
      <c r="F60" s="18"/>
      <c r="G60" s="18">
        <f t="shared" si="0"/>
        <v>4661750</v>
      </c>
    </row>
    <row r="61" spans="1:7" ht="19.5" customHeight="1">
      <c r="A61" s="35">
        <v>758</v>
      </c>
      <c r="B61" s="35">
        <v>75807</v>
      </c>
      <c r="C61" s="9"/>
      <c r="D61" s="13" t="s">
        <v>69</v>
      </c>
      <c r="E61" s="25">
        <v>864167</v>
      </c>
      <c r="F61" s="26"/>
      <c r="G61" s="14">
        <f t="shared" si="0"/>
        <v>864167</v>
      </c>
    </row>
    <row r="62" spans="1:7" s="31" customFormat="1" ht="19.5" customHeight="1">
      <c r="A62" s="27"/>
      <c r="B62" s="27">
        <v>75807</v>
      </c>
      <c r="C62" s="16" t="s">
        <v>14</v>
      </c>
      <c r="D62" s="29" t="s">
        <v>70</v>
      </c>
      <c r="E62" s="30">
        <v>864167</v>
      </c>
      <c r="F62" s="18"/>
      <c r="G62" s="18">
        <f t="shared" si="0"/>
        <v>864167</v>
      </c>
    </row>
    <row r="63" spans="1:7" s="31" customFormat="1" ht="19.5" customHeight="1">
      <c r="A63" s="32">
        <v>758</v>
      </c>
      <c r="B63" s="32"/>
      <c r="C63" s="20" t="s">
        <v>16</v>
      </c>
      <c r="D63" s="33" t="s">
        <v>71</v>
      </c>
      <c r="E63" s="34">
        <f>E60+E62</f>
        <v>5525917</v>
      </c>
      <c r="F63" s="22"/>
      <c r="G63" s="22">
        <f t="shared" si="0"/>
        <v>5525917</v>
      </c>
    </row>
    <row r="64" spans="1:7" ht="19.5" customHeight="1">
      <c r="A64" s="35">
        <v>801</v>
      </c>
      <c r="B64" s="35">
        <v>80101</v>
      </c>
      <c r="C64" s="9"/>
      <c r="D64" s="13" t="s">
        <v>72</v>
      </c>
      <c r="E64" s="25">
        <v>40000</v>
      </c>
      <c r="F64" s="26"/>
      <c r="G64" s="14">
        <f t="shared" si="0"/>
        <v>40000</v>
      </c>
    </row>
    <row r="65" spans="1:7" ht="19.5" customHeight="1">
      <c r="A65" s="35"/>
      <c r="B65" s="35">
        <v>80101</v>
      </c>
      <c r="C65" s="9"/>
      <c r="D65" s="13" t="s">
        <v>73</v>
      </c>
      <c r="E65" s="25">
        <v>9030</v>
      </c>
      <c r="F65" s="26"/>
      <c r="G65" s="14">
        <f t="shared" si="0"/>
        <v>9030</v>
      </c>
    </row>
    <row r="66" spans="1:7" s="31" customFormat="1" ht="19.5" customHeight="1">
      <c r="A66" s="27"/>
      <c r="B66" s="27">
        <v>80101</v>
      </c>
      <c r="C66" s="16" t="s">
        <v>14</v>
      </c>
      <c r="D66" s="29" t="s">
        <v>74</v>
      </c>
      <c r="E66" s="30">
        <f>E64+E65</f>
        <v>49030</v>
      </c>
      <c r="F66" s="30"/>
      <c r="G66" s="30">
        <f>G64+G65</f>
        <v>49030</v>
      </c>
    </row>
    <row r="67" spans="1:7" ht="19.5" customHeight="1">
      <c r="A67" s="35">
        <v>801</v>
      </c>
      <c r="B67" s="35">
        <v>80104</v>
      </c>
      <c r="C67" s="9"/>
      <c r="D67" s="13" t="s">
        <v>75</v>
      </c>
      <c r="E67" s="25">
        <v>8000</v>
      </c>
      <c r="F67" s="26"/>
      <c r="G67" s="14">
        <f t="shared" si="0"/>
        <v>8000</v>
      </c>
    </row>
    <row r="68" spans="1:7" s="31" customFormat="1" ht="19.5" customHeight="1">
      <c r="A68" s="27"/>
      <c r="B68" s="27">
        <v>80104</v>
      </c>
      <c r="C68" s="16" t="s">
        <v>14</v>
      </c>
      <c r="D68" s="29" t="s">
        <v>76</v>
      </c>
      <c r="E68" s="30">
        <v>8000</v>
      </c>
      <c r="F68" s="18"/>
      <c r="G68" s="18">
        <f t="shared" si="0"/>
        <v>8000</v>
      </c>
    </row>
    <row r="69" spans="1:7" s="31" customFormat="1" ht="19.5" customHeight="1">
      <c r="A69" s="32">
        <v>801</v>
      </c>
      <c r="B69" s="32"/>
      <c r="C69" s="20" t="s">
        <v>16</v>
      </c>
      <c r="D69" s="33" t="s">
        <v>77</v>
      </c>
      <c r="E69" s="34">
        <f>E66+E68</f>
        <v>57030</v>
      </c>
      <c r="F69" s="34"/>
      <c r="G69" s="34">
        <f>G66+G68</f>
        <v>57030</v>
      </c>
    </row>
    <row r="70" spans="1:7" ht="19.5" customHeight="1">
      <c r="A70" s="35">
        <v>852</v>
      </c>
      <c r="B70" s="35">
        <v>85212</v>
      </c>
      <c r="C70" s="9"/>
      <c r="D70" s="13" t="s">
        <v>78</v>
      </c>
      <c r="E70" s="25">
        <v>2515100</v>
      </c>
      <c r="F70" s="26"/>
      <c r="G70" s="14">
        <f t="shared" si="0"/>
        <v>2515100</v>
      </c>
    </row>
    <row r="71" spans="1:7" ht="19.5" customHeight="1">
      <c r="A71" s="27"/>
      <c r="B71" s="27">
        <v>85212</v>
      </c>
      <c r="C71" s="16" t="s">
        <v>14</v>
      </c>
      <c r="D71" s="29" t="s">
        <v>79</v>
      </c>
      <c r="E71" s="30">
        <f>E70</f>
        <v>2515100</v>
      </c>
      <c r="F71" s="26"/>
      <c r="G71" s="18">
        <f t="shared" si="0"/>
        <v>2515100</v>
      </c>
    </row>
    <row r="72" spans="1:7" ht="19.5" customHeight="1">
      <c r="A72" s="35">
        <v>852</v>
      </c>
      <c r="B72" s="35">
        <v>85213</v>
      </c>
      <c r="C72" s="9"/>
      <c r="D72" s="13" t="s">
        <v>80</v>
      </c>
      <c r="E72" s="25">
        <v>11400</v>
      </c>
      <c r="F72" s="26"/>
      <c r="G72" s="14">
        <f t="shared" si="0"/>
        <v>11400</v>
      </c>
    </row>
    <row r="73" spans="1:7" ht="19.5" customHeight="1">
      <c r="A73" s="35"/>
      <c r="B73" s="27">
        <v>85213</v>
      </c>
      <c r="C73" s="16" t="s">
        <v>14</v>
      </c>
      <c r="D73" s="29" t="s">
        <v>81</v>
      </c>
      <c r="E73" s="30">
        <f>E72</f>
        <v>11400</v>
      </c>
      <c r="F73" s="26"/>
      <c r="G73" s="18">
        <f t="shared" si="0"/>
        <v>11400</v>
      </c>
    </row>
    <row r="74" spans="1:7" ht="19.5" customHeight="1">
      <c r="A74" s="35">
        <v>852</v>
      </c>
      <c r="B74" s="35">
        <v>85214</v>
      </c>
      <c r="C74" s="9"/>
      <c r="D74" s="13" t="s">
        <v>82</v>
      </c>
      <c r="E74" s="25">
        <v>57000</v>
      </c>
      <c r="F74" s="26">
        <v>12215</v>
      </c>
      <c r="G74" s="14">
        <f t="shared" si="0"/>
        <v>69215</v>
      </c>
    </row>
    <row r="75" spans="1:7" ht="19.5" customHeight="1">
      <c r="A75" s="35"/>
      <c r="B75" s="35">
        <v>85214</v>
      </c>
      <c r="C75" s="9"/>
      <c r="D75" s="13" t="s">
        <v>83</v>
      </c>
      <c r="E75" s="25">
        <v>60900</v>
      </c>
      <c r="F75" s="26"/>
      <c r="G75" s="14">
        <f t="shared" si="0"/>
        <v>60900</v>
      </c>
    </row>
    <row r="76" spans="1:7" ht="19.5" customHeight="1">
      <c r="A76" s="35"/>
      <c r="B76" s="27">
        <v>85214</v>
      </c>
      <c r="C76" s="16" t="s">
        <v>14</v>
      </c>
      <c r="D76" s="29" t="s">
        <v>84</v>
      </c>
      <c r="E76" s="30">
        <f>E74+E75</f>
        <v>117900</v>
      </c>
      <c r="F76" s="30">
        <f>F74+F75</f>
        <v>12215</v>
      </c>
      <c r="G76" s="18">
        <f t="shared" si="0"/>
        <v>130115</v>
      </c>
    </row>
    <row r="77" spans="1:7" ht="19.5" customHeight="1">
      <c r="A77" s="35">
        <v>852</v>
      </c>
      <c r="B77" s="35">
        <v>85219</v>
      </c>
      <c r="C77" s="9"/>
      <c r="D77" s="13" t="s">
        <v>85</v>
      </c>
      <c r="E77" s="25">
        <v>91900</v>
      </c>
      <c r="F77" s="26"/>
      <c r="G77" s="14">
        <f t="shared" si="0"/>
        <v>91900</v>
      </c>
    </row>
    <row r="78" spans="1:7" ht="19.5" customHeight="1">
      <c r="A78" s="27"/>
      <c r="B78" s="27">
        <v>85219</v>
      </c>
      <c r="C78" s="16" t="s">
        <v>14</v>
      </c>
      <c r="D78" s="29" t="s">
        <v>86</v>
      </c>
      <c r="E78" s="30">
        <v>91900</v>
      </c>
      <c r="F78" s="26"/>
      <c r="G78" s="18">
        <f t="shared" si="0"/>
        <v>91900</v>
      </c>
    </row>
    <row r="79" spans="1:7" ht="19.5" customHeight="1">
      <c r="A79" s="35">
        <v>852</v>
      </c>
      <c r="B79" s="35">
        <v>85295</v>
      </c>
      <c r="C79" s="9"/>
      <c r="D79" s="13" t="s">
        <v>87</v>
      </c>
      <c r="E79" s="25">
        <v>22102</v>
      </c>
      <c r="F79" s="26"/>
      <c r="G79" s="14">
        <f t="shared" si="0"/>
        <v>22102</v>
      </c>
    </row>
    <row r="80" spans="1:7" ht="19.5" customHeight="1">
      <c r="A80" s="27"/>
      <c r="B80" s="27">
        <v>85295</v>
      </c>
      <c r="C80" s="16" t="s">
        <v>14</v>
      </c>
      <c r="D80" s="29" t="s">
        <v>15</v>
      </c>
      <c r="E80" s="30">
        <f>E79</f>
        <v>22102</v>
      </c>
      <c r="F80" s="30"/>
      <c r="G80" s="18">
        <f>E80+F80</f>
        <v>22102</v>
      </c>
    </row>
    <row r="81" spans="1:7" ht="19.5" customHeight="1">
      <c r="A81" s="32">
        <v>852</v>
      </c>
      <c r="B81" s="32"/>
      <c r="C81" s="20" t="s">
        <v>16</v>
      </c>
      <c r="D81" s="33" t="s">
        <v>88</v>
      </c>
      <c r="E81" s="34">
        <f>E71+E73+E76+E78+E80</f>
        <v>2758402</v>
      </c>
      <c r="F81" s="34">
        <f>F71+F73+F76+F78+F80</f>
        <v>12215</v>
      </c>
      <c r="G81" s="34">
        <f>G71+G73+G76+G78+G80</f>
        <v>2770617</v>
      </c>
    </row>
    <row r="82" spans="1:7" ht="19.5" customHeight="1">
      <c r="A82" s="12">
        <v>854</v>
      </c>
      <c r="B82" s="12">
        <v>85415</v>
      </c>
      <c r="C82" s="9"/>
      <c r="D82" s="13" t="s">
        <v>89</v>
      </c>
      <c r="E82" s="37">
        <v>34828</v>
      </c>
      <c r="F82" s="14"/>
      <c r="G82" s="14">
        <f>E82+F82</f>
        <v>34828</v>
      </c>
    </row>
    <row r="83" spans="1:7" ht="19.5" customHeight="1">
      <c r="A83" s="27"/>
      <c r="B83" s="27">
        <v>85415</v>
      </c>
      <c r="C83" s="16" t="s">
        <v>14</v>
      </c>
      <c r="D83" s="29" t="s">
        <v>90</v>
      </c>
      <c r="E83" s="30">
        <f aca="true" t="shared" si="1" ref="E83:G84">E82</f>
        <v>34828</v>
      </c>
      <c r="F83" s="30"/>
      <c r="G83" s="30">
        <f t="shared" si="1"/>
        <v>34828</v>
      </c>
    </row>
    <row r="84" spans="1:7" ht="19.5" customHeight="1">
      <c r="A84" s="32">
        <v>854</v>
      </c>
      <c r="B84" s="32"/>
      <c r="C84" s="20" t="s">
        <v>16</v>
      </c>
      <c r="D84" s="33" t="s">
        <v>91</v>
      </c>
      <c r="E84" s="34">
        <f t="shared" si="1"/>
        <v>34828</v>
      </c>
      <c r="F84" s="34"/>
      <c r="G84" s="34">
        <f t="shared" si="1"/>
        <v>34828</v>
      </c>
    </row>
    <row r="85" spans="1:7" ht="19.5" customHeight="1">
      <c r="A85" s="35">
        <v>900</v>
      </c>
      <c r="B85" s="35">
        <v>90020</v>
      </c>
      <c r="C85" s="9"/>
      <c r="D85" s="13" t="s">
        <v>92</v>
      </c>
      <c r="E85" s="25">
        <v>4000</v>
      </c>
      <c r="F85" s="26"/>
      <c r="G85" s="14">
        <f>E85+F85</f>
        <v>4000</v>
      </c>
    </row>
    <row r="86" spans="1:7" ht="19.5" customHeight="1">
      <c r="A86" s="27"/>
      <c r="B86" s="27">
        <v>90020</v>
      </c>
      <c r="C86" s="16" t="s">
        <v>14</v>
      </c>
      <c r="D86" s="29" t="s">
        <v>93</v>
      </c>
      <c r="E86" s="30">
        <v>4000</v>
      </c>
      <c r="F86" s="26"/>
      <c r="G86" s="18">
        <f>E86+F86</f>
        <v>4000</v>
      </c>
    </row>
    <row r="87" spans="1:7" ht="19.5" customHeight="1">
      <c r="A87" s="32">
        <v>900</v>
      </c>
      <c r="B87" s="32"/>
      <c r="C87" s="20" t="s">
        <v>16</v>
      </c>
      <c r="D87" s="33" t="s">
        <v>94</v>
      </c>
      <c r="E87" s="34">
        <v>4000</v>
      </c>
      <c r="F87" s="38"/>
      <c r="G87" s="22">
        <f>E87+F87</f>
        <v>4000</v>
      </c>
    </row>
    <row r="88" spans="1:7" s="31" customFormat="1" ht="19.5" customHeight="1">
      <c r="A88" s="125" t="s">
        <v>95</v>
      </c>
      <c r="B88" s="125"/>
      <c r="C88" s="125"/>
      <c r="D88" s="125"/>
      <c r="E88" s="30">
        <f>E12+E15+E20+E28+E31+E34+E58+E63+E69+E81+E84+E87</f>
        <v>16378682</v>
      </c>
      <c r="F88" s="30">
        <f>F12+F15+F20+F28+F31+F34+F58+F63+F69+F81+F84+F87</f>
        <v>12215</v>
      </c>
      <c r="G88" s="30">
        <f>G12+G15+G20+G28+G31+G34+G58+G63+G69+G81+G84+G87</f>
        <v>16390897</v>
      </c>
    </row>
    <row r="89" spans="2:5" ht="12.75">
      <c r="B89" s="39"/>
      <c r="C89" s="40"/>
      <c r="D89" s="39"/>
      <c r="E89" s="39"/>
    </row>
    <row r="90" spans="1:5" ht="12.75">
      <c r="A90" s="41"/>
      <c r="B90" s="39"/>
      <c r="C90" s="40"/>
      <c r="D90" s="39"/>
      <c r="E90" s="39"/>
    </row>
    <row r="91" spans="2:5" ht="12.75">
      <c r="B91" s="42"/>
      <c r="C91" s="40"/>
      <c r="D91" s="39"/>
      <c r="E91" s="39"/>
    </row>
    <row r="92" spans="2:5" ht="12.75">
      <c r="B92" s="39"/>
      <c r="C92" s="40"/>
      <c r="D92" s="39"/>
      <c r="E92" s="39"/>
    </row>
    <row r="93" spans="2:5" ht="12.75">
      <c r="B93" s="39"/>
      <c r="C93" s="40"/>
      <c r="D93" s="39"/>
      <c r="E93" s="39"/>
    </row>
    <row r="94" spans="2:5" ht="12.75">
      <c r="B94" s="39"/>
      <c r="C94" s="40"/>
      <c r="D94" s="39"/>
      <c r="E94" s="39"/>
    </row>
    <row r="95" spans="2:5" ht="12.75">
      <c r="B95" s="39"/>
      <c r="C95" s="40"/>
      <c r="D95" s="39"/>
      <c r="E95" s="39"/>
    </row>
    <row r="96" spans="2:5" ht="12.75">
      <c r="B96" s="39"/>
      <c r="C96" s="40"/>
      <c r="D96" s="39"/>
      <c r="E96" s="39"/>
    </row>
    <row r="97" spans="2:5" ht="12.75">
      <c r="B97" s="39"/>
      <c r="C97" s="40"/>
      <c r="D97" s="39"/>
      <c r="E97" s="39"/>
    </row>
    <row r="98" spans="2:5" ht="12.75">
      <c r="B98" s="39"/>
      <c r="C98" s="40"/>
      <c r="D98" s="39"/>
      <c r="E98" s="39"/>
    </row>
    <row r="99" spans="2:5" ht="12.75">
      <c r="B99" s="39"/>
      <c r="C99" s="40"/>
      <c r="D99" s="39"/>
      <c r="E99" s="39"/>
    </row>
    <row r="100" spans="2:5" ht="12.75">
      <c r="B100" s="39"/>
      <c r="C100" s="40"/>
      <c r="D100" s="39"/>
      <c r="E100" s="39"/>
    </row>
    <row r="101" spans="2:5" ht="12.75">
      <c r="B101" s="39"/>
      <c r="C101" s="40"/>
      <c r="D101" s="39"/>
      <c r="E101" s="39"/>
    </row>
    <row r="102" spans="2:5" ht="12.75">
      <c r="B102" s="39"/>
      <c r="C102" s="40"/>
      <c r="D102" s="39"/>
      <c r="E102" s="39"/>
    </row>
    <row r="103" spans="2:5" ht="12.75">
      <c r="B103" s="39"/>
      <c r="C103" s="40"/>
      <c r="D103" s="39"/>
      <c r="E103" s="39"/>
    </row>
    <row r="104" spans="2:5" ht="12.75">
      <c r="B104" s="39"/>
      <c r="C104" s="40"/>
      <c r="D104" s="39"/>
      <c r="E104" s="39"/>
    </row>
    <row r="105" spans="2:5" ht="12.75">
      <c r="B105" s="39"/>
      <c r="C105" s="40"/>
      <c r="D105" s="39"/>
      <c r="E105" s="39"/>
    </row>
    <row r="106" spans="2:5" ht="12.75">
      <c r="B106" s="39"/>
      <c r="C106" s="40"/>
      <c r="D106" s="39"/>
      <c r="E106" s="39"/>
    </row>
    <row r="107" spans="2:5" ht="12.75">
      <c r="B107" s="39"/>
      <c r="C107" s="40"/>
      <c r="D107" s="39"/>
      <c r="E107" s="39"/>
    </row>
    <row r="108" spans="2:5" ht="12.75">
      <c r="B108" s="39"/>
      <c r="C108" s="40"/>
      <c r="D108" s="39"/>
      <c r="E108" s="39"/>
    </row>
    <row r="109" spans="2:5" ht="12.75">
      <c r="B109" s="39"/>
      <c r="C109" s="40"/>
      <c r="D109" s="39"/>
      <c r="E109" s="39"/>
    </row>
    <row r="110" spans="2:5" ht="12.75">
      <c r="B110" s="39"/>
      <c r="C110" s="40"/>
      <c r="D110" s="39"/>
      <c r="E110" s="39"/>
    </row>
    <row r="111" spans="2:5" ht="12.75">
      <c r="B111" s="39"/>
      <c r="C111" s="40"/>
      <c r="D111" s="39"/>
      <c r="E111" s="39"/>
    </row>
    <row r="112" spans="2:5" ht="12.75">
      <c r="B112" s="39"/>
      <c r="C112" s="40"/>
      <c r="D112" s="39"/>
      <c r="E112" s="39"/>
    </row>
    <row r="113" spans="2:5" ht="12.75">
      <c r="B113" s="39"/>
      <c r="C113" s="40"/>
      <c r="D113" s="39"/>
      <c r="E113" s="39"/>
    </row>
    <row r="114" spans="2:5" ht="12.75">
      <c r="B114" s="39"/>
      <c r="C114" s="40"/>
      <c r="D114" s="39"/>
      <c r="E114" s="39"/>
    </row>
    <row r="115" spans="2:5" ht="12.75">
      <c r="B115" s="39"/>
      <c r="C115" s="40"/>
      <c r="D115" s="39"/>
      <c r="E115" s="39"/>
    </row>
    <row r="116" spans="2:5" ht="12.75">
      <c r="B116" s="39"/>
      <c r="C116" s="40"/>
      <c r="D116" s="39"/>
      <c r="E116" s="39"/>
    </row>
    <row r="117" spans="2:5" ht="12.75">
      <c r="B117" s="39"/>
      <c r="C117" s="40"/>
      <c r="D117" s="39"/>
      <c r="E117" s="39"/>
    </row>
    <row r="118" spans="2:5" ht="12.75">
      <c r="B118" s="39"/>
      <c r="C118" s="40"/>
      <c r="D118" s="39"/>
      <c r="E118" s="39"/>
    </row>
    <row r="119" spans="2:5" ht="12.75">
      <c r="B119" s="39"/>
      <c r="C119" s="40"/>
      <c r="D119" s="39"/>
      <c r="E119" s="39"/>
    </row>
    <row r="120" spans="2:5" ht="12.75">
      <c r="B120" s="39"/>
      <c r="C120" s="40"/>
      <c r="D120" s="39"/>
      <c r="E120" s="39"/>
    </row>
    <row r="121" spans="2:5" ht="12.75">
      <c r="B121" s="39"/>
      <c r="C121" s="40"/>
      <c r="D121" s="39"/>
      <c r="E121" s="39"/>
    </row>
    <row r="122" spans="2:5" ht="12.75">
      <c r="B122" s="39"/>
      <c r="C122" s="40"/>
      <c r="D122" s="39"/>
      <c r="E122" s="39"/>
    </row>
  </sheetData>
  <mergeCells count="8">
    <mergeCell ref="F7:F8"/>
    <mergeCell ref="A88:D88"/>
    <mergeCell ref="B4:E4"/>
    <mergeCell ref="A7:A8"/>
    <mergeCell ref="B7:B8"/>
    <mergeCell ref="C7:C8"/>
    <mergeCell ref="D7:D8"/>
    <mergeCell ref="E7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C1">
      <selection activeCell="D35" sqref="D35"/>
    </sheetView>
  </sheetViews>
  <sheetFormatPr defaultColWidth="9.00390625" defaultRowHeight="12.75"/>
  <cols>
    <col min="1" max="1" width="4.625" style="39" customWidth="1"/>
    <col min="2" max="2" width="7.125" style="39" customWidth="1"/>
    <col min="3" max="3" width="2.25390625" style="39" customWidth="1"/>
    <col min="4" max="4" width="26.375" style="39" customWidth="1"/>
    <col min="5" max="5" width="9.625" style="39" customWidth="1"/>
    <col min="6" max="6" width="7.125" style="39" customWidth="1"/>
    <col min="7" max="7" width="9.625" style="39" customWidth="1"/>
    <col min="8" max="8" width="9.75390625" style="39" customWidth="1"/>
    <col min="9" max="9" width="7.375" style="39" customWidth="1"/>
    <col min="10" max="10" width="9.75390625" style="39" customWidth="1"/>
    <col min="11" max="11" width="9.125" style="39" customWidth="1"/>
    <col min="12" max="12" width="6.375" style="39" customWidth="1"/>
    <col min="13" max="13" width="9.625" style="39" customWidth="1"/>
    <col min="14" max="14" width="8.00390625" style="39" customWidth="1"/>
    <col min="15" max="15" width="6.375" style="39" customWidth="1"/>
    <col min="16" max="16" width="8.00390625" style="39" customWidth="1"/>
    <col min="17" max="17" width="7.125" style="39" customWidth="1"/>
    <col min="18" max="18" width="6.375" style="39" customWidth="1"/>
    <col min="19" max="19" width="6.125" style="39" customWidth="1"/>
    <col min="20" max="20" width="9.00390625" style="39" customWidth="1"/>
    <col min="21" max="21" width="6.875" style="0" customWidth="1"/>
    <col min="22" max="22" width="9.625" style="0" customWidth="1"/>
  </cols>
  <sheetData>
    <row r="1" ht="12.75">
      <c r="Q1" t="s">
        <v>174</v>
      </c>
    </row>
    <row r="2" ht="12.75">
      <c r="Q2" t="s">
        <v>191</v>
      </c>
    </row>
    <row r="3" ht="12.75">
      <c r="Q3" t="s">
        <v>172</v>
      </c>
    </row>
    <row r="4" spans="1:20" ht="18">
      <c r="A4" s="140" t="s">
        <v>175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13" ht="1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0" ht="12.75">
      <c r="A6" s="44"/>
      <c r="B6" s="44"/>
      <c r="C6" s="44"/>
      <c r="D6" s="44"/>
      <c r="E6" s="44"/>
      <c r="F6" s="44"/>
      <c r="G6" s="44"/>
      <c r="H6" s="44"/>
      <c r="I6" s="44"/>
      <c r="J6" s="44"/>
      <c r="N6" s="45"/>
      <c r="O6" s="45"/>
      <c r="P6" s="45"/>
      <c r="Q6" s="45"/>
      <c r="R6" s="45"/>
      <c r="S6" s="45"/>
      <c r="T6" s="46" t="s">
        <v>2</v>
      </c>
    </row>
    <row r="7" spans="1:22" s="53" customFormat="1" ht="18.75" customHeight="1">
      <c r="A7" s="138" t="s">
        <v>3</v>
      </c>
      <c r="B7" s="138" t="s">
        <v>96</v>
      </c>
      <c r="C7" s="141" t="s">
        <v>5</v>
      </c>
      <c r="D7" s="142" t="s">
        <v>97</v>
      </c>
      <c r="E7" s="143" t="s">
        <v>98</v>
      </c>
      <c r="F7" s="133" t="s">
        <v>8</v>
      </c>
      <c r="G7" s="143" t="s">
        <v>99</v>
      </c>
      <c r="H7" s="48"/>
      <c r="I7" s="49"/>
      <c r="J7" s="50" t="s">
        <v>100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1"/>
      <c r="V7" s="52"/>
    </row>
    <row r="8" spans="1:22" s="53" customFormat="1" ht="20.25" customHeight="1">
      <c r="A8" s="138"/>
      <c r="B8" s="138"/>
      <c r="C8" s="141"/>
      <c r="D8" s="142"/>
      <c r="E8" s="143"/>
      <c r="F8" s="144"/>
      <c r="G8" s="138"/>
      <c r="H8" s="135" t="s">
        <v>101</v>
      </c>
      <c r="I8" s="144" t="s">
        <v>8</v>
      </c>
      <c r="J8" s="135" t="s">
        <v>102</v>
      </c>
      <c r="K8" s="137" t="s">
        <v>103</v>
      </c>
      <c r="L8" s="137"/>
      <c r="M8" s="137"/>
      <c r="N8" s="137"/>
      <c r="O8" s="137"/>
      <c r="P8" s="137"/>
      <c r="Q8" s="137"/>
      <c r="R8" s="137"/>
      <c r="S8" s="137"/>
      <c r="T8" s="132" t="s">
        <v>104</v>
      </c>
      <c r="U8" s="139" t="s">
        <v>105</v>
      </c>
      <c r="V8" s="132" t="s">
        <v>106</v>
      </c>
    </row>
    <row r="9" spans="1:22" s="53" customFormat="1" ht="65.25" customHeight="1">
      <c r="A9" s="138"/>
      <c r="B9" s="138"/>
      <c r="C9" s="141"/>
      <c r="D9" s="142"/>
      <c r="E9" s="143"/>
      <c r="F9" s="132"/>
      <c r="G9" s="138"/>
      <c r="H9" s="136"/>
      <c r="I9" s="132"/>
      <c r="J9" s="136"/>
      <c r="K9" s="47" t="s">
        <v>107</v>
      </c>
      <c r="L9" s="47" t="s">
        <v>8</v>
      </c>
      <c r="M9" s="47" t="s">
        <v>108</v>
      </c>
      <c r="N9" s="47" t="s">
        <v>109</v>
      </c>
      <c r="O9" s="47" t="s">
        <v>8</v>
      </c>
      <c r="P9" s="47" t="s">
        <v>110</v>
      </c>
      <c r="Q9" s="47" t="s">
        <v>111</v>
      </c>
      <c r="R9" s="47" t="s">
        <v>112</v>
      </c>
      <c r="S9" s="54" t="s">
        <v>113</v>
      </c>
      <c r="T9" s="138"/>
      <c r="U9" s="139"/>
      <c r="V9" s="133"/>
    </row>
    <row r="10" spans="1:22" s="53" customFormat="1" ht="6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122">
        <v>21</v>
      </c>
      <c r="V10" s="122">
        <v>22</v>
      </c>
    </row>
    <row r="11" spans="1:22" s="53" customFormat="1" ht="12.75" customHeight="1">
      <c r="A11" s="56" t="s">
        <v>114</v>
      </c>
      <c r="B11" s="57" t="s">
        <v>115</v>
      </c>
      <c r="C11" s="58"/>
      <c r="D11" s="59" t="s">
        <v>116</v>
      </c>
      <c r="E11" s="60">
        <v>5000</v>
      </c>
      <c r="F11" s="58"/>
      <c r="G11" s="60">
        <f aca="true" t="shared" si="0" ref="G11:G24">E11+F11</f>
        <v>5000</v>
      </c>
      <c r="H11" s="60">
        <v>5000</v>
      </c>
      <c r="I11" s="60"/>
      <c r="J11" s="60">
        <f>H11+I11</f>
        <v>5000</v>
      </c>
      <c r="K11" s="60"/>
      <c r="L11" s="60"/>
      <c r="M11" s="60"/>
      <c r="N11" s="60"/>
      <c r="O11" s="60"/>
      <c r="P11" s="60"/>
      <c r="Q11" s="60"/>
      <c r="R11" s="60"/>
      <c r="S11" s="58"/>
      <c r="T11" s="58"/>
      <c r="U11" s="61"/>
      <c r="V11" s="61"/>
    </row>
    <row r="12" spans="1:22" s="53" customFormat="1" ht="12.75">
      <c r="A12" s="62"/>
      <c r="B12" s="63" t="s">
        <v>117</v>
      </c>
      <c r="C12" s="64"/>
      <c r="D12" s="64" t="s">
        <v>118</v>
      </c>
      <c r="E12" s="65">
        <v>10000</v>
      </c>
      <c r="F12" s="65">
        <v>2000</v>
      </c>
      <c r="G12" s="60">
        <f t="shared" si="0"/>
        <v>12000</v>
      </c>
      <c r="H12" s="60">
        <v>10000</v>
      </c>
      <c r="I12" s="60">
        <v>2000</v>
      </c>
      <c r="J12" s="60">
        <f aca="true" t="shared" si="1" ref="J12:J75">H12+I12</f>
        <v>12000</v>
      </c>
      <c r="K12" s="60"/>
      <c r="L12" s="60"/>
      <c r="M12" s="60"/>
      <c r="N12" s="60"/>
      <c r="O12" s="60"/>
      <c r="P12" s="60"/>
      <c r="Q12" s="60"/>
      <c r="R12" s="60"/>
      <c r="S12" s="66"/>
      <c r="T12" s="66"/>
      <c r="U12" s="61"/>
      <c r="V12" s="61"/>
    </row>
    <row r="13" spans="1:22" s="53" customFormat="1" ht="24">
      <c r="A13" s="56"/>
      <c r="B13" s="63" t="s">
        <v>119</v>
      </c>
      <c r="C13" s="64"/>
      <c r="D13" s="64" t="s">
        <v>120</v>
      </c>
      <c r="E13" s="65">
        <v>5350839</v>
      </c>
      <c r="F13" s="79"/>
      <c r="G13" s="60">
        <f t="shared" si="0"/>
        <v>5350839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6"/>
      <c r="T13" s="65">
        <v>5350839</v>
      </c>
      <c r="U13" s="81"/>
      <c r="V13" s="61">
        <f>T13+U13</f>
        <v>5350839</v>
      </c>
    </row>
    <row r="14" spans="1:22" s="53" customFormat="1" ht="12.75">
      <c r="A14" s="56"/>
      <c r="B14" s="63" t="s">
        <v>121</v>
      </c>
      <c r="C14" s="64"/>
      <c r="D14" s="64" t="s">
        <v>122</v>
      </c>
      <c r="E14" s="65">
        <v>12600</v>
      </c>
      <c r="F14" s="65"/>
      <c r="G14" s="60">
        <f t="shared" si="0"/>
        <v>12600</v>
      </c>
      <c r="H14" s="60">
        <v>12600</v>
      </c>
      <c r="I14" s="60"/>
      <c r="J14" s="60">
        <f t="shared" si="1"/>
        <v>12600</v>
      </c>
      <c r="K14" s="60"/>
      <c r="L14" s="60"/>
      <c r="M14" s="60"/>
      <c r="N14" s="60"/>
      <c r="O14" s="60"/>
      <c r="P14" s="60"/>
      <c r="Q14" s="60"/>
      <c r="R14" s="60"/>
      <c r="S14" s="66"/>
      <c r="T14" s="66"/>
      <c r="U14" s="61"/>
      <c r="V14" s="61"/>
    </row>
    <row r="15" spans="1:22" s="53" customFormat="1" ht="12.75">
      <c r="A15" s="56"/>
      <c r="B15" s="63" t="s">
        <v>12</v>
      </c>
      <c r="C15" s="64"/>
      <c r="D15" s="64" t="s">
        <v>15</v>
      </c>
      <c r="E15" s="65">
        <v>101665</v>
      </c>
      <c r="F15" s="65"/>
      <c r="G15" s="60">
        <f t="shared" si="0"/>
        <v>101665</v>
      </c>
      <c r="H15" s="60">
        <v>101665</v>
      </c>
      <c r="I15" s="60"/>
      <c r="J15" s="60">
        <f t="shared" si="1"/>
        <v>101665</v>
      </c>
      <c r="K15" s="60"/>
      <c r="L15" s="60"/>
      <c r="M15" s="60"/>
      <c r="N15" s="60"/>
      <c r="O15" s="60"/>
      <c r="P15" s="60"/>
      <c r="Q15" s="60"/>
      <c r="R15" s="60"/>
      <c r="S15" s="66"/>
      <c r="T15" s="66"/>
      <c r="U15" s="61"/>
      <c r="V15" s="61"/>
    </row>
    <row r="16" spans="1:22" s="72" customFormat="1" ht="12.75">
      <c r="A16" s="67" t="s">
        <v>114</v>
      </c>
      <c r="B16" s="67" t="s">
        <v>14</v>
      </c>
      <c r="C16" s="68"/>
      <c r="D16" s="68" t="s">
        <v>17</v>
      </c>
      <c r="E16" s="69">
        <f aca="true" t="shared" si="2" ref="E16:J16">SUM(E11:E15)</f>
        <v>5480104</v>
      </c>
      <c r="F16" s="80">
        <f t="shared" si="2"/>
        <v>2000</v>
      </c>
      <c r="G16" s="69">
        <f t="shared" si="2"/>
        <v>5482104</v>
      </c>
      <c r="H16" s="69">
        <f t="shared" si="2"/>
        <v>129265</v>
      </c>
      <c r="I16" s="69">
        <f t="shared" si="2"/>
        <v>2000</v>
      </c>
      <c r="J16" s="69">
        <f t="shared" si="2"/>
        <v>131265</v>
      </c>
      <c r="K16" s="70"/>
      <c r="L16" s="70"/>
      <c r="M16" s="70"/>
      <c r="N16" s="70"/>
      <c r="O16" s="70"/>
      <c r="P16" s="70"/>
      <c r="Q16" s="70"/>
      <c r="R16" s="70"/>
      <c r="S16" s="71"/>
      <c r="T16" s="69">
        <f>SUM(T11:T15)</f>
        <v>5350839</v>
      </c>
      <c r="U16" s="80">
        <f>SUM(U11:U15)</f>
        <v>0</v>
      </c>
      <c r="V16" s="69">
        <f>SUM(V11:V15)</f>
        <v>5350839</v>
      </c>
    </row>
    <row r="17" spans="1:22" s="72" customFormat="1" ht="12.75">
      <c r="A17" s="56" t="s">
        <v>123</v>
      </c>
      <c r="B17" s="56" t="s">
        <v>124</v>
      </c>
      <c r="C17" s="68"/>
      <c r="D17" s="64" t="s">
        <v>125</v>
      </c>
      <c r="E17" s="65">
        <v>5000</v>
      </c>
      <c r="F17" s="65"/>
      <c r="G17" s="60">
        <f t="shared" si="0"/>
        <v>5000</v>
      </c>
      <c r="H17" s="60">
        <v>5000</v>
      </c>
      <c r="I17" s="60"/>
      <c r="J17" s="60">
        <f t="shared" si="1"/>
        <v>5000</v>
      </c>
      <c r="K17" s="70"/>
      <c r="L17" s="70"/>
      <c r="M17" s="70"/>
      <c r="N17" s="70"/>
      <c r="O17" s="70"/>
      <c r="P17" s="70"/>
      <c r="Q17" s="70"/>
      <c r="R17" s="70"/>
      <c r="S17" s="71"/>
      <c r="T17" s="69"/>
      <c r="U17" s="73"/>
      <c r="V17" s="61"/>
    </row>
    <row r="18" spans="1:22" s="53" customFormat="1" ht="12.75">
      <c r="A18" s="67" t="s">
        <v>123</v>
      </c>
      <c r="B18" s="67" t="s">
        <v>14</v>
      </c>
      <c r="C18" s="64"/>
      <c r="D18" s="68" t="s">
        <v>23</v>
      </c>
      <c r="E18" s="69">
        <v>5000</v>
      </c>
      <c r="F18" s="69"/>
      <c r="G18" s="70">
        <f t="shared" si="0"/>
        <v>5000</v>
      </c>
      <c r="H18" s="70">
        <v>5000</v>
      </c>
      <c r="I18" s="70"/>
      <c r="J18" s="70">
        <f t="shared" si="1"/>
        <v>5000</v>
      </c>
      <c r="K18" s="60"/>
      <c r="L18" s="60"/>
      <c r="M18" s="60"/>
      <c r="N18" s="60"/>
      <c r="O18" s="60"/>
      <c r="P18" s="60"/>
      <c r="Q18" s="60"/>
      <c r="R18" s="60"/>
      <c r="S18" s="66"/>
      <c r="T18" s="66"/>
      <c r="U18" s="61"/>
      <c r="V18" s="61"/>
    </row>
    <row r="19" spans="1:22" s="53" customFormat="1" ht="12.75">
      <c r="A19" s="56">
        <v>400</v>
      </c>
      <c r="B19" s="56">
        <v>40002</v>
      </c>
      <c r="C19" s="64"/>
      <c r="D19" s="64" t="s">
        <v>126</v>
      </c>
      <c r="E19" s="65">
        <v>240000</v>
      </c>
      <c r="F19" s="65"/>
      <c r="G19" s="60">
        <f t="shared" si="0"/>
        <v>240000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6"/>
      <c r="T19" s="65">
        <v>240000</v>
      </c>
      <c r="U19" s="61"/>
      <c r="V19" s="61">
        <f>T19+U19</f>
        <v>240000</v>
      </c>
    </row>
    <row r="20" spans="1:22" s="53" customFormat="1" ht="24">
      <c r="A20" s="67">
        <v>400</v>
      </c>
      <c r="B20" s="67" t="s">
        <v>14</v>
      </c>
      <c r="C20" s="68"/>
      <c r="D20" s="68" t="s">
        <v>127</v>
      </c>
      <c r="E20" s="69">
        <v>240000</v>
      </c>
      <c r="F20" s="69"/>
      <c r="G20" s="70">
        <f t="shared" si="0"/>
        <v>240000</v>
      </c>
      <c r="H20" s="70"/>
      <c r="I20" s="70"/>
      <c r="J20" s="60"/>
      <c r="K20" s="70"/>
      <c r="L20" s="70"/>
      <c r="M20" s="70"/>
      <c r="N20" s="70"/>
      <c r="O20" s="70"/>
      <c r="P20" s="70"/>
      <c r="Q20" s="70"/>
      <c r="R20" s="70"/>
      <c r="S20" s="71"/>
      <c r="T20" s="69">
        <v>240000</v>
      </c>
      <c r="U20" s="61"/>
      <c r="V20" s="73">
        <f>T20+U20</f>
        <v>240000</v>
      </c>
    </row>
    <row r="21" spans="1:22" s="53" customFormat="1" ht="12.75">
      <c r="A21" s="56">
        <v>600</v>
      </c>
      <c r="B21" s="56">
        <v>60004</v>
      </c>
      <c r="C21" s="64"/>
      <c r="D21" s="64" t="s">
        <v>128</v>
      </c>
      <c r="E21" s="65">
        <v>200000</v>
      </c>
      <c r="F21" s="65"/>
      <c r="G21" s="60">
        <f t="shared" si="0"/>
        <v>200000</v>
      </c>
      <c r="H21" s="60">
        <v>200000</v>
      </c>
      <c r="I21" s="60"/>
      <c r="J21" s="60">
        <f t="shared" si="1"/>
        <v>200000</v>
      </c>
      <c r="K21" s="60"/>
      <c r="L21" s="60"/>
      <c r="M21" s="60"/>
      <c r="N21" s="60"/>
      <c r="O21" s="60"/>
      <c r="P21" s="60"/>
      <c r="Q21" s="60"/>
      <c r="R21" s="60"/>
      <c r="S21" s="66"/>
      <c r="T21" s="66"/>
      <c r="U21" s="61"/>
      <c r="V21" s="61"/>
    </row>
    <row r="22" spans="1:22" s="53" customFormat="1" ht="12.75">
      <c r="A22" s="56"/>
      <c r="B22" s="56">
        <v>60013</v>
      </c>
      <c r="C22" s="64"/>
      <c r="D22" s="64" t="s">
        <v>129</v>
      </c>
      <c r="E22" s="65">
        <v>150000</v>
      </c>
      <c r="F22" s="65"/>
      <c r="G22" s="60">
        <f t="shared" si="0"/>
        <v>150000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6"/>
      <c r="T22" s="65">
        <v>150000</v>
      </c>
      <c r="U22" s="61"/>
      <c r="V22" s="61">
        <f>T22+U22</f>
        <v>150000</v>
      </c>
    </row>
    <row r="23" spans="1:22" s="53" customFormat="1" ht="12.75">
      <c r="A23" s="56"/>
      <c r="B23" s="56">
        <v>60014</v>
      </c>
      <c r="C23" s="64"/>
      <c r="D23" s="64" t="s">
        <v>130</v>
      </c>
      <c r="E23" s="65">
        <v>150000</v>
      </c>
      <c r="F23" s="65"/>
      <c r="G23" s="60">
        <f t="shared" si="0"/>
        <v>150000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6"/>
      <c r="T23" s="65">
        <v>150000</v>
      </c>
      <c r="U23" s="61"/>
      <c r="V23" s="61">
        <f>T23+U23</f>
        <v>150000</v>
      </c>
    </row>
    <row r="24" spans="1:22" s="53" customFormat="1" ht="12.75">
      <c r="A24" s="56"/>
      <c r="B24" s="56">
        <v>60016</v>
      </c>
      <c r="C24" s="64"/>
      <c r="D24" s="64" t="s">
        <v>131</v>
      </c>
      <c r="E24" s="65">
        <v>1396000</v>
      </c>
      <c r="F24" s="65"/>
      <c r="G24" s="60">
        <f t="shared" si="0"/>
        <v>1396000</v>
      </c>
      <c r="H24" s="60">
        <v>166000</v>
      </c>
      <c r="I24" s="60"/>
      <c r="J24" s="60">
        <f t="shared" si="1"/>
        <v>166000</v>
      </c>
      <c r="K24" s="60"/>
      <c r="L24" s="60"/>
      <c r="M24" s="60"/>
      <c r="N24" s="60"/>
      <c r="O24" s="60"/>
      <c r="P24" s="60"/>
      <c r="Q24" s="60"/>
      <c r="R24" s="60"/>
      <c r="S24" s="66"/>
      <c r="T24" s="65">
        <v>1230000</v>
      </c>
      <c r="U24" s="61"/>
      <c r="V24" s="61">
        <f>T24+U24</f>
        <v>1230000</v>
      </c>
    </row>
    <row r="25" spans="1:22" s="72" customFormat="1" ht="12.75">
      <c r="A25" s="67">
        <v>600</v>
      </c>
      <c r="B25" s="67" t="s">
        <v>14</v>
      </c>
      <c r="C25" s="68"/>
      <c r="D25" s="68" t="s">
        <v>132</v>
      </c>
      <c r="E25" s="69">
        <f aca="true" t="shared" si="3" ref="E25:J25">SUM(E21:E24)</f>
        <v>1896000</v>
      </c>
      <c r="F25" s="69">
        <f t="shared" si="3"/>
        <v>0</v>
      </c>
      <c r="G25" s="69">
        <f t="shared" si="3"/>
        <v>1896000</v>
      </c>
      <c r="H25" s="69">
        <f t="shared" si="3"/>
        <v>366000</v>
      </c>
      <c r="I25" s="70">
        <f t="shared" si="3"/>
        <v>0</v>
      </c>
      <c r="J25" s="69">
        <f t="shared" si="3"/>
        <v>366000</v>
      </c>
      <c r="K25" s="70"/>
      <c r="L25" s="70"/>
      <c r="M25" s="70"/>
      <c r="N25" s="70"/>
      <c r="O25" s="70"/>
      <c r="P25" s="70"/>
      <c r="Q25" s="70"/>
      <c r="R25" s="70"/>
      <c r="S25" s="71"/>
      <c r="T25" s="69">
        <f>SUM(T21:T24)</f>
        <v>1530000</v>
      </c>
      <c r="U25" s="73"/>
      <c r="V25" s="69">
        <f>SUM(V21:V24)</f>
        <v>1530000</v>
      </c>
    </row>
    <row r="26" spans="1:22" s="53" customFormat="1" ht="24">
      <c r="A26" s="56">
        <v>700</v>
      </c>
      <c r="B26" s="56">
        <v>70005</v>
      </c>
      <c r="C26" s="64"/>
      <c r="D26" s="64" t="s">
        <v>133</v>
      </c>
      <c r="E26" s="65">
        <v>111000</v>
      </c>
      <c r="F26" s="65"/>
      <c r="G26" s="60">
        <f aca="true" t="shared" si="4" ref="G26:G52">E26+F26</f>
        <v>111000</v>
      </c>
      <c r="H26" s="60">
        <v>111000</v>
      </c>
      <c r="I26" s="60"/>
      <c r="J26" s="60">
        <f t="shared" si="1"/>
        <v>111000</v>
      </c>
      <c r="K26" s="60"/>
      <c r="L26" s="60"/>
      <c r="M26" s="60"/>
      <c r="N26" s="60"/>
      <c r="O26" s="60"/>
      <c r="P26" s="60"/>
      <c r="Q26" s="60"/>
      <c r="R26" s="60"/>
      <c r="S26" s="66"/>
      <c r="T26" s="66"/>
      <c r="U26" s="61"/>
      <c r="V26" s="61"/>
    </row>
    <row r="27" spans="1:22" s="72" customFormat="1" ht="24">
      <c r="A27" s="67">
        <v>700</v>
      </c>
      <c r="B27" s="67" t="s">
        <v>14</v>
      </c>
      <c r="C27" s="68"/>
      <c r="D27" s="68" t="s">
        <v>28</v>
      </c>
      <c r="E27" s="69">
        <v>111000</v>
      </c>
      <c r="F27" s="69"/>
      <c r="G27" s="70">
        <f t="shared" si="4"/>
        <v>111000</v>
      </c>
      <c r="H27" s="70">
        <v>111000</v>
      </c>
      <c r="I27" s="70"/>
      <c r="J27" s="70">
        <f t="shared" si="1"/>
        <v>111000</v>
      </c>
      <c r="K27" s="70"/>
      <c r="L27" s="70"/>
      <c r="M27" s="70"/>
      <c r="N27" s="70"/>
      <c r="O27" s="70"/>
      <c r="P27" s="70"/>
      <c r="Q27" s="70"/>
      <c r="R27" s="70"/>
      <c r="S27" s="71"/>
      <c r="T27" s="71"/>
      <c r="U27" s="73"/>
      <c r="V27" s="61"/>
    </row>
    <row r="28" spans="1:22" s="53" customFormat="1" ht="24">
      <c r="A28" s="56">
        <v>710</v>
      </c>
      <c r="B28" s="56">
        <v>71004</v>
      </c>
      <c r="C28" s="64"/>
      <c r="D28" s="64" t="s">
        <v>134</v>
      </c>
      <c r="E28" s="65">
        <v>84000</v>
      </c>
      <c r="F28" s="65"/>
      <c r="G28" s="60">
        <f t="shared" si="4"/>
        <v>84000</v>
      </c>
      <c r="H28" s="60">
        <v>84000</v>
      </c>
      <c r="I28" s="60"/>
      <c r="J28" s="60">
        <f t="shared" si="1"/>
        <v>84000</v>
      </c>
      <c r="K28" s="60"/>
      <c r="L28" s="60"/>
      <c r="M28" s="60"/>
      <c r="N28" s="60"/>
      <c r="O28" s="60"/>
      <c r="P28" s="60"/>
      <c r="Q28" s="60"/>
      <c r="R28" s="60"/>
      <c r="S28" s="66"/>
      <c r="T28" s="66"/>
      <c r="U28" s="61"/>
      <c r="V28" s="61"/>
    </row>
    <row r="29" spans="1:22" s="72" customFormat="1" ht="12.75">
      <c r="A29" s="67">
        <v>710</v>
      </c>
      <c r="B29" s="67" t="s">
        <v>14</v>
      </c>
      <c r="C29" s="68"/>
      <c r="D29" s="68" t="s">
        <v>135</v>
      </c>
      <c r="E29" s="69">
        <v>84000</v>
      </c>
      <c r="F29" s="69"/>
      <c r="G29" s="70">
        <f t="shared" si="4"/>
        <v>84000</v>
      </c>
      <c r="H29" s="70">
        <v>84000</v>
      </c>
      <c r="I29" s="70"/>
      <c r="J29" s="70">
        <f t="shared" si="1"/>
        <v>84000</v>
      </c>
      <c r="K29" s="70"/>
      <c r="L29" s="70"/>
      <c r="M29" s="70"/>
      <c r="N29" s="70"/>
      <c r="O29" s="70"/>
      <c r="P29" s="70"/>
      <c r="Q29" s="70"/>
      <c r="R29" s="70"/>
      <c r="S29" s="71"/>
      <c r="T29" s="71"/>
      <c r="U29" s="73"/>
      <c r="V29" s="61"/>
    </row>
    <row r="30" spans="1:22" s="53" customFormat="1" ht="12.75">
      <c r="A30" s="56">
        <v>750</v>
      </c>
      <c r="B30" s="56">
        <v>75011</v>
      </c>
      <c r="C30" s="64"/>
      <c r="D30" s="64" t="s">
        <v>31</v>
      </c>
      <c r="E30" s="65">
        <v>61200</v>
      </c>
      <c r="F30" s="65"/>
      <c r="G30" s="60">
        <f t="shared" si="4"/>
        <v>61200</v>
      </c>
      <c r="H30" s="60">
        <v>61200</v>
      </c>
      <c r="I30" s="60"/>
      <c r="J30" s="60">
        <f t="shared" si="1"/>
        <v>61200</v>
      </c>
      <c r="K30" s="60">
        <v>46500</v>
      </c>
      <c r="L30" s="60"/>
      <c r="M30" s="60">
        <f>K30+L30</f>
        <v>46500</v>
      </c>
      <c r="N30" s="60">
        <v>14700</v>
      </c>
      <c r="O30" s="60"/>
      <c r="P30" s="60">
        <f>N30+O30</f>
        <v>14700</v>
      </c>
      <c r="Q30" s="60"/>
      <c r="R30" s="60"/>
      <c r="S30" s="66"/>
      <c r="T30" s="66"/>
      <c r="U30" s="61"/>
      <c r="V30" s="61"/>
    </row>
    <row r="31" spans="1:22" s="53" customFormat="1" ht="12.75">
      <c r="A31" s="56"/>
      <c r="B31" s="56">
        <v>75022</v>
      </c>
      <c r="C31" s="64"/>
      <c r="D31" s="64" t="s">
        <v>136</v>
      </c>
      <c r="E31" s="65">
        <v>135000</v>
      </c>
      <c r="F31" s="65"/>
      <c r="G31" s="60">
        <f t="shared" si="4"/>
        <v>135000</v>
      </c>
      <c r="H31" s="60">
        <v>135000</v>
      </c>
      <c r="I31" s="60"/>
      <c r="J31" s="60">
        <f t="shared" si="1"/>
        <v>135000</v>
      </c>
      <c r="K31" s="60"/>
      <c r="L31" s="60"/>
      <c r="M31" s="60"/>
      <c r="N31" s="60"/>
      <c r="O31" s="60"/>
      <c r="P31" s="60"/>
      <c r="Q31" s="60"/>
      <c r="R31" s="60"/>
      <c r="S31" s="66"/>
      <c r="T31" s="65"/>
      <c r="U31" s="61"/>
      <c r="V31" s="61"/>
    </row>
    <row r="32" spans="1:22" s="53" customFormat="1" ht="12.75">
      <c r="A32" s="56"/>
      <c r="B32" s="56">
        <v>75023</v>
      </c>
      <c r="C32" s="64"/>
      <c r="D32" s="64" t="s">
        <v>35</v>
      </c>
      <c r="E32" s="65">
        <v>1398000</v>
      </c>
      <c r="F32" s="65"/>
      <c r="G32" s="60">
        <f t="shared" si="4"/>
        <v>1398000</v>
      </c>
      <c r="H32" s="60">
        <v>1368000</v>
      </c>
      <c r="I32" s="60"/>
      <c r="J32" s="60">
        <f t="shared" si="1"/>
        <v>1368000</v>
      </c>
      <c r="K32" s="60">
        <v>852932</v>
      </c>
      <c r="L32" s="60"/>
      <c r="M32" s="60">
        <f>K32+L32</f>
        <v>852932</v>
      </c>
      <c r="N32" s="60">
        <v>170000</v>
      </c>
      <c r="O32" s="60"/>
      <c r="P32" s="60">
        <f>N32+O32</f>
        <v>170000</v>
      </c>
      <c r="Q32" s="60"/>
      <c r="R32" s="60"/>
      <c r="S32" s="66"/>
      <c r="T32" s="65">
        <v>30000</v>
      </c>
      <c r="U32" s="61"/>
      <c r="V32" s="61">
        <f>T32+U32</f>
        <v>30000</v>
      </c>
    </row>
    <row r="33" spans="1:22" s="53" customFormat="1" ht="24">
      <c r="A33" s="56"/>
      <c r="B33" s="56">
        <v>75075</v>
      </c>
      <c r="C33" s="64"/>
      <c r="D33" s="64" t="s">
        <v>137</v>
      </c>
      <c r="E33" s="65">
        <v>98000</v>
      </c>
      <c r="F33" s="65"/>
      <c r="G33" s="60">
        <f t="shared" si="4"/>
        <v>98000</v>
      </c>
      <c r="H33" s="60">
        <v>98000</v>
      </c>
      <c r="I33" s="60"/>
      <c r="J33" s="60">
        <f t="shared" si="1"/>
        <v>98000</v>
      </c>
      <c r="K33" s="60"/>
      <c r="L33" s="60"/>
      <c r="M33" s="60"/>
      <c r="N33" s="60"/>
      <c r="O33" s="60"/>
      <c r="P33" s="60"/>
      <c r="Q33" s="60"/>
      <c r="R33" s="60"/>
      <c r="S33" s="66"/>
      <c r="T33" s="66"/>
      <c r="U33" s="61"/>
      <c r="V33" s="61"/>
    </row>
    <row r="34" spans="1:22" s="53" customFormat="1" ht="12.75">
      <c r="A34" s="56"/>
      <c r="B34" s="56">
        <v>75095</v>
      </c>
      <c r="C34" s="64"/>
      <c r="D34" s="64" t="s">
        <v>15</v>
      </c>
      <c r="E34" s="65">
        <v>61800</v>
      </c>
      <c r="F34" s="65"/>
      <c r="G34" s="60">
        <f t="shared" si="4"/>
        <v>61800</v>
      </c>
      <c r="H34" s="60">
        <v>61800</v>
      </c>
      <c r="I34" s="60"/>
      <c r="J34" s="60">
        <f t="shared" si="1"/>
        <v>61800</v>
      </c>
      <c r="K34" s="60">
        <v>26693</v>
      </c>
      <c r="L34" s="60"/>
      <c r="M34" s="60">
        <f>K34+L34</f>
        <v>26693</v>
      </c>
      <c r="N34" s="60">
        <v>5300</v>
      </c>
      <c r="O34" s="60"/>
      <c r="P34" s="60">
        <f>N34+O34</f>
        <v>5300</v>
      </c>
      <c r="Q34" s="60"/>
      <c r="R34" s="60"/>
      <c r="S34" s="66"/>
      <c r="T34" s="66"/>
      <c r="U34" s="61"/>
      <c r="V34" s="61"/>
    </row>
    <row r="35" spans="1:22" s="72" customFormat="1" ht="12.75">
      <c r="A35" s="67">
        <v>750</v>
      </c>
      <c r="B35" s="67" t="s">
        <v>14</v>
      </c>
      <c r="C35" s="68"/>
      <c r="D35" s="68" t="s">
        <v>36</v>
      </c>
      <c r="E35" s="69">
        <f>SUM(E30:E34)</f>
        <v>1754000</v>
      </c>
      <c r="F35" s="69"/>
      <c r="G35" s="70">
        <f t="shared" si="4"/>
        <v>1754000</v>
      </c>
      <c r="H35" s="69">
        <f>SUM(H30:H34)</f>
        <v>1724000</v>
      </c>
      <c r="I35" s="70"/>
      <c r="J35" s="69">
        <f>SUM(J30:J34)</f>
        <v>1724000</v>
      </c>
      <c r="K35" s="69">
        <f>SUM(K30:K34)</f>
        <v>926125</v>
      </c>
      <c r="L35" s="69">
        <f>SUM(L30:L34)</f>
        <v>0</v>
      </c>
      <c r="M35" s="69">
        <f>SUM(M30:M34)</f>
        <v>926125</v>
      </c>
      <c r="N35" s="70">
        <v>190000</v>
      </c>
      <c r="O35" s="70"/>
      <c r="P35" s="70">
        <v>190000</v>
      </c>
      <c r="Q35" s="70"/>
      <c r="R35" s="70"/>
      <c r="S35" s="71"/>
      <c r="T35" s="69">
        <f>SUM(T30:T34)</f>
        <v>30000</v>
      </c>
      <c r="U35" s="73"/>
      <c r="V35" s="69">
        <f>SUM(V30:V34)</f>
        <v>30000</v>
      </c>
    </row>
    <row r="36" spans="1:22" s="72" customFormat="1" ht="24">
      <c r="A36" s="56">
        <v>751</v>
      </c>
      <c r="B36" s="56">
        <v>75101</v>
      </c>
      <c r="C36" s="64"/>
      <c r="D36" s="64" t="s">
        <v>138</v>
      </c>
      <c r="E36" s="65">
        <v>1272</v>
      </c>
      <c r="F36" s="65"/>
      <c r="G36" s="60">
        <f t="shared" si="4"/>
        <v>1272</v>
      </c>
      <c r="H36" s="60">
        <v>1272</v>
      </c>
      <c r="I36" s="60"/>
      <c r="J36" s="60">
        <f t="shared" si="1"/>
        <v>1272</v>
      </c>
      <c r="K36" s="60"/>
      <c r="L36" s="60"/>
      <c r="M36" s="60"/>
      <c r="N36" s="60"/>
      <c r="O36" s="60"/>
      <c r="P36" s="60"/>
      <c r="Q36" s="60"/>
      <c r="R36" s="60"/>
      <c r="S36" s="71"/>
      <c r="T36" s="69"/>
      <c r="U36" s="73"/>
      <c r="V36" s="61"/>
    </row>
    <row r="37" spans="1:22" s="72" customFormat="1" ht="24">
      <c r="A37" s="67">
        <v>751</v>
      </c>
      <c r="B37" s="67" t="s">
        <v>14</v>
      </c>
      <c r="C37" s="68"/>
      <c r="D37" s="68" t="s">
        <v>139</v>
      </c>
      <c r="E37" s="69">
        <v>1272</v>
      </c>
      <c r="F37" s="69"/>
      <c r="G37" s="70">
        <f t="shared" si="4"/>
        <v>1272</v>
      </c>
      <c r="H37" s="70">
        <v>1272</v>
      </c>
      <c r="I37" s="70"/>
      <c r="J37" s="78">
        <f t="shared" si="1"/>
        <v>1272</v>
      </c>
      <c r="K37" s="70"/>
      <c r="L37" s="70"/>
      <c r="M37" s="70"/>
      <c r="N37" s="70"/>
      <c r="O37" s="70"/>
      <c r="P37" s="70"/>
      <c r="Q37" s="70"/>
      <c r="R37" s="70"/>
      <c r="S37" s="71"/>
      <c r="T37" s="69"/>
      <c r="U37" s="73"/>
      <c r="V37" s="61"/>
    </row>
    <row r="38" spans="1:22" s="53" customFormat="1" ht="12.75">
      <c r="A38" s="56">
        <v>754</v>
      </c>
      <c r="B38" s="56">
        <v>75412</v>
      </c>
      <c r="C38" s="64"/>
      <c r="D38" s="64" t="s">
        <v>140</v>
      </c>
      <c r="E38" s="65">
        <v>75000</v>
      </c>
      <c r="F38" s="65"/>
      <c r="G38" s="60">
        <f t="shared" si="4"/>
        <v>75000</v>
      </c>
      <c r="H38" s="60">
        <v>75000</v>
      </c>
      <c r="I38" s="60"/>
      <c r="J38" s="60">
        <f t="shared" si="1"/>
        <v>75000</v>
      </c>
      <c r="K38" s="60"/>
      <c r="L38" s="60"/>
      <c r="M38" s="60"/>
      <c r="N38" s="60"/>
      <c r="O38" s="60"/>
      <c r="P38" s="60"/>
      <c r="Q38" s="60"/>
      <c r="R38" s="60"/>
      <c r="S38" s="66"/>
      <c r="T38" s="66"/>
      <c r="U38" s="61"/>
      <c r="V38" s="61"/>
    </row>
    <row r="39" spans="1:22" s="53" customFormat="1" ht="12.75">
      <c r="A39" s="56"/>
      <c r="B39" s="56">
        <v>75414</v>
      </c>
      <c r="C39" s="64"/>
      <c r="D39" s="64" t="s">
        <v>41</v>
      </c>
      <c r="E39" s="65">
        <v>2500</v>
      </c>
      <c r="F39" s="65"/>
      <c r="G39" s="60">
        <f t="shared" si="4"/>
        <v>2500</v>
      </c>
      <c r="H39" s="60">
        <v>2500</v>
      </c>
      <c r="I39" s="60"/>
      <c r="J39" s="60">
        <f t="shared" si="1"/>
        <v>2500</v>
      </c>
      <c r="K39" s="60"/>
      <c r="L39" s="60"/>
      <c r="M39" s="60"/>
      <c r="N39" s="60"/>
      <c r="O39" s="60"/>
      <c r="P39" s="60"/>
      <c r="Q39" s="60"/>
      <c r="R39" s="60"/>
      <c r="S39" s="66"/>
      <c r="T39" s="66"/>
      <c r="U39" s="61"/>
      <c r="V39" s="61"/>
    </row>
    <row r="40" spans="1:22" s="72" customFormat="1" ht="24">
      <c r="A40" s="67">
        <v>754</v>
      </c>
      <c r="B40" s="67" t="s">
        <v>14</v>
      </c>
      <c r="C40" s="68"/>
      <c r="D40" s="68" t="s">
        <v>141</v>
      </c>
      <c r="E40" s="69">
        <v>77500</v>
      </c>
      <c r="F40" s="69"/>
      <c r="G40" s="70">
        <f t="shared" si="4"/>
        <v>77500</v>
      </c>
      <c r="H40" s="70">
        <v>77500</v>
      </c>
      <c r="I40" s="70"/>
      <c r="J40" s="78">
        <f t="shared" si="1"/>
        <v>77500</v>
      </c>
      <c r="K40" s="70"/>
      <c r="L40" s="70"/>
      <c r="M40" s="70"/>
      <c r="N40" s="70"/>
      <c r="O40" s="70"/>
      <c r="P40" s="70"/>
      <c r="Q40" s="70"/>
      <c r="R40" s="70"/>
      <c r="S40" s="71"/>
      <c r="T40" s="71"/>
      <c r="U40" s="73"/>
      <c r="V40" s="61"/>
    </row>
    <row r="41" spans="1:22" s="53" customFormat="1" ht="24">
      <c r="A41" s="56">
        <v>757</v>
      </c>
      <c r="B41" s="56">
        <v>75702</v>
      </c>
      <c r="C41" s="64"/>
      <c r="D41" s="64" t="s">
        <v>142</v>
      </c>
      <c r="E41" s="65">
        <v>97500</v>
      </c>
      <c r="F41" s="65"/>
      <c r="G41" s="60">
        <f t="shared" si="4"/>
        <v>97500</v>
      </c>
      <c r="H41" s="60">
        <v>97500</v>
      </c>
      <c r="I41" s="60"/>
      <c r="J41" s="60">
        <f t="shared" si="1"/>
        <v>97500</v>
      </c>
      <c r="K41" s="60"/>
      <c r="L41" s="60"/>
      <c r="M41" s="60"/>
      <c r="N41" s="60"/>
      <c r="O41" s="60"/>
      <c r="P41" s="60"/>
      <c r="Q41" s="60"/>
      <c r="R41" s="60">
        <v>97500</v>
      </c>
      <c r="S41" s="66"/>
      <c r="T41" s="66"/>
      <c r="U41" s="61"/>
      <c r="V41" s="61"/>
    </row>
    <row r="42" spans="1:22" s="72" customFormat="1" ht="15" customHeight="1">
      <c r="A42" s="67">
        <v>757</v>
      </c>
      <c r="B42" s="67" t="s">
        <v>14</v>
      </c>
      <c r="C42" s="68"/>
      <c r="D42" s="68" t="s">
        <v>143</v>
      </c>
      <c r="E42" s="69">
        <v>97500</v>
      </c>
      <c r="F42" s="69"/>
      <c r="G42" s="70">
        <f t="shared" si="4"/>
        <v>97500</v>
      </c>
      <c r="H42" s="70">
        <v>97500</v>
      </c>
      <c r="I42" s="70"/>
      <c r="J42" s="78">
        <f t="shared" si="1"/>
        <v>97500</v>
      </c>
      <c r="K42" s="70"/>
      <c r="L42" s="70"/>
      <c r="M42" s="70"/>
      <c r="N42" s="70"/>
      <c r="O42" s="70"/>
      <c r="P42" s="70"/>
      <c r="Q42" s="70"/>
      <c r="R42" s="70">
        <v>97500</v>
      </c>
      <c r="S42" s="71"/>
      <c r="T42" s="71"/>
      <c r="U42" s="73"/>
      <c r="V42" s="61"/>
    </row>
    <row r="43" spans="1:22" s="53" customFormat="1" ht="12.75">
      <c r="A43" s="64">
        <v>758</v>
      </c>
      <c r="B43" s="64">
        <v>75818</v>
      </c>
      <c r="C43" s="64"/>
      <c r="D43" s="64" t="s">
        <v>144</v>
      </c>
      <c r="E43" s="65">
        <v>137000</v>
      </c>
      <c r="F43" s="65"/>
      <c r="G43" s="60">
        <f t="shared" si="4"/>
        <v>137000</v>
      </c>
      <c r="H43" s="60">
        <v>137000</v>
      </c>
      <c r="I43" s="60"/>
      <c r="J43" s="60">
        <f t="shared" si="1"/>
        <v>137000</v>
      </c>
      <c r="K43" s="60"/>
      <c r="L43" s="60"/>
      <c r="M43" s="60"/>
      <c r="N43" s="60"/>
      <c r="O43" s="60"/>
      <c r="P43" s="60"/>
      <c r="Q43" s="60"/>
      <c r="R43" s="60"/>
      <c r="S43" s="66"/>
      <c r="T43" s="66"/>
      <c r="U43" s="61"/>
      <c r="V43" s="61"/>
    </row>
    <row r="44" spans="1:22" s="72" customFormat="1" ht="12.75">
      <c r="A44" s="68">
        <v>758</v>
      </c>
      <c r="B44" s="68" t="s">
        <v>14</v>
      </c>
      <c r="C44" s="68"/>
      <c r="D44" s="68" t="s">
        <v>71</v>
      </c>
      <c r="E44" s="69">
        <v>137000</v>
      </c>
      <c r="F44" s="69"/>
      <c r="G44" s="70">
        <f t="shared" si="4"/>
        <v>137000</v>
      </c>
      <c r="H44" s="70">
        <v>137000</v>
      </c>
      <c r="I44" s="70"/>
      <c r="J44" s="78">
        <f t="shared" si="1"/>
        <v>137000</v>
      </c>
      <c r="K44" s="70"/>
      <c r="L44" s="70"/>
      <c r="M44" s="70"/>
      <c r="N44" s="70"/>
      <c r="O44" s="70"/>
      <c r="P44" s="70"/>
      <c r="Q44" s="70"/>
      <c r="R44" s="70"/>
      <c r="S44" s="71"/>
      <c r="T44" s="71"/>
      <c r="U44" s="73"/>
      <c r="V44" s="61"/>
    </row>
    <row r="45" spans="1:22" s="53" customFormat="1" ht="12.75">
      <c r="A45" s="64">
        <v>801</v>
      </c>
      <c r="B45" s="64">
        <v>80101</v>
      </c>
      <c r="C45" s="64"/>
      <c r="D45" s="64" t="s">
        <v>74</v>
      </c>
      <c r="E45" s="65">
        <v>2811404</v>
      </c>
      <c r="F45" s="65"/>
      <c r="G45" s="60">
        <f t="shared" si="4"/>
        <v>2811404</v>
      </c>
      <c r="H45" s="60">
        <v>2811404</v>
      </c>
      <c r="I45" s="60"/>
      <c r="J45" s="60">
        <f t="shared" si="1"/>
        <v>2811404</v>
      </c>
      <c r="K45" s="60">
        <v>1824812</v>
      </c>
      <c r="L45" s="60"/>
      <c r="M45" s="60">
        <f aca="true" t="shared" si="5" ref="M45:M50">K45+L45</f>
        <v>1824812</v>
      </c>
      <c r="N45" s="60">
        <v>380530</v>
      </c>
      <c r="O45" s="60"/>
      <c r="P45" s="60">
        <f aca="true" t="shared" si="6" ref="P45:P50">N45+O45</f>
        <v>380530</v>
      </c>
      <c r="Q45" s="60"/>
      <c r="R45" s="60"/>
      <c r="S45" s="66"/>
      <c r="T45" s="66"/>
      <c r="U45" s="61"/>
      <c r="V45" s="61"/>
    </row>
    <row r="46" spans="1:22" s="53" customFormat="1" ht="12.75">
      <c r="A46" s="64"/>
      <c r="B46" s="64">
        <v>80110</v>
      </c>
      <c r="C46" s="64"/>
      <c r="D46" s="64" t="s">
        <v>145</v>
      </c>
      <c r="E46" s="65">
        <v>1514878</v>
      </c>
      <c r="F46" s="65"/>
      <c r="G46" s="60">
        <f t="shared" si="4"/>
        <v>1514878</v>
      </c>
      <c r="H46" s="60">
        <v>1514878</v>
      </c>
      <c r="I46" s="60"/>
      <c r="J46" s="60">
        <f t="shared" si="1"/>
        <v>1514878</v>
      </c>
      <c r="K46" s="60">
        <v>997746</v>
      </c>
      <c r="L46" s="60"/>
      <c r="M46" s="60">
        <f t="shared" si="5"/>
        <v>997746</v>
      </c>
      <c r="N46" s="60">
        <v>204050</v>
      </c>
      <c r="O46" s="60"/>
      <c r="P46" s="60">
        <f t="shared" si="6"/>
        <v>204050</v>
      </c>
      <c r="Q46" s="60"/>
      <c r="R46" s="60"/>
      <c r="S46" s="66"/>
      <c r="T46" s="66"/>
      <c r="U46" s="61"/>
      <c r="V46" s="61"/>
    </row>
    <row r="47" spans="1:22" s="53" customFormat="1" ht="12.75">
      <c r="A47" s="64"/>
      <c r="B47" s="64">
        <v>80113</v>
      </c>
      <c r="C47" s="64"/>
      <c r="D47" s="64" t="s">
        <v>146</v>
      </c>
      <c r="E47" s="65">
        <v>356000</v>
      </c>
      <c r="F47" s="65"/>
      <c r="G47" s="60">
        <f t="shared" si="4"/>
        <v>356000</v>
      </c>
      <c r="H47" s="60">
        <v>356000</v>
      </c>
      <c r="I47" s="60"/>
      <c r="J47" s="60">
        <f t="shared" si="1"/>
        <v>356000</v>
      </c>
      <c r="K47" s="60">
        <v>73123</v>
      </c>
      <c r="L47" s="60"/>
      <c r="M47" s="60">
        <f t="shared" si="5"/>
        <v>73123</v>
      </c>
      <c r="N47" s="60">
        <v>15000</v>
      </c>
      <c r="O47" s="60"/>
      <c r="P47" s="60">
        <f t="shared" si="6"/>
        <v>15000</v>
      </c>
      <c r="Q47" s="60"/>
      <c r="R47" s="60"/>
      <c r="S47" s="66"/>
      <c r="T47" s="66"/>
      <c r="U47" s="61"/>
      <c r="V47" s="61"/>
    </row>
    <row r="48" spans="1:22" s="53" customFormat="1" ht="24">
      <c r="A48" s="64"/>
      <c r="B48" s="64">
        <v>80114</v>
      </c>
      <c r="C48" s="64"/>
      <c r="D48" s="64" t="s">
        <v>147</v>
      </c>
      <c r="E48" s="65">
        <v>228300</v>
      </c>
      <c r="F48" s="65"/>
      <c r="G48" s="60">
        <f t="shared" si="4"/>
        <v>228300</v>
      </c>
      <c r="H48" s="60">
        <v>228300</v>
      </c>
      <c r="I48" s="60"/>
      <c r="J48" s="60">
        <f t="shared" si="1"/>
        <v>228300</v>
      </c>
      <c r="K48" s="60">
        <v>146050</v>
      </c>
      <c r="L48" s="60"/>
      <c r="M48" s="60">
        <f t="shared" si="5"/>
        <v>146050</v>
      </c>
      <c r="N48" s="60">
        <v>26950</v>
      </c>
      <c r="O48" s="60"/>
      <c r="P48" s="60">
        <f t="shared" si="6"/>
        <v>26950</v>
      </c>
      <c r="Q48" s="60"/>
      <c r="R48" s="60"/>
      <c r="S48" s="66"/>
      <c r="T48" s="66"/>
      <c r="U48" s="61"/>
      <c r="V48" s="61"/>
    </row>
    <row r="49" spans="1:22" s="53" customFormat="1" ht="24">
      <c r="A49" s="64"/>
      <c r="B49" s="64">
        <v>80103</v>
      </c>
      <c r="C49" s="64"/>
      <c r="D49" s="64" t="s">
        <v>148</v>
      </c>
      <c r="E49" s="65">
        <v>231202</v>
      </c>
      <c r="F49" s="65"/>
      <c r="G49" s="60">
        <f t="shared" si="4"/>
        <v>231202</v>
      </c>
      <c r="H49" s="60">
        <v>231202</v>
      </c>
      <c r="I49" s="60"/>
      <c r="J49" s="60">
        <f t="shared" si="1"/>
        <v>231202</v>
      </c>
      <c r="K49" s="60">
        <v>125982</v>
      </c>
      <c r="L49" s="60"/>
      <c r="M49" s="60">
        <f t="shared" si="5"/>
        <v>125982</v>
      </c>
      <c r="N49" s="60">
        <v>27600</v>
      </c>
      <c r="O49" s="60"/>
      <c r="P49" s="60">
        <f t="shared" si="6"/>
        <v>27600</v>
      </c>
      <c r="Q49" s="60"/>
      <c r="R49" s="60"/>
      <c r="S49" s="66"/>
      <c r="T49" s="66"/>
      <c r="U49" s="61"/>
      <c r="V49" s="61"/>
    </row>
    <row r="50" spans="1:22" s="53" customFormat="1" ht="12.75">
      <c r="A50" s="64"/>
      <c r="B50" s="64">
        <v>80104</v>
      </c>
      <c r="C50" s="64"/>
      <c r="D50" s="64" t="s">
        <v>76</v>
      </c>
      <c r="E50" s="65">
        <v>685894</v>
      </c>
      <c r="F50" s="65"/>
      <c r="G50" s="60">
        <f t="shared" si="4"/>
        <v>685894</v>
      </c>
      <c r="H50" s="60">
        <v>685894</v>
      </c>
      <c r="I50" s="60"/>
      <c r="J50" s="60">
        <f t="shared" si="1"/>
        <v>685894</v>
      </c>
      <c r="K50" s="60">
        <v>370636</v>
      </c>
      <c r="L50" s="60"/>
      <c r="M50" s="60">
        <f t="shared" si="5"/>
        <v>370636</v>
      </c>
      <c r="N50" s="60">
        <v>82500</v>
      </c>
      <c r="O50" s="60"/>
      <c r="P50" s="60">
        <f t="shared" si="6"/>
        <v>82500</v>
      </c>
      <c r="Q50" s="60"/>
      <c r="R50" s="60"/>
      <c r="S50" s="66"/>
      <c r="T50" s="66"/>
      <c r="U50" s="61"/>
      <c r="V50" s="61"/>
    </row>
    <row r="51" spans="1:22" s="53" customFormat="1" ht="24">
      <c r="A51" s="64"/>
      <c r="B51" s="64">
        <v>80146</v>
      </c>
      <c r="C51" s="64"/>
      <c r="D51" s="64" t="s">
        <v>149</v>
      </c>
      <c r="E51" s="65">
        <v>26600</v>
      </c>
      <c r="F51" s="65"/>
      <c r="G51" s="60">
        <f t="shared" si="4"/>
        <v>26600</v>
      </c>
      <c r="H51" s="60">
        <v>26600</v>
      </c>
      <c r="I51" s="60"/>
      <c r="J51" s="60">
        <f t="shared" si="1"/>
        <v>26600</v>
      </c>
      <c r="K51" s="60"/>
      <c r="L51" s="60"/>
      <c r="M51" s="60"/>
      <c r="N51" s="60"/>
      <c r="O51" s="60"/>
      <c r="P51" s="60"/>
      <c r="Q51" s="60"/>
      <c r="R51" s="60"/>
      <c r="S51" s="66"/>
      <c r="T51" s="66"/>
      <c r="U51" s="61"/>
      <c r="V51" s="61"/>
    </row>
    <row r="52" spans="1:22" s="53" customFormat="1" ht="12.75">
      <c r="A52" s="64"/>
      <c r="B52" s="64">
        <v>80195</v>
      </c>
      <c r="C52" s="64"/>
      <c r="D52" s="64" t="s">
        <v>15</v>
      </c>
      <c r="E52" s="65">
        <v>59000</v>
      </c>
      <c r="F52" s="65"/>
      <c r="G52" s="60">
        <f t="shared" si="4"/>
        <v>59000</v>
      </c>
      <c r="H52" s="60">
        <v>59000</v>
      </c>
      <c r="I52" s="60"/>
      <c r="J52" s="60">
        <f t="shared" si="1"/>
        <v>59000</v>
      </c>
      <c r="K52" s="60"/>
      <c r="L52" s="60"/>
      <c r="M52" s="60"/>
      <c r="N52" s="60"/>
      <c r="O52" s="60"/>
      <c r="P52" s="60"/>
      <c r="Q52" s="60"/>
      <c r="R52" s="60"/>
      <c r="S52" s="66"/>
      <c r="T52" s="66"/>
      <c r="U52" s="61"/>
      <c r="V52" s="61"/>
    </row>
    <row r="53" spans="1:22" s="72" customFormat="1" ht="12.75">
      <c r="A53" s="68">
        <v>801</v>
      </c>
      <c r="B53" s="68" t="s">
        <v>14</v>
      </c>
      <c r="C53" s="68"/>
      <c r="D53" s="68" t="s">
        <v>77</v>
      </c>
      <c r="E53" s="69">
        <f aca="true" t="shared" si="7" ref="E53:P53">SUM(E45:E52)</f>
        <v>5913278</v>
      </c>
      <c r="F53" s="69">
        <f t="shared" si="7"/>
        <v>0</v>
      </c>
      <c r="G53" s="69">
        <f t="shared" si="7"/>
        <v>5913278</v>
      </c>
      <c r="H53" s="69">
        <f t="shared" si="7"/>
        <v>5913278</v>
      </c>
      <c r="I53" s="69">
        <f t="shared" si="7"/>
        <v>0</v>
      </c>
      <c r="J53" s="69">
        <f t="shared" si="7"/>
        <v>5913278</v>
      </c>
      <c r="K53" s="69">
        <f t="shared" si="7"/>
        <v>3538349</v>
      </c>
      <c r="L53" s="69">
        <f t="shared" si="7"/>
        <v>0</v>
      </c>
      <c r="M53" s="69">
        <f t="shared" si="7"/>
        <v>3538349</v>
      </c>
      <c r="N53" s="69">
        <f t="shared" si="7"/>
        <v>736630</v>
      </c>
      <c r="O53" s="69">
        <f t="shared" si="7"/>
        <v>0</v>
      </c>
      <c r="P53" s="69">
        <f t="shared" si="7"/>
        <v>736630</v>
      </c>
      <c r="Q53" s="70"/>
      <c r="R53" s="70"/>
      <c r="S53" s="71"/>
      <c r="T53" s="71"/>
      <c r="U53" s="73"/>
      <c r="V53" s="61"/>
    </row>
    <row r="54" spans="1:22" s="53" customFormat="1" ht="12.75">
      <c r="A54" s="64">
        <v>851</v>
      </c>
      <c r="B54" s="64">
        <v>85154</v>
      </c>
      <c r="C54" s="64"/>
      <c r="D54" s="64" t="s">
        <v>150</v>
      </c>
      <c r="E54" s="65">
        <v>150000</v>
      </c>
      <c r="F54" s="65"/>
      <c r="G54" s="60">
        <f aca="true" t="shared" si="8" ref="G54:G62">E54+F54</f>
        <v>150000</v>
      </c>
      <c r="H54" s="60">
        <v>150000</v>
      </c>
      <c r="I54" s="60"/>
      <c r="J54" s="60">
        <f t="shared" si="1"/>
        <v>150000</v>
      </c>
      <c r="K54" s="60">
        <v>20000</v>
      </c>
      <c r="L54" s="60"/>
      <c r="M54" s="60">
        <f>K54+L54</f>
        <v>20000</v>
      </c>
      <c r="N54" s="60">
        <v>1700</v>
      </c>
      <c r="O54" s="60"/>
      <c r="P54" s="60">
        <f>N54+O54</f>
        <v>1700</v>
      </c>
      <c r="Q54" s="60"/>
      <c r="R54" s="60"/>
      <c r="S54" s="66"/>
      <c r="T54" s="66"/>
      <c r="U54" s="61"/>
      <c r="V54" s="61"/>
    </row>
    <row r="55" spans="1:22" s="72" customFormat="1" ht="12.75">
      <c r="A55" s="68">
        <v>851</v>
      </c>
      <c r="B55" s="68" t="s">
        <v>14</v>
      </c>
      <c r="C55" s="68"/>
      <c r="D55" s="68" t="s">
        <v>151</v>
      </c>
      <c r="E55" s="69">
        <v>150000</v>
      </c>
      <c r="F55" s="69"/>
      <c r="G55" s="70">
        <f t="shared" si="8"/>
        <v>150000</v>
      </c>
      <c r="H55" s="70">
        <v>150000</v>
      </c>
      <c r="I55" s="70"/>
      <c r="J55" s="70">
        <f t="shared" si="1"/>
        <v>150000</v>
      </c>
      <c r="K55" s="70">
        <v>20000</v>
      </c>
      <c r="L55" s="70"/>
      <c r="M55" s="70">
        <f>K55+L55</f>
        <v>20000</v>
      </c>
      <c r="N55" s="70">
        <v>1700</v>
      </c>
      <c r="O55" s="70"/>
      <c r="P55" s="70">
        <f>N55+O55</f>
        <v>1700</v>
      </c>
      <c r="Q55" s="70"/>
      <c r="R55" s="70"/>
      <c r="S55" s="71"/>
      <c r="T55" s="71"/>
      <c r="U55" s="73"/>
      <c r="V55" s="61"/>
    </row>
    <row r="56" spans="1:22" s="53" customFormat="1" ht="24">
      <c r="A56" s="64">
        <v>852</v>
      </c>
      <c r="B56" s="64">
        <v>85212</v>
      </c>
      <c r="C56" s="64"/>
      <c r="D56" s="64" t="s">
        <v>152</v>
      </c>
      <c r="E56" s="65">
        <v>2524100</v>
      </c>
      <c r="F56" s="65"/>
      <c r="G56" s="60">
        <f t="shared" si="8"/>
        <v>2524100</v>
      </c>
      <c r="H56" s="60">
        <v>2518100</v>
      </c>
      <c r="I56" s="60"/>
      <c r="J56" s="60">
        <f t="shared" si="1"/>
        <v>2518100</v>
      </c>
      <c r="K56" s="60">
        <v>45100</v>
      </c>
      <c r="L56" s="60">
        <v>-49</v>
      </c>
      <c r="M56" s="60">
        <f>K56+L56</f>
        <v>45051</v>
      </c>
      <c r="N56" s="60">
        <v>40100</v>
      </c>
      <c r="O56" s="60"/>
      <c r="P56" s="60">
        <f>N56+O56</f>
        <v>40100</v>
      </c>
      <c r="Q56" s="60"/>
      <c r="R56" s="60"/>
      <c r="S56" s="66"/>
      <c r="T56" s="65">
        <v>6000</v>
      </c>
      <c r="U56" s="61"/>
      <c r="V56" s="61">
        <f>T56+U56</f>
        <v>6000</v>
      </c>
    </row>
    <row r="57" spans="1:22" s="53" customFormat="1" ht="12.75">
      <c r="A57" s="64"/>
      <c r="B57" s="64">
        <v>85213</v>
      </c>
      <c r="C57" s="64"/>
      <c r="D57" s="64" t="s">
        <v>153</v>
      </c>
      <c r="E57" s="65">
        <v>11400</v>
      </c>
      <c r="F57" s="65"/>
      <c r="G57" s="60">
        <f t="shared" si="8"/>
        <v>11400</v>
      </c>
      <c r="H57" s="60">
        <v>11400</v>
      </c>
      <c r="I57" s="60"/>
      <c r="J57" s="60">
        <f t="shared" si="1"/>
        <v>11400</v>
      </c>
      <c r="K57" s="60"/>
      <c r="L57" s="60"/>
      <c r="M57" s="60"/>
      <c r="N57" s="60"/>
      <c r="O57" s="60"/>
      <c r="P57" s="60"/>
      <c r="Q57" s="60"/>
      <c r="R57" s="60"/>
      <c r="S57" s="66"/>
      <c r="T57" s="66"/>
      <c r="U57" s="61"/>
      <c r="V57" s="61"/>
    </row>
    <row r="58" spans="1:22" s="53" customFormat="1" ht="12.75">
      <c r="A58" s="64"/>
      <c r="B58" s="64">
        <v>85214</v>
      </c>
      <c r="C58" s="64"/>
      <c r="D58" s="64" t="s">
        <v>154</v>
      </c>
      <c r="E58" s="65">
        <v>392900</v>
      </c>
      <c r="F58" s="65">
        <v>12215</v>
      </c>
      <c r="G58" s="60">
        <f t="shared" si="8"/>
        <v>405115</v>
      </c>
      <c r="H58" s="60">
        <v>392900</v>
      </c>
      <c r="I58" s="60">
        <v>12215</v>
      </c>
      <c r="J58" s="60">
        <f t="shared" si="1"/>
        <v>405115</v>
      </c>
      <c r="K58" s="60"/>
      <c r="L58" s="60"/>
      <c r="M58" s="60"/>
      <c r="N58" s="60">
        <v>3000</v>
      </c>
      <c r="O58" s="60"/>
      <c r="P58" s="60">
        <f>N58+O58</f>
        <v>3000</v>
      </c>
      <c r="Q58" s="60"/>
      <c r="R58" s="60"/>
      <c r="S58" s="66"/>
      <c r="T58" s="66"/>
      <c r="U58" s="61"/>
      <c r="V58" s="61"/>
    </row>
    <row r="59" spans="1:22" s="53" customFormat="1" ht="12.75">
      <c r="A59" s="64"/>
      <c r="B59" s="64">
        <v>85215</v>
      </c>
      <c r="C59" s="64"/>
      <c r="D59" s="64" t="s">
        <v>155</v>
      </c>
      <c r="E59" s="65">
        <v>85000</v>
      </c>
      <c r="F59" s="65"/>
      <c r="G59" s="60">
        <f t="shared" si="8"/>
        <v>85000</v>
      </c>
      <c r="H59" s="60">
        <v>85000</v>
      </c>
      <c r="I59" s="60"/>
      <c r="J59" s="60">
        <f t="shared" si="1"/>
        <v>85000</v>
      </c>
      <c r="K59" s="60"/>
      <c r="L59" s="60"/>
      <c r="M59" s="60"/>
      <c r="N59" s="60"/>
      <c r="O59" s="60"/>
      <c r="P59" s="60"/>
      <c r="Q59" s="60"/>
      <c r="R59" s="60"/>
      <c r="S59" s="66"/>
      <c r="T59" s="66"/>
      <c r="U59" s="61"/>
      <c r="V59" s="61"/>
    </row>
    <row r="60" spans="1:22" s="53" customFormat="1" ht="12.75">
      <c r="A60" s="64"/>
      <c r="B60" s="64">
        <v>85219</v>
      </c>
      <c r="C60" s="64"/>
      <c r="D60" s="64" t="s">
        <v>86</v>
      </c>
      <c r="E60" s="65">
        <v>430100</v>
      </c>
      <c r="F60" s="65"/>
      <c r="G60" s="60">
        <f t="shared" si="8"/>
        <v>430100</v>
      </c>
      <c r="H60" s="60">
        <v>430100</v>
      </c>
      <c r="I60" s="60"/>
      <c r="J60" s="60">
        <f t="shared" si="1"/>
        <v>430100</v>
      </c>
      <c r="K60" s="60">
        <v>294800</v>
      </c>
      <c r="L60" s="60">
        <v>-1734</v>
      </c>
      <c r="M60" s="60">
        <f>K60+L60</f>
        <v>293066</v>
      </c>
      <c r="N60" s="60">
        <v>61800</v>
      </c>
      <c r="O60" s="60"/>
      <c r="P60" s="60">
        <f>N60+O60</f>
        <v>61800</v>
      </c>
      <c r="Q60" s="60"/>
      <c r="R60" s="60"/>
      <c r="S60" s="66"/>
      <c r="T60" s="66"/>
      <c r="U60" s="61"/>
      <c r="V60" s="61"/>
    </row>
    <row r="61" spans="1:22" s="53" customFormat="1" ht="12.75">
      <c r="A61" s="64"/>
      <c r="B61" s="64">
        <v>85228</v>
      </c>
      <c r="C61" s="64"/>
      <c r="D61" s="64" t="s">
        <v>156</v>
      </c>
      <c r="E61" s="65">
        <v>8000</v>
      </c>
      <c r="F61" s="65"/>
      <c r="G61" s="60">
        <f t="shared" si="8"/>
        <v>8000</v>
      </c>
      <c r="H61" s="60">
        <v>8000</v>
      </c>
      <c r="I61" s="60"/>
      <c r="J61" s="60">
        <f t="shared" si="1"/>
        <v>8000</v>
      </c>
      <c r="K61" s="60">
        <v>6000</v>
      </c>
      <c r="L61" s="60"/>
      <c r="M61" s="60">
        <f>K61+L61</f>
        <v>6000</v>
      </c>
      <c r="N61" s="60">
        <v>2000</v>
      </c>
      <c r="O61" s="60"/>
      <c r="P61" s="60">
        <f>N61+O61</f>
        <v>2000</v>
      </c>
      <c r="Q61" s="60"/>
      <c r="R61" s="60"/>
      <c r="S61" s="66"/>
      <c r="T61" s="66"/>
      <c r="U61" s="61"/>
      <c r="V61" s="61"/>
    </row>
    <row r="62" spans="1:22" s="53" customFormat="1" ht="12.75">
      <c r="A62" s="64"/>
      <c r="B62" s="64">
        <v>85295</v>
      </c>
      <c r="C62" s="64"/>
      <c r="D62" s="64" t="s">
        <v>15</v>
      </c>
      <c r="E62" s="65">
        <v>42102</v>
      </c>
      <c r="F62" s="65"/>
      <c r="G62" s="60">
        <f t="shared" si="8"/>
        <v>42102</v>
      </c>
      <c r="H62" s="60">
        <v>42102</v>
      </c>
      <c r="I62" s="60"/>
      <c r="J62" s="60">
        <f t="shared" si="1"/>
        <v>42102</v>
      </c>
      <c r="K62" s="60"/>
      <c r="L62" s="60"/>
      <c r="M62" s="60"/>
      <c r="N62" s="60"/>
      <c r="O62" s="60"/>
      <c r="P62" s="60"/>
      <c r="Q62" s="60"/>
      <c r="R62" s="60"/>
      <c r="S62" s="66"/>
      <c r="T62" s="66"/>
      <c r="U62" s="61"/>
      <c r="V62" s="61"/>
    </row>
    <row r="63" spans="1:22" s="72" customFormat="1" ht="12.75">
      <c r="A63" s="68">
        <v>852</v>
      </c>
      <c r="B63" s="68" t="s">
        <v>14</v>
      </c>
      <c r="C63" s="68"/>
      <c r="D63" s="68" t="s">
        <v>88</v>
      </c>
      <c r="E63" s="69">
        <f aca="true" t="shared" si="9" ref="E63:L63">SUM(E56:E62)</f>
        <v>3493602</v>
      </c>
      <c r="F63" s="69">
        <f t="shared" si="9"/>
        <v>12215</v>
      </c>
      <c r="G63" s="69">
        <f t="shared" si="9"/>
        <v>3505817</v>
      </c>
      <c r="H63" s="69">
        <f t="shared" si="9"/>
        <v>3487602</v>
      </c>
      <c r="I63" s="69">
        <f t="shared" si="9"/>
        <v>12215</v>
      </c>
      <c r="J63" s="69">
        <f t="shared" si="9"/>
        <v>3499817</v>
      </c>
      <c r="K63" s="69">
        <f t="shared" si="9"/>
        <v>345900</v>
      </c>
      <c r="L63" s="69">
        <f t="shared" si="9"/>
        <v>-1783</v>
      </c>
      <c r="M63" s="70">
        <f>K63+L63</f>
        <v>344117</v>
      </c>
      <c r="N63" s="69">
        <f>SUM(N56:N62)</f>
        <v>106900</v>
      </c>
      <c r="O63" s="70"/>
      <c r="P63" s="70">
        <f>N63+O63</f>
        <v>106900</v>
      </c>
      <c r="Q63" s="70"/>
      <c r="R63" s="70"/>
      <c r="S63" s="71"/>
      <c r="T63" s="69">
        <f>SUM(T56:T62)</f>
        <v>6000</v>
      </c>
      <c r="U63" s="73"/>
      <c r="V63" s="69">
        <f>SUM(V56:V62)</f>
        <v>6000</v>
      </c>
    </row>
    <row r="64" spans="1:22" s="53" customFormat="1" ht="12.75">
      <c r="A64" s="64">
        <v>853</v>
      </c>
      <c r="B64" s="64">
        <v>85395</v>
      </c>
      <c r="C64" s="64"/>
      <c r="D64" s="64" t="s">
        <v>15</v>
      </c>
      <c r="E64" s="65">
        <v>4000</v>
      </c>
      <c r="F64" s="65"/>
      <c r="G64" s="60">
        <f aca="true" t="shared" si="10" ref="G64:G78">E64+F64</f>
        <v>4000</v>
      </c>
      <c r="H64" s="60">
        <v>4000</v>
      </c>
      <c r="I64" s="60"/>
      <c r="J64" s="60">
        <f t="shared" si="1"/>
        <v>4000</v>
      </c>
      <c r="K64" s="60"/>
      <c r="L64" s="60"/>
      <c r="M64" s="60"/>
      <c r="N64" s="60"/>
      <c r="O64" s="60"/>
      <c r="P64" s="60"/>
      <c r="Q64" s="60">
        <v>4000</v>
      </c>
      <c r="R64" s="60"/>
      <c r="S64" s="66"/>
      <c r="T64" s="66"/>
      <c r="U64" s="61"/>
      <c r="V64" s="61"/>
    </row>
    <row r="65" spans="1:22" s="72" customFormat="1" ht="14.25" customHeight="1">
      <c r="A65" s="68">
        <v>853</v>
      </c>
      <c r="B65" s="68" t="s">
        <v>14</v>
      </c>
      <c r="C65" s="68"/>
      <c r="D65" s="68" t="s">
        <v>157</v>
      </c>
      <c r="E65" s="69">
        <v>4000</v>
      </c>
      <c r="F65" s="69"/>
      <c r="G65" s="70">
        <f t="shared" si="10"/>
        <v>4000</v>
      </c>
      <c r="H65" s="70">
        <v>4000</v>
      </c>
      <c r="I65" s="70"/>
      <c r="J65" s="70">
        <f t="shared" si="1"/>
        <v>4000</v>
      </c>
      <c r="K65" s="70"/>
      <c r="L65" s="70"/>
      <c r="M65" s="70"/>
      <c r="N65" s="70"/>
      <c r="O65" s="70"/>
      <c r="P65" s="70"/>
      <c r="Q65" s="70">
        <v>4000</v>
      </c>
      <c r="R65" s="70"/>
      <c r="S65" s="71"/>
      <c r="T65" s="71"/>
      <c r="U65" s="73"/>
      <c r="V65" s="61"/>
    </row>
    <row r="66" spans="1:22" s="53" customFormat="1" ht="12.75">
      <c r="A66" s="64">
        <v>854</v>
      </c>
      <c r="B66" s="64">
        <v>85401</v>
      </c>
      <c r="C66" s="64"/>
      <c r="D66" s="64" t="s">
        <v>158</v>
      </c>
      <c r="E66" s="65">
        <v>47823</v>
      </c>
      <c r="F66" s="65"/>
      <c r="G66" s="60">
        <f t="shared" si="10"/>
        <v>47823</v>
      </c>
      <c r="H66" s="60">
        <v>47823</v>
      </c>
      <c r="I66" s="60"/>
      <c r="J66" s="60">
        <f t="shared" si="1"/>
        <v>47823</v>
      </c>
      <c r="K66" s="60">
        <v>34323</v>
      </c>
      <c r="L66" s="60"/>
      <c r="M66" s="60">
        <f>K66+L66</f>
        <v>34323</v>
      </c>
      <c r="N66" s="60">
        <v>8000</v>
      </c>
      <c r="O66" s="60"/>
      <c r="P66" s="60">
        <v>8000</v>
      </c>
      <c r="Q66" s="60"/>
      <c r="R66" s="60"/>
      <c r="S66" s="66"/>
      <c r="T66" s="66"/>
      <c r="U66" s="61"/>
      <c r="V66" s="61"/>
    </row>
    <row r="67" spans="1:22" s="53" customFormat="1" ht="12.75">
      <c r="A67" s="64"/>
      <c r="B67" s="64">
        <v>85415</v>
      </c>
      <c r="C67" s="64"/>
      <c r="D67" s="64" t="s">
        <v>90</v>
      </c>
      <c r="E67" s="65">
        <v>34828</v>
      </c>
      <c r="F67" s="65"/>
      <c r="G67" s="60">
        <f t="shared" si="10"/>
        <v>34828</v>
      </c>
      <c r="H67" s="60">
        <v>34828</v>
      </c>
      <c r="I67" s="60"/>
      <c r="J67" s="60">
        <f t="shared" si="1"/>
        <v>34828</v>
      </c>
      <c r="K67" s="60"/>
      <c r="L67" s="60"/>
      <c r="M67" s="60"/>
      <c r="N67" s="60"/>
      <c r="O67" s="60"/>
      <c r="P67" s="60"/>
      <c r="Q67" s="60"/>
      <c r="R67" s="60"/>
      <c r="S67" s="66"/>
      <c r="T67" s="66"/>
      <c r="U67" s="61"/>
      <c r="V67" s="61"/>
    </row>
    <row r="68" spans="1:22" s="72" customFormat="1" ht="24">
      <c r="A68" s="68">
        <v>854</v>
      </c>
      <c r="B68" s="68" t="s">
        <v>14</v>
      </c>
      <c r="C68" s="68"/>
      <c r="D68" s="68" t="s">
        <v>159</v>
      </c>
      <c r="E68" s="69">
        <f>SUM(E66:E67)</f>
        <v>82651</v>
      </c>
      <c r="F68" s="69">
        <f>SUM(F66:F67)</f>
        <v>0</v>
      </c>
      <c r="G68" s="70">
        <f t="shared" si="10"/>
        <v>82651</v>
      </c>
      <c r="H68" s="69">
        <f aca="true" t="shared" si="11" ref="H68:M68">SUM(H66:H67)</f>
        <v>82651</v>
      </c>
      <c r="I68" s="69">
        <f t="shared" si="11"/>
        <v>0</v>
      </c>
      <c r="J68" s="69">
        <f t="shared" si="11"/>
        <v>82651</v>
      </c>
      <c r="K68" s="69">
        <f t="shared" si="11"/>
        <v>34323</v>
      </c>
      <c r="L68" s="69">
        <f t="shared" si="11"/>
        <v>0</v>
      </c>
      <c r="M68" s="69">
        <f t="shared" si="11"/>
        <v>34323</v>
      </c>
      <c r="N68" s="70">
        <v>8000</v>
      </c>
      <c r="O68" s="70"/>
      <c r="P68" s="69">
        <f>SUM(P66:P67)</f>
        <v>8000</v>
      </c>
      <c r="Q68" s="70"/>
      <c r="R68" s="70"/>
      <c r="S68" s="71"/>
      <c r="T68" s="71"/>
      <c r="U68" s="73"/>
      <c r="V68" s="61"/>
    </row>
    <row r="69" spans="1:22" s="53" customFormat="1" ht="12.75">
      <c r="A69" s="64">
        <v>900</v>
      </c>
      <c r="B69" s="64">
        <v>90003</v>
      </c>
      <c r="C69" s="64"/>
      <c r="D69" s="64" t="s">
        <v>160</v>
      </c>
      <c r="E69" s="65">
        <v>55000</v>
      </c>
      <c r="F69" s="65"/>
      <c r="G69" s="60">
        <f t="shared" si="10"/>
        <v>55000</v>
      </c>
      <c r="H69" s="60">
        <v>55000</v>
      </c>
      <c r="I69" s="60"/>
      <c r="J69" s="60">
        <f t="shared" si="1"/>
        <v>55000</v>
      </c>
      <c r="K69" s="60"/>
      <c r="L69" s="60"/>
      <c r="M69" s="60"/>
      <c r="N69" s="60"/>
      <c r="O69" s="60"/>
      <c r="P69" s="60"/>
      <c r="Q69" s="60">
        <v>45000</v>
      </c>
      <c r="R69" s="60"/>
      <c r="S69" s="66"/>
      <c r="T69" s="66"/>
      <c r="U69" s="61"/>
      <c r="V69" s="61"/>
    </row>
    <row r="70" spans="1:22" s="53" customFormat="1" ht="24">
      <c r="A70" s="64"/>
      <c r="B70" s="64">
        <v>90004</v>
      </c>
      <c r="C70" s="64"/>
      <c r="D70" s="64" t="s">
        <v>161</v>
      </c>
      <c r="E70" s="65">
        <v>35000</v>
      </c>
      <c r="F70" s="65">
        <v>-2000</v>
      </c>
      <c r="G70" s="60">
        <f t="shared" si="10"/>
        <v>33000</v>
      </c>
      <c r="H70" s="60">
        <v>35000</v>
      </c>
      <c r="I70" s="60">
        <v>-2000</v>
      </c>
      <c r="J70" s="60">
        <f t="shared" si="1"/>
        <v>33000</v>
      </c>
      <c r="K70" s="60"/>
      <c r="L70" s="60"/>
      <c r="M70" s="60"/>
      <c r="N70" s="60"/>
      <c r="O70" s="60"/>
      <c r="P70" s="60"/>
      <c r="Q70" s="60"/>
      <c r="R70" s="60"/>
      <c r="S70" s="66"/>
      <c r="T70" s="66"/>
      <c r="U70" s="61"/>
      <c r="V70" s="61"/>
    </row>
    <row r="71" spans="1:22" s="53" customFormat="1" ht="12.75">
      <c r="A71" s="64"/>
      <c r="B71" s="64">
        <v>90015</v>
      </c>
      <c r="C71" s="64"/>
      <c r="D71" s="64" t="s">
        <v>162</v>
      </c>
      <c r="E71" s="65">
        <v>201000</v>
      </c>
      <c r="F71" s="65"/>
      <c r="G71" s="60">
        <f t="shared" si="10"/>
        <v>201000</v>
      </c>
      <c r="H71" s="60">
        <v>165000</v>
      </c>
      <c r="I71" s="60"/>
      <c r="J71" s="60">
        <f t="shared" si="1"/>
        <v>165000</v>
      </c>
      <c r="K71" s="60"/>
      <c r="L71" s="60"/>
      <c r="M71" s="60"/>
      <c r="N71" s="60"/>
      <c r="O71" s="60"/>
      <c r="P71" s="60"/>
      <c r="Q71" s="60"/>
      <c r="R71" s="60"/>
      <c r="S71" s="66"/>
      <c r="T71" s="65">
        <v>36000</v>
      </c>
      <c r="U71" s="61"/>
      <c r="V71" s="61">
        <f>T71+U71</f>
        <v>36000</v>
      </c>
    </row>
    <row r="72" spans="1:22" s="53" customFormat="1" ht="12.75">
      <c r="A72" s="64"/>
      <c r="B72" s="64">
        <v>90095</v>
      </c>
      <c r="C72" s="64"/>
      <c r="D72" s="64" t="s">
        <v>15</v>
      </c>
      <c r="E72" s="65">
        <v>35000</v>
      </c>
      <c r="F72" s="65"/>
      <c r="G72" s="60">
        <f t="shared" si="10"/>
        <v>35000</v>
      </c>
      <c r="H72" s="60">
        <v>35000</v>
      </c>
      <c r="I72" s="60"/>
      <c r="J72" s="60">
        <f t="shared" si="1"/>
        <v>35000</v>
      </c>
      <c r="K72" s="60"/>
      <c r="L72" s="60"/>
      <c r="M72" s="60"/>
      <c r="N72" s="60"/>
      <c r="O72" s="60"/>
      <c r="P72" s="60"/>
      <c r="Q72" s="60"/>
      <c r="R72" s="60"/>
      <c r="S72" s="66"/>
      <c r="T72" s="66"/>
      <c r="U72" s="61"/>
      <c r="V72" s="61"/>
    </row>
    <row r="73" spans="1:22" s="72" customFormat="1" ht="24">
      <c r="A73" s="68">
        <v>900</v>
      </c>
      <c r="B73" s="68" t="s">
        <v>14</v>
      </c>
      <c r="C73" s="68"/>
      <c r="D73" s="68" t="s">
        <v>94</v>
      </c>
      <c r="E73" s="69">
        <f>SUM(E69:E72)</f>
        <v>326000</v>
      </c>
      <c r="F73" s="69">
        <f>SUM(F69:F72)</f>
        <v>-2000</v>
      </c>
      <c r="G73" s="70">
        <f t="shared" si="10"/>
        <v>324000</v>
      </c>
      <c r="H73" s="69">
        <f>SUM(H69:H72)</f>
        <v>290000</v>
      </c>
      <c r="I73" s="69">
        <f>SUM(I69:I72)</f>
        <v>-2000</v>
      </c>
      <c r="J73" s="69">
        <f>SUM(J69:J72)</f>
        <v>288000</v>
      </c>
      <c r="K73" s="70"/>
      <c r="L73" s="70"/>
      <c r="M73" s="70"/>
      <c r="N73" s="70"/>
      <c r="O73" s="70"/>
      <c r="P73" s="70"/>
      <c r="Q73" s="69">
        <f>SUM(Q69:Q72)</f>
        <v>45000</v>
      </c>
      <c r="R73" s="70"/>
      <c r="S73" s="71"/>
      <c r="T73" s="69">
        <f>SUM(T69:T72)</f>
        <v>36000</v>
      </c>
      <c r="U73" s="69">
        <f>SUM(U69:U72)</f>
        <v>0</v>
      </c>
      <c r="V73" s="69">
        <f>SUM(V69:V72)</f>
        <v>36000</v>
      </c>
    </row>
    <row r="74" spans="1:22" s="53" customFormat="1" ht="12.75">
      <c r="A74" s="64">
        <v>921</v>
      </c>
      <c r="B74" s="64">
        <v>92105</v>
      </c>
      <c r="C74" s="64"/>
      <c r="D74" s="64" t="s">
        <v>163</v>
      </c>
      <c r="E74" s="65">
        <v>12000</v>
      </c>
      <c r="F74" s="65"/>
      <c r="G74" s="60">
        <f t="shared" si="10"/>
        <v>12000</v>
      </c>
      <c r="H74" s="60">
        <v>12000</v>
      </c>
      <c r="I74" s="60"/>
      <c r="J74" s="60">
        <f t="shared" si="1"/>
        <v>12000</v>
      </c>
      <c r="K74" s="60"/>
      <c r="L74" s="60"/>
      <c r="M74" s="60"/>
      <c r="N74" s="60"/>
      <c r="O74" s="60"/>
      <c r="P74" s="60"/>
      <c r="Q74" s="60">
        <v>12000</v>
      </c>
      <c r="R74" s="60"/>
      <c r="S74" s="66"/>
      <c r="T74" s="66"/>
      <c r="U74" s="61"/>
      <c r="V74" s="61"/>
    </row>
    <row r="75" spans="1:22" s="53" customFormat="1" ht="12.75">
      <c r="A75" s="64"/>
      <c r="B75" s="64">
        <v>92109</v>
      </c>
      <c r="C75" s="64"/>
      <c r="D75" s="64" t="s">
        <v>164</v>
      </c>
      <c r="E75" s="65">
        <v>362300</v>
      </c>
      <c r="F75" s="65"/>
      <c r="G75" s="60">
        <f t="shared" si="10"/>
        <v>362300</v>
      </c>
      <c r="H75" s="60">
        <v>362300</v>
      </c>
      <c r="I75" s="60"/>
      <c r="J75" s="60">
        <f t="shared" si="1"/>
        <v>362300</v>
      </c>
      <c r="K75" s="60"/>
      <c r="L75" s="60"/>
      <c r="M75" s="60"/>
      <c r="N75" s="60"/>
      <c r="O75" s="60"/>
      <c r="P75" s="60"/>
      <c r="Q75" s="60">
        <v>362300</v>
      </c>
      <c r="R75" s="60"/>
      <c r="S75" s="66"/>
      <c r="T75" s="66"/>
      <c r="U75" s="61"/>
      <c r="V75" s="61"/>
    </row>
    <row r="76" spans="1:22" s="53" customFormat="1" ht="12.75">
      <c r="A76" s="64"/>
      <c r="B76" s="64">
        <v>92116</v>
      </c>
      <c r="C76" s="64"/>
      <c r="D76" s="64" t="s">
        <v>165</v>
      </c>
      <c r="E76" s="65">
        <v>356300</v>
      </c>
      <c r="F76" s="65"/>
      <c r="G76" s="60">
        <f t="shared" si="10"/>
        <v>356300</v>
      </c>
      <c r="H76" s="60">
        <v>137300</v>
      </c>
      <c r="I76" s="60"/>
      <c r="J76" s="60">
        <f aca="true" t="shared" si="12" ref="J76:J81">H76+I76</f>
        <v>137300</v>
      </c>
      <c r="K76" s="60"/>
      <c r="L76" s="60"/>
      <c r="M76" s="60"/>
      <c r="N76" s="60"/>
      <c r="O76" s="60"/>
      <c r="P76" s="60"/>
      <c r="Q76" s="60">
        <v>137300</v>
      </c>
      <c r="R76" s="60"/>
      <c r="S76" s="66"/>
      <c r="T76" s="65">
        <v>219000</v>
      </c>
      <c r="U76" s="61"/>
      <c r="V76" s="61">
        <f>T76+U76</f>
        <v>219000</v>
      </c>
    </row>
    <row r="77" spans="1:22" s="53" customFormat="1" ht="24">
      <c r="A77" s="64"/>
      <c r="B77" s="64">
        <v>92120</v>
      </c>
      <c r="C77" s="64"/>
      <c r="D77" s="64" t="s">
        <v>166</v>
      </c>
      <c r="E77" s="65">
        <v>28000</v>
      </c>
      <c r="F77" s="65"/>
      <c r="G77" s="60">
        <f t="shared" si="10"/>
        <v>28000</v>
      </c>
      <c r="H77" s="60">
        <v>28000</v>
      </c>
      <c r="I77" s="60"/>
      <c r="J77" s="60">
        <f t="shared" si="12"/>
        <v>28000</v>
      </c>
      <c r="K77" s="60"/>
      <c r="L77" s="60"/>
      <c r="M77" s="60"/>
      <c r="N77" s="60"/>
      <c r="O77" s="60"/>
      <c r="P77" s="60"/>
      <c r="Q77" s="60"/>
      <c r="R77" s="60"/>
      <c r="S77" s="66"/>
      <c r="T77" s="65"/>
      <c r="U77" s="61"/>
      <c r="V77" s="61"/>
    </row>
    <row r="78" spans="1:22" s="53" customFormat="1" ht="12.75">
      <c r="A78" s="64"/>
      <c r="B78" s="64">
        <v>92195</v>
      </c>
      <c r="C78" s="64"/>
      <c r="D78" s="64" t="s">
        <v>15</v>
      </c>
      <c r="E78" s="65">
        <v>1006000</v>
      </c>
      <c r="F78" s="65"/>
      <c r="G78" s="60">
        <f t="shared" si="10"/>
        <v>1006000</v>
      </c>
      <c r="H78" s="60">
        <v>116000</v>
      </c>
      <c r="I78" s="60"/>
      <c r="J78" s="60">
        <f t="shared" si="12"/>
        <v>116000</v>
      </c>
      <c r="K78" s="60"/>
      <c r="L78" s="60"/>
      <c r="M78" s="60"/>
      <c r="N78" s="60"/>
      <c r="O78" s="60"/>
      <c r="P78" s="60"/>
      <c r="Q78" s="60"/>
      <c r="R78" s="60"/>
      <c r="S78" s="66"/>
      <c r="T78" s="65">
        <v>890000</v>
      </c>
      <c r="U78" s="81"/>
      <c r="V78" s="61">
        <f>T78+U78</f>
        <v>890000</v>
      </c>
    </row>
    <row r="79" spans="1:22" s="72" customFormat="1" ht="24">
      <c r="A79" s="68">
        <v>921</v>
      </c>
      <c r="B79" s="68" t="s">
        <v>14</v>
      </c>
      <c r="C79" s="68"/>
      <c r="D79" s="68" t="s">
        <v>167</v>
      </c>
      <c r="E79" s="69">
        <f>SUM(E74:E78)</f>
        <v>1764600</v>
      </c>
      <c r="F79" s="69">
        <f>SUM(F74:F78)</f>
        <v>0</v>
      </c>
      <c r="G79" s="69">
        <f>SUM(G74:G78)</f>
        <v>1764600</v>
      </c>
      <c r="H79" s="69">
        <f>SUM(H74:H78)</f>
        <v>655600</v>
      </c>
      <c r="I79" s="70"/>
      <c r="J79" s="69">
        <f>SUM(J74:J78)</f>
        <v>655600</v>
      </c>
      <c r="K79" s="70"/>
      <c r="L79" s="70"/>
      <c r="M79" s="70"/>
      <c r="N79" s="70"/>
      <c r="O79" s="70"/>
      <c r="P79" s="70"/>
      <c r="Q79" s="69">
        <f>SUM(Q74:Q78)</f>
        <v>511600</v>
      </c>
      <c r="R79" s="70"/>
      <c r="S79" s="71"/>
      <c r="T79" s="69">
        <f>SUM(T74:T78)</f>
        <v>1109000</v>
      </c>
      <c r="U79" s="80">
        <f>SUM(U74:U78)</f>
        <v>0</v>
      </c>
      <c r="V79" s="69">
        <f>SUM(V74:V78)</f>
        <v>1109000</v>
      </c>
    </row>
    <row r="80" spans="1:22" s="53" customFormat="1" ht="12.75">
      <c r="A80" s="64">
        <v>926</v>
      </c>
      <c r="B80" s="64">
        <v>92601</v>
      </c>
      <c r="C80" s="64"/>
      <c r="D80" s="64" t="s">
        <v>168</v>
      </c>
      <c r="E80" s="65">
        <v>519500</v>
      </c>
      <c r="F80" s="65"/>
      <c r="G80" s="60">
        <f>E80+F80</f>
        <v>519500</v>
      </c>
      <c r="H80" s="60">
        <v>119500</v>
      </c>
      <c r="I80" s="60"/>
      <c r="J80" s="60">
        <f t="shared" si="12"/>
        <v>119500</v>
      </c>
      <c r="K80" s="60"/>
      <c r="L80" s="60"/>
      <c r="M80" s="60"/>
      <c r="N80" s="60"/>
      <c r="O80" s="60"/>
      <c r="P80" s="60"/>
      <c r="Q80" s="60">
        <v>119500</v>
      </c>
      <c r="R80" s="60"/>
      <c r="S80" s="66"/>
      <c r="T80" s="65">
        <v>400000</v>
      </c>
      <c r="U80" s="61"/>
      <c r="V80" s="61">
        <f>T80+U80</f>
        <v>400000</v>
      </c>
    </row>
    <row r="81" spans="1:22" s="53" customFormat="1" ht="13.5" customHeight="1">
      <c r="A81" s="64"/>
      <c r="B81" s="64">
        <v>92605</v>
      </c>
      <c r="C81" s="64"/>
      <c r="D81" s="64" t="s">
        <v>169</v>
      </c>
      <c r="E81" s="65">
        <v>91000</v>
      </c>
      <c r="F81" s="65"/>
      <c r="G81" s="60">
        <f>E81+F81</f>
        <v>91000</v>
      </c>
      <c r="H81" s="60">
        <v>91000</v>
      </c>
      <c r="I81" s="60"/>
      <c r="J81" s="60">
        <f t="shared" si="12"/>
        <v>91000</v>
      </c>
      <c r="K81" s="60"/>
      <c r="L81" s="60"/>
      <c r="M81" s="60"/>
      <c r="N81" s="60"/>
      <c r="O81" s="60"/>
      <c r="P81" s="60"/>
      <c r="Q81" s="60">
        <v>91000</v>
      </c>
      <c r="R81" s="60"/>
      <c r="S81" s="66"/>
      <c r="T81" s="65"/>
      <c r="U81" s="61"/>
      <c r="V81" s="61"/>
    </row>
    <row r="82" spans="1:22" s="72" customFormat="1" ht="12.75">
      <c r="A82" s="68">
        <v>926</v>
      </c>
      <c r="B82" s="68" t="s">
        <v>14</v>
      </c>
      <c r="C82" s="68"/>
      <c r="D82" s="68" t="s">
        <v>170</v>
      </c>
      <c r="E82" s="69">
        <f>SUM(E80:E81)</f>
        <v>610500</v>
      </c>
      <c r="F82" s="69"/>
      <c r="G82" s="60">
        <f>E82+F82</f>
        <v>610500</v>
      </c>
      <c r="H82" s="69">
        <f>SUM(H80:H81)</f>
        <v>210500</v>
      </c>
      <c r="I82" s="70"/>
      <c r="J82" s="69">
        <f>SUM(J80:J81)</f>
        <v>210500</v>
      </c>
      <c r="K82" s="70"/>
      <c r="L82" s="70"/>
      <c r="M82" s="70"/>
      <c r="N82" s="70"/>
      <c r="O82" s="70"/>
      <c r="P82" s="70"/>
      <c r="Q82" s="69">
        <f>SUM(Q80:Q81)</f>
        <v>210500</v>
      </c>
      <c r="R82" s="70"/>
      <c r="S82" s="71"/>
      <c r="T82" s="69">
        <f>SUM(T80:T81)</f>
        <v>400000</v>
      </c>
      <c r="U82" s="69"/>
      <c r="V82" s="73">
        <f>T82+U82</f>
        <v>400000</v>
      </c>
    </row>
    <row r="83" spans="1:22" s="76" customFormat="1" ht="24.75" customHeight="1">
      <c r="A83" s="134" t="s">
        <v>171</v>
      </c>
      <c r="B83" s="134"/>
      <c r="C83" s="134"/>
      <c r="D83" s="134"/>
      <c r="E83" s="70">
        <f aca="true" t="shared" si="13" ref="E83:P83">E16+E18+E20+E25+E27+E29+E35+E37+E40+E42+E44+E53+E55+E63+E65+E68+E73+E79+E82</f>
        <v>22228007</v>
      </c>
      <c r="F83" s="70">
        <f t="shared" si="13"/>
        <v>12215</v>
      </c>
      <c r="G83" s="70">
        <f t="shared" si="13"/>
        <v>22240222</v>
      </c>
      <c r="H83" s="70">
        <f t="shared" si="13"/>
        <v>13526168</v>
      </c>
      <c r="I83" s="70">
        <f t="shared" si="13"/>
        <v>12215</v>
      </c>
      <c r="J83" s="70">
        <f t="shared" si="13"/>
        <v>13538383</v>
      </c>
      <c r="K83" s="70">
        <f t="shared" si="13"/>
        <v>4864697</v>
      </c>
      <c r="L83" s="70">
        <f t="shared" si="13"/>
        <v>-1783</v>
      </c>
      <c r="M83" s="70">
        <f t="shared" si="13"/>
        <v>4862914</v>
      </c>
      <c r="N83" s="75">
        <f t="shared" si="13"/>
        <v>1043230</v>
      </c>
      <c r="O83" s="70">
        <f t="shared" si="13"/>
        <v>0</v>
      </c>
      <c r="P83" s="75">
        <f t="shared" si="13"/>
        <v>1043230</v>
      </c>
      <c r="Q83" s="70">
        <f>Q65+Q73+Q79+Q82</f>
        <v>771100</v>
      </c>
      <c r="R83" s="70">
        <f>R42</f>
        <v>97500</v>
      </c>
      <c r="S83" s="74"/>
      <c r="T83" s="70">
        <f>T16+T18+T20+T25+T27+T29+T35+T37+T40+T42+T44+T53+T55+T63+T65+T68+T73+T79+T82</f>
        <v>8701839</v>
      </c>
      <c r="U83" s="75">
        <f>U16+U18+U20+U25+U27+U29+U35+U37+U40+U42+U44+U53+U55+U63+U65+U68+U73+U79+U82</f>
        <v>0</v>
      </c>
      <c r="V83" s="70">
        <f>V16+V18+V20+V25+V27+V29+V35+V37+V40+V42+V44+V53+V55+V63+V65+V68+V73+V79+V82</f>
        <v>8701839</v>
      </c>
    </row>
    <row r="85" spans="1:20" ht="12.75">
      <c r="A85" s="77"/>
      <c r="B85" s="77"/>
      <c r="D85" s="77"/>
      <c r="E85" s="77"/>
      <c r="F85" s="77"/>
      <c r="G85" s="77"/>
      <c r="T85" s="77"/>
    </row>
  </sheetData>
  <mergeCells count="16">
    <mergeCell ref="A4:T4"/>
    <mergeCell ref="A7:A9"/>
    <mergeCell ref="B7:B9"/>
    <mergeCell ref="C7:C9"/>
    <mergeCell ref="D7:D9"/>
    <mergeCell ref="E7:E9"/>
    <mergeCell ref="F7:F9"/>
    <mergeCell ref="G7:G9"/>
    <mergeCell ref="H8:H9"/>
    <mergeCell ref="I8:I9"/>
    <mergeCell ref="V8:V9"/>
    <mergeCell ref="A83:D83"/>
    <mergeCell ref="J8:J9"/>
    <mergeCell ref="K8:S8"/>
    <mergeCell ref="T8:T9"/>
    <mergeCell ref="U8:U9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5.625" style="39" bestFit="1" customWidth="1"/>
    <col min="2" max="2" width="8.875" style="39" bestFit="1" customWidth="1"/>
    <col min="3" max="3" width="2.625" style="39" customWidth="1"/>
    <col min="4" max="4" width="8.875" style="39" customWidth="1"/>
    <col min="5" max="5" width="6.875" style="39" customWidth="1"/>
    <col min="6" max="6" width="8.875" style="39" customWidth="1"/>
    <col min="7" max="7" width="9.25390625" style="39" customWidth="1"/>
    <col min="8" max="8" width="6.875" style="39" customWidth="1"/>
    <col min="9" max="9" width="9.25390625" style="39" customWidth="1"/>
    <col min="10" max="10" width="9.00390625" style="39" customWidth="1"/>
    <col min="11" max="11" width="6.875" style="39" customWidth="1"/>
    <col min="12" max="12" width="9.375" style="39" customWidth="1"/>
    <col min="13" max="13" width="8.125" style="0" customWidth="1"/>
    <col min="14" max="14" width="10.75390625" style="0" customWidth="1"/>
    <col min="15" max="15" width="10.375" style="0" customWidth="1"/>
    <col min="16" max="16" width="6.875" style="0" customWidth="1"/>
    <col min="17" max="17" width="10.375" style="0" customWidth="1"/>
    <col min="18" max="18" width="7.75390625" style="0" customWidth="1"/>
    <col min="19" max="19" width="0.6171875" style="0" customWidth="1"/>
  </cols>
  <sheetData>
    <row r="1" ht="12.75">
      <c r="O1" t="s">
        <v>184</v>
      </c>
    </row>
    <row r="2" ht="12.75">
      <c r="O2" t="s">
        <v>191</v>
      </c>
    </row>
    <row r="3" ht="12.75">
      <c r="O3" t="s">
        <v>172</v>
      </c>
    </row>
    <row r="4" spans="1:18" ht="48.75" customHeight="1">
      <c r="A4" s="146" t="s">
        <v>185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ht="13.5" thickBot="1">
      <c r="R5" s="82" t="s">
        <v>176</v>
      </c>
    </row>
    <row r="6" spans="1:18" s="84" customFormat="1" ht="20.25" customHeight="1">
      <c r="A6" s="147" t="s">
        <v>3</v>
      </c>
      <c r="B6" s="149" t="s">
        <v>96</v>
      </c>
      <c r="C6" s="152" t="s">
        <v>177</v>
      </c>
      <c r="D6" s="155" t="s">
        <v>187</v>
      </c>
      <c r="E6" s="83"/>
      <c r="F6" s="155" t="s">
        <v>188</v>
      </c>
      <c r="G6" s="155" t="s">
        <v>178</v>
      </c>
      <c r="H6" s="83"/>
      <c r="I6" s="155" t="s">
        <v>186</v>
      </c>
      <c r="J6" s="158" t="s">
        <v>100</v>
      </c>
      <c r="K6" s="159"/>
      <c r="L6" s="159"/>
      <c r="M6" s="160"/>
      <c r="N6" s="160"/>
      <c r="O6" s="160"/>
      <c r="P6" s="161"/>
      <c r="Q6" s="161"/>
      <c r="R6" s="162"/>
    </row>
    <row r="7" spans="1:18" s="84" customFormat="1" ht="20.25" customHeight="1">
      <c r="A7" s="148"/>
      <c r="B7" s="150"/>
      <c r="C7" s="153"/>
      <c r="D7" s="156"/>
      <c r="E7" s="85"/>
      <c r="F7" s="156"/>
      <c r="G7" s="156"/>
      <c r="H7" s="85"/>
      <c r="I7" s="156"/>
      <c r="J7" s="170" t="s">
        <v>179</v>
      </c>
      <c r="K7" s="165" t="s">
        <v>8</v>
      </c>
      <c r="L7" s="167" t="s">
        <v>189</v>
      </c>
      <c r="M7" s="168" t="s">
        <v>103</v>
      </c>
      <c r="N7" s="169"/>
      <c r="O7" s="169"/>
      <c r="P7" s="87"/>
      <c r="Q7" s="87"/>
      <c r="R7" s="145" t="s">
        <v>180</v>
      </c>
    </row>
    <row r="8" spans="1:18" s="84" customFormat="1" ht="65.25" customHeight="1">
      <c r="A8" s="148"/>
      <c r="B8" s="151"/>
      <c r="C8" s="154"/>
      <c r="D8" s="157"/>
      <c r="E8" s="88" t="s">
        <v>8</v>
      </c>
      <c r="F8" s="157"/>
      <c r="G8" s="157"/>
      <c r="H8" s="88" t="s">
        <v>8</v>
      </c>
      <c r="I8" s="157"/>
      <c r="J8" s="170"/>
      <c r="K8" s="166"/>
      <c r="L8" s="167"/>
      <c r="M8" s="89" t="s">
        <v>181</v>
      </c>
      <c r="N8" s="119" t="s">
        <v>182</v>
      </c>
      <c r="O8" s="119" t="s">
        <v>183</v>
      </c>
      <c r="P8" s="86" t="s">
        <v>8</v>
      </c>
      <c r="Q8" s="119" t="s">
        <v>190</v>
      </c>
      <c r="R8" s="145"/>
    </row>
    <row r="9" spans="1:18" ht="9" customHeight="1">
      <c r="A9" s="90">
        <v>1</v>
      </c>
      <c r="B9" s="91">
        <v>2</v>
      </c>
      <c r="C9" s="92">
        <v>3</v>
      </c>
      <c r="D9" s="90">
        <v>4</v>
      </c>
      <c r="E9" s="93">
        <v>5</v>
      </c>
      <c r="F9" s="94">
        <v>6</v>
      </c>
      <c r="G9" s="90">
        <v>7</v>
      </c>
      <c r="H9" s="93">
        <v>8</v>
      </c>
      <c r="I9" s="94">
        <v>9</v>
      </c>
      <c r="J9" s="90">
        <v>10</v>
      </c>
      <c r="K9" s="93">
        <v>11</v>
      </c>
      <c r="L9" s="93">
        <v>12</v>
      </c>
      <c r="M9" s="91">
        <v>13</v>
      </c>
      <c r="N9" s="91">
        <v>14</v>
      </c>
      <c r="O9" s="91">
        <v>15</v>
      </c>
      <c r="P9" s="114">
        <v>16</v>
      </c>
      <c r="Q9" s="114">
        <v>17</v>
      </c>
      <c r="R9" s="92">
        <v>18</v>
      </c>
    </row>
    <row r="10" spans="1:18" ht="19.5" customHeight="1">
      <c r="A10" s="95" t="s">
        <v>11</v>
      </c>
      <c r="B10" s="96" t="s">
        <v>12</v>
      </c>
      <c r="C10" s="97"/>
      <c r="D10" s="98">
        <v>101665</v>
      </c>
      <c r="E10" s="99"/>
      <c r="F10" s="100">
        <f>D10+E10</f>
        <v>101665</v>
      </c>
      <c r="G10" s="101">
        <v>101665</v>
      </c>
      <c r="H10" s="99"/>
      <c r="I10" s="100">
        <f>G10+H10</f>
        <v>101665</v>
      </c>
      <c r="J10" s="98">
        <v>101665</v>
      </c>
      <c r="K10" s="99"/>
      <c r="L10" s="99">
        <f>J10+K10</f>
        <v>101665</v>
      </c>
      <c r="M10" s="99"/>
      <c r="N10" s="99"/>
      <c r="O10" s="99"/>
      <c r="P10" s="115"/>
      <c r="Q10" s="115"/>
      <c r="R10" s="100"/>
    </row>
    <row r="11" spans="1:18" ht="19.5" customHeight="1">
      <c r="A11" s="102">
        <v>750</v>
      </c>
      <c r="B11" s="13">
        <v>75011</v>
      </c>
      <c r="C11" s="103"/>
      <c r="D11" s="104">
        <v>61200</v>
      </c>
      <c r="E11" s="105"/>
      <c r="F11" s="100">
        <f aca="true" t="shared" si="0" ref="F11:F16">D11+E11</f>
        <v>61200</v>
      </c>
      <c r="G11" s="104">
        <v>61200</v>
      </c>
      <c r="H11" s="105"/>
      <c r="I11" s="100">
        <f aca="true" t="shared" si="1" ref="I11:I16">G11+H11</f>
        <v>61200</v>
      </c>
      <c r="J11" s="104">
        <v>61200</v>
      </c>
      <c r="K11" s="105"/>
      <c r="L11" s="99">
        <f aca="true" t="shared" si="2" ref="L11:L16">J11+K11</f>
        <v>61200</v>
      </c>
      <c r="M11" s="105">
        <v>46500</v>
      </c>
      <c r="N11" s="105">
        <v>14700</v>
      </c>
      <c r="O11" s="13"/>
      <c r="P11" s="116"/>
      <c r="Q11" s="116"/>
      <c r="R11" s="103"/>
    </row>
    <row r="12" spans="1:18" ht="19.5" customHeight="1">
      <c r="A12" s="102">
        <v>751</v>
      </c>
      <c r="B12" s="13">
        <v>75101</v>
      </c>
      <c r="C12" s="103"/>
      <c r="D12" s="104">
        <v>1272</v>
      </c>
      <c r="E12" s="105"/>
      <c r="F12" s="100">
        <f t="shared" si="0"/>
        <v>1272</v>
      </c>
      <c r="G12" s="104">
        <v>1272</v>
      </c>
      <c r="H12" s="105"/>
      <c r="I12" s="100">
        <f t="shared" si="1"/>
        <v>1272</v>
      </c>
      <c r="J12" s="104">
        <v>1272</v>
      </c>
      <c r="K12" s="105"/>
      <c r="L12" s="99">
        <f t="shared" si="2"/>
        <v>1272</v>
      </c>
      <c r="M12" s="13"/>
      <c r="N12" s="13"/>
      <c r="O12" s="13"/>
      <c r="P12" s="116"/>
      <c r="Q12" s="116"/>
      <c r="R12" s="103"/>
    </row>
    <row r="13" spans="1:18" ht="19.5" customHeight="1">
      <c r="A13" s="102">
        <v>754</v>
      </c>
      <c r="B13" s="13">
        <v>75414</v>
      </c>
      <c r="C13" s="103"/>
      <c r="D13" s="104">
        <v>2500</v>
      </c>
      <c r="E13" s="105"/>
      <c r="F13" s="100">
        <f t="shared" si="0"/>
        <v>2500</v>
      </c>
      <c r="G13" s="104">
        <v>2500</v>
      </c>
      <c r="H13" s="105"/>
      <c r="I13" s="100">
        <f t="shared" si="1"/>
        <v>2500</v>
      </c>
      <c r="J13" s="104">
        <v>2500</v>
      </c>
      <c r="K13" s="105"/>
      <c r="L13" s="99">
        <f t="shared" si="2"/>
        <v>2500</v>
      </c>
      <c r="M13" s="13"/>
      <c r="N13" s="13"/>
      <c r="O13" s="13"/>
      <c r="P13" s="116"/>
      <c r="Q13" s="116"/>
      <c r="R13" s="103"/>
    </row>
    <row r="14" spans="1:18" ht="19.5" customHeight="1">
      <c r="A14" s="102">
        <v>852</v>
      </c>
      <c r="B14" s="13">
        <v>85212</v>
      </c>
      <c r="C14" s="103"/>
      <c r="D14" s="104">
        <v>2515100</v>
      </c>
      <c r="E14" s="105"/>
      <c r="F14" s="100">
        <f t="shared" si="0"/>
        <v>2515100</v>
      </c>
      <c r="G14" s="104">
        <v>2515100</v>
      </c>
      <c r="H14" s="105"/>
      <c r="I14" s="100">
        <f t="shared" si="1"/>
        <v>2515100</v>
      </c>
      <c r="J14" s="104">
        <v>2509100</v>
      </c>
      <c r="K14" s="105"/>
      <c r="L14" s="99">
        <f t="shared" si="2"/>
        <v>2509100</v>
      </c>
      <c r="M14" s="105">
        <v>40100</v>
      </c>
      <c r="N14" s="105">
        <v>39100</v>
      </c>
      <c r="O14" s="105">
        <v>2408200</v>
      </c>
      <c r="P14" s="117"/>
      <c r="Q14" s="117">
        <f>O14+P14</f>
        <v>2408200</v>
      </c>
      <c r="R14" s="106">
        <v>6000</v>
      </c>
    </row>
    <row r="15" spans="1:18" ht="19.5" customHeight="1">
      <c r="A15" s="102">
        <v>852</v>
      </c>
      <c r="B15" s="13">
        <v>85213</v>
      </c>
      <c r="C15" s="103"/>
      <c r="D15" s="104">
        <v>11400</v>
      </c>
      <c r="E15" s="105"/>
      <c r="F15" s="100">
        <f t="shared" si="0"/>
        <v>11400</v>
      </c>
      <c r="G15" s="104">
        <v>11400</v>
      </c>
      <c r="H15" s="105"/>
      <c r="I15" s="100">
        <f t="shared" si="1"/>
        <v>11400</v>
      </c>
      <c r="J15" s="104">
        <v>11400</v>
      </c>
      <c r="K15" s="105"/>
      <c r="L15" s="99">
        <f t="shared" si="2"/>
        <v>11400</v>
      </c>
      <c r="M15" s="13"/>
      <c r="N15" s="13"/>
      <c r="O15" s="13"/>
      <c r="P15" s="116"/>
      <c r="Q15" s="116"/>
      <c r="R15" s="103"/>
    </row>
    <row r="16" spans="1:18" ht="19.5" customHeight="1">
      <c r="A16" s="102">
        <v>852</v>
      </c>
      <c r="B16" s="13">
        <v>85214</v>
      </c>
      <c r="C16" s="103"/>
      <c r="D16" s="104">
        <v>57000</v>
      </c>
      <c r="E16" s="105">
        <v>12215</v>
      </c>
      <c r="F16" s="100">
        <f t="shared" si="0"/>
        <v>69215</v>
      </c>
      <c r="G16" s="104">
        <v>57000</v>
      </c>
      <c r="H16" s="105">
        <v>12215</v>
      </c>
      <c r="I16" s="100">
        <f t="shared" si="1"/>
        <v>69215</v>
      </c>
      <c r="J16" s="104">
        <v>57000</v>
      </c>
      <c r="K16" s="105">
        <v>12215</v>
      </c>
      <c r="L16" s="99">
        <f t="shared" si="2"/>
        <v>69215</v>
      </c>
      <c r="M16" s="13"/>
      <c r="N16" s="13"/>
      <c r="O16" s="105">
        <v>57000</v>
      </c>
      <c r="P16" s="117">
        <v>12215</v>
      </c>
      <c r="Q16" s="117">
        <f>O16+P16</f>
        <v>69215</v>
      </c>
      <c r="R16" s="103"/>
    </row>
    <row r="17" spans="1:18" ht="19.5" customHeight="1" thickBot="1">
      <c r="A17" s="163" t="s">
        <v>16</v>
      </c>
      <c r="B17" s="164"/>
      <c r="C17" s="107"/>
      <c r="D17" s="108">
        <f aca="true" t="shared" si="3" ref="D17:R17">SUM(D10:D16)</f>
        <v>2750137</v>
      </c>
      <c r="E17" s="109">
        <f t="shared" si="3"/>
        <v>12215</v>
      </c>
      <c r="F17" s="110">
        <f t="shared" si="3"/>
        <v>2762352</v>
      </c>
      <c r="G17" s="108">
        <f t="shared" si="3"/>
        <v>2750137</v>
      </c>
      <c r="H17" s="109">
        <f t="shared" si="3"/>
        <v>12215</v>
      </c>
      <c r="I17" s="110">
        <f t="shared" si="3"/>
        <v>2762352</v>
      </c>
      <c r="J17" s="111">
        <f t="shared" si="3"/>
        <v>2744137</v>
      </c>
      <c r="K17" s="112">
        <f t="shared" si="3"/>
        <v>12215</v>
      </c>
      <c r="L17" s="112">
        <f t="shared" si="3"/>
        <v>2756352</v>
      </c>
      <c r="M17" s="112">
        <f t="shared" si="3"/>
        <v>86600</v>
      </c>
      <c r="N17" s="112">
        <f t="shared" si="3"/>
        <v>53800</v>
      </c>
      <c r="O17" s="112">
        <f t="shared" si="3"/>
        <v>2465200</v>
      </c>
      <c r="P17" s="118">
        <f>SUM(P10:P16)</f>
        <v>12215</v>
      </c>
      <c r="Q17" s="118">
        <f>SUM(Q10:Q16)</f>
        <v>2477415</v>
      </c>
      <c r="R17" s="113">
        <f t="shared" si="3"/>
        <v>6000</v>
      </c>
    </row>
    <row r="19" ht="12.75">
      <c r="A19" s="41"/>
    </row>
  </sheetData>
  <mergeCells count="15">
    <mergeCell ref="A17:B17"/>
    <mergeCell ref="K7:K8"/>
    <mergeCell ref="L7:L8"/>
    <mergeCell ref="M7:O7"/>
    <mergeCell ref="J7:J8"/>
    <mergeCell ref="R7:R8"/>
    <mergeCell ref="A4:R4"/>
    <mergeCell ref="A6:A8"/>
    <mergeCell ref="B6:B8"/>
    <mergeCell ref="C6:C8"/>
    <mergeCell ref="D6:D8"/>
    <mergeCell ref="F6:F8"/>
    <mergeCell ref="G6:G8"/>
    <mergeCell ref="I6:I8"/>
    <mergeCell ref="J6:R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2007-06-27T05:38:20Z</cp:lastPrinted>
  <dcterms:created xsi:type="dcterms:W3CDTF">2007-06-05T21:07:02Z</dcterms:created>
  <dcterms:modified xsi:type="dcterms:W3CDTF">2007-06-27T05:41:11Z</dcterms:modified>
  <cp:category/>
  <cp:version/>
  <cp:contentType/>
  <cp:contentStatus/>
</cp:coreProperties>
</file>