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440" windowHeight="12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<sst xmlns="http://schemas.openxmlformats.org/spreadsheetml/2006/main" count="173" uniqueCount="103">
  <si>
    <t>1. Dochody ogółem, z tego:</t>
  </si>
  <si>
    <t>Wyszczególnienie</t>
  </si>
  <si>
    <t>1.1.1 Dochody z tytułu udziału we wpływach z podatku dochodowego od osób fizycznych</t>
  </si>
  <si>
    <t>1.1.2 Dochody z tytułu udziału we wpływach z podatku dochodowego od osób prawnych</t>
  </si>
  <si>
    <t>1.1.3 Podatki i opłaty, w tym:</t>
  </si>
  <si>
    <t>1.1 Dochody bieżące, w tym:</t>
  </si>
  <si>
    <t>1.1.3.1 z podatku od nieruchomości</t>
  </si>
  <si>
    <t>1.1.5 Dochody z tytułu dotacji i środków przeznaczonych na cele bieżące</t>
  </si>
  <si>
    <t>1.2 Dochody majątkowe, w tym:</t>
  </si>
  <si>
    <t>1.2.1 ze sprzedaży majątku</t>
  </si>
  <si>
    <t>1.2.2 z tytułu dotacji i środków przeznaczonych na inwestycje</t>
  </si>
  <si>
    <t>2. Wydatki ogółem, w tym:</t>
  </si>
  <si>
    <t>2.1 Wydatki bieżące, w tym</t>
  </si>
  <si>
    <t>2.1.3 wydatki na obsługę długu, w tym:</t>
  </si>
  <si>
    <t>2.2 Wydatki majątkowe</t>
  </si>
  <si>
    <t>3. Wynik budżetu  (1-2)</t>
  </si>
  <si>
    <t>4. Przychody budżetu</t>
  </si>
  <si>
    <t>4.1 Nadwyżka budżetowa z lat ubiegłych, w tym:</t>
  </si>
  <si>
    <t>4.1.1 na pokrycie deficytu budżetu</t>
  </si>
  <si>
    <t>4.2.1 na pokrycie deficytu budżetu</t>
  </si>
  <si>
    <t>4.3 Kredyty, pożyczki,emisja papierów wartościowych, w tym:</t>
  </si>
  <si>
    <t>4.2 Wolne środki, o których mowa w art.217 ust.2 pkt 6 ufp, w tym:</t>
  </si>
  <si>
    <t>4.3.1 na pokrycie deficytu budżetu</t>
  </si>
  <si>
    <t>4.4 Inne przychody nie związane z zaciągnięciem długu, w tym:</t>
  </si>
  <si>
    <t>4.4.1 na pokrycie deficytu budżetu</t>
  </si>
  <si>
    <t>5. Rozchody budżetu, w tym:</t>
  </si>
  <si>
    <t>5.2 Inne rozchody niezwiązane ze spłatą długu</t>
  </si>
  <si>
    <t>7. Kwota zobowiązań wynikających z przejęcia przez jst zobowiązań po likwidowanych i przekształcanych jednostkach zaliczanych od sektora finansów publicznych</t>
  </si>
  <si>
    <t>10.1 Spłaty kredytów, pożyczek i wykup papierów wartościowych</t>
  </si>
  <si>
    <t>11.1 Wydatki bieżące na wynagrodzenia i składki od nich naliczane</t>
  </si>
  <si>
    <t>11.2 Wydatki związane z funkcjonowaniem organów jst</t>
  </si>
  <si>
    <t>11.3.1 bieżące</t>
  </si>
  <si>
    <t>11.3.2 majątkowe</t>
  </si>
  <si>
    <t>11.4 Wydatki inwestycyjne kontynuowane</t>
  </si>
  <si>
    <t>11.6 Wydatki majątkowe w formie dotacji</t>
  </si>
  <si>
    <t>13. Kwoty dotyczące przejęcia i spłaty po spzoz oraz pokrycia ujemnego wyniku</t>
  </si>
  <si>
    <t>14.2 Kwota długu, którego planowana spłata dokona się z wydatków budżetu</t>
  </si>
  <si>
    <t>14.3 Wydatki zmniejszające dług, w tym:</t>
  </si>
  <si>
    <t>14.3.3 wypłaty z tytułu wymagalnych poręczeń i gwarancji</t>
  </si>
  <si>
    <t>14.4 Wynik operacji niekasowych wpływających na kwotę długu (m.in. umorzenia, różnice kursowe)</t>
  </si>
  <si>
    <t>11. Informacje uzupełniające o wybranych rodzajach wydatków budżetowych</t>
  </si>
  <si>
    <t>14. Dane uzupełniające o długu i jego spłacie</t>
  </si>
  <si>
    <t xml:space="preserve">9. Wskaźnik spłaty zobowiązań </t>
  </si>
  <si>
    <t>x</t>
  </si>
  <si>
    <t>Tak</t>
  </si>
  <si>
    <t>11.5 Nowe wydatki inwestycyjne</t>
  </si>
  <si>
    <t>Wieloletnia prognoza finansowa jednostki samorządu terytorialnego</t>
  </si>
  <si>
    <t>1.1.4 Dochody z tytułu subwencji ogólnej</t>
  </si>
  <si>
    <t>12.3.2 wydatki bieżące na realizację programu, projektu lub zadania wynikające wyłącznie z zawartych umów z podmiotem dysponującym środkami, o których mowa w art.5 ust.1 pkt 2 ustawy</t>
  </si>
  <si>
    <t>12.4.2 wydatki majątkowe na realizację programu, projektu lub zadania wynikające wyłącznie z zawartych umów z podmiotem dysponującym środkami, o których mowa w art.5 ust.1 pkt 2 ustawy</t>
  </si>
  <si>
    <t>2.1.3.1 odsetki i dyskonto określone w art.243 ust.1 ustawy, w tym:</t>
  </si>
  <si>
    <t>2.1.3.1.1 odsetki i dyskonto podlegające wyłączeniu z limitu spłaty zobowiązań, o których mowa w art. 243 ustawy, w terminie nie dłuższym niż 90 dni po zakończeniu programu, projektu lub zadania i otrzymaniu refundacji z tych środków (bez odsetek i dyskonta od zobowiązań na wkład krajowy)</t>
  </si>
  <si>
    <t>2.1.3.1.2 odsetki i dyskonto podlegające wyłączeniu z limitu spłaty zobowiązań, o których mowa w art. 243 ustawy, z tytułu zobowiązań zaciągniętych na wkład krajowy)</t>
  </si>
  <si>
    <t>5.1.1 łączna kwota przypadających na dany rok kwot ustawowych wyłączeń z limitu spłaty zobowiązań, o którym mowa w art.243 ustawy, w tego:</t>
  </si>
  <si>
    <t>5.1.1.1 kwota przypadających na dany rok kwot ustawowych wyłączeń określonych w art.243 ust.3 ustawy</t>
  </si>
  <si>
    <t>5.1.1.2 kwota przypadających na dany rok kwot ustawowych wyłączeń określonych w art.243 ust.3a ustawy</t>
  </si>
  <si>
    <t>5.1.1.3 kwota przypadających na dany rok kwot ustawowych wyłączeń innych niż określone w art.243 ustawy</t>
  </si>
  <si>
    <t>9.2 Wskaźnik planowanej łacznej kwoty spłaty zobowiązań, o której mowa w art. 243 ust. 1 ustawy do dochodów, bez uwzglednienia zobowiązań związku współtworzonego przez jst, po uwzględnieniu ustawowych wyłączeń przypadajacych na dany rok</t>
  </si>
  <si>
    <t>9.4 Wskaźnik planowanej łącznej kwoty spłaty zobowiązań, o której mowa w art. 243 ust. 1 ustawy do dochodów, po uwzględnieniu zobowiązań związku współtworzonego przez jst, oraz po uwzględnieniu ustawowych wyłączeń przypadających na dany rok</t>
  </si>
  <si>
    <t>9.5 Wskaźnik dochodów bieżących powiększonych o dochody ze sprzedaży majątku oraz pomniejszonych o wydatki bieżące, do dochodów budżetu, ustalony dla danego roku (wskaźnik jednoroczny)</t>
  </si>
  <si>
    <t>2.1.1 z tytułu poręczeń i gwarancji, w tym:</t>
  </si>
  <si>
    <t>2.1.1.1 gwarancje i poręczenia podlegające wyłączeniu z limitów spłaty zobowiązań, o którym mowa w art. 243 ustawy</t>
  </si>
  <si>
    <t>2.1.2 na spłatę przyjętych zobowiązań spzoz przekształconego na zasadach określonych w przepisach o działalności leczniczej, w wysokości w jakiej nie podlegają sfinansowaniu dotacją z budżetu państwa</t>
  </si>
  <si>
    <t>5.1 Spłaty rat kapitałowych kredytów i pożyczek oraz wykup papierów wartościowych, w tym:</t>
  </si>
  <si>
    <t>6. Kwota długu</t>
  </si>
  <si>
    <t xml:space="preserve">8. Relacja zrównoważenia wydatków bieżących, o której mowa w art. 242 ustawy </t>
  </si>
  <si>
    <t>8.1 Różnica między dochodami bieżącymi a wydatkami bieżącymi</t>
  </si>
  <si>
    <t>8.2  Różnica między dochodami bieżącymi, skorygowanymi o środki a wydatkami bieżącymi, pomniejszonymi o wydatki</t>
  </si>
  <si>
    <t>9.1 Wskaźnik planowanej łącznej kwoty spłaty zobowiązań, o której mowa w art. 243 ust. 1 ustawy do dochodów, bez uwzględnienia zobowiązań związku współtworzonego przez jst i bez uwzględnienia ustawowych wyłączeń przypadających na dany rok</t>
  </si>
  <si>
    <t>9.3 Kwota zobowiązań związku współtworzonego przez jst przypadających do spłaty w danym roku budżetowym, podlegająca doliczeniu zgodnie z art. 244 ustawy</t>
  </si>
  <si>
    <t>9.6 Dopuszczalny wskaźnik spłaty zobowiązań określony w art. 243 ustawy, po uwzględnieniu ustawowych wyłączeń, obliczony w oparciu o plan 3 kwartału roku poprzedzającego pierwszy rok prognozy (wskaźnik ustalony w oparciu o średnią arytmetyczną z 3 poprzednich lat)</t>
  </si>
  <si>
    <t>9.6.1 Dopuszczalny wskaźnik spłaty zobowiązań określony w art. 243 ustawy, po uwzględnieniu ustawowych wyłączeń, obliczony w oparciu o wykonanie roku poprzedzającego pierwszy rok prognozy (wskaźnik ustalony w oparciu o średnią arytmetyczną z 3 poprzednich lat)</t>
  </si>
  <si>
    <t xml:space="preserve">9.7 Informacja o spełnieniu wskaźnika spłaty zobowiązań określonego w art. 243 ustawy, po uwzględnieniu zobowiązań związku współtworzonego przez jst oraz po uwzględnieniu ustawowych wyłączeń, obliczonego w oparciu o plan 3 kwartałów roku poprzedzającego rok budżetowy </t>
  </si>
  <si>
    <t xml:space="preserve">9.7.1 Informacja o spełnieniu wskaźnika spłaty zobowiązań określonego w art. 243 ustawy, po uwzględnieniu zobowiązań związku współtworzonego przez jst oraz po uwzględnieniu ustawowych wyłączeń, obliczonego w oparciu o wykonanie roku poprzedzającego rok budżetowy </t>
  </si>
  <si>
    <t>10. Przeznaczenie prognozowanej nadwyżki budżetowej, w tym na:</t>
  </si>
  <si>
    <t>11.3 Wydatki objęte limitem, o którym mowa w art. 226 ust. 3 pkt 4 ustawy, w tym:</t>
  </si>
  <si>
    <t>12. Finansowanie programów, projektów lub zadań realizowanych z udziałem środków, o których mowa w art.5 ust.1 pkt 2 i 3 ustawy</t>
  </si>
  <si>
    <t>12.1 Dochody bieżące na programy, projekty lub zadania finansowane z udziałem środków, o których mowa w art.5 ust.1 pkt 2 i 3 ustawy, w tym:</t>
  </si>
  <si>
    <t>12.1.1 środki określone w art.5 ust. 1 pkt 2 ustawy, w tym:</t>
  </si>
  <si>
    <t>12.1.1.1 środki określone w art.5 ust. 1 pkt 2 ustawy wynikające wyłącznie z zawartych umów na realizację programu, projektu lub zadania</t>
  </si>
  <si>
    <t>12.2 Dochody majątkowe na programy, projekty lub zadania finansowane z udziałem środków, o których mowa w art.5 ust.1 pkt 2 i 3 ustawy, w tym:</t>
  </si>
  <si>
    <t>12.2.1 środki określone w art.5 ust. 1 pkt 2 ustawy, w tym:</t>
  </si>
  <si>
    <t>12.2.1.1 środki określone w art.5 ust. 1 pkt 2 ustawy wynikające wyłącznie z zawartych umów na realizację programu, projektu lub zadania</t>
  </si>
  <si>
    <t>12.3 Wydatki bieżące na programy, projekty lub zadania finansowane z udziałem środków, o których mowa w art.5 ust.1 pkt 2 i 3 ustawy, w tym:</t>
  </si>
  <si>
    <t>12.3.1 finansowane środkami określone w art.5 ust. 1 pkt 2 ustawy, w tym:</t>
  </si>
  <si>
    <t>12.4 Wydatki majątkowe na programy, projekty lub zadania finansowane z udziałem środków, o których mowa w art.5 ust.1 pkt 2 i 3 ustawy, w tym:</t>
  </si>
  <si>
    <t>12.4.1 finansowane środkami określone w art.5 ust. 1 pkt 2 ustawy</t>
  </si>
  <si>
    <t>12.5 Wydatki na wkład krajowy w związku z umową na realizację programu, projektu lub zadania finansowanego z udziałem środków, o których mowa w art.5 ust.1 pkt 2 ustawy bez względu na stopień finansowania tymi środkami, w tym:</t>
  </si>
  <si>
    <t>12.5.1 w związku z już zawartą umową na realizację programu, projektu lub zadania</t>
  </si>
  <si>
    <t>12.6.1 w związku z już zawartą umową na realizację programu, projektu lub zadania</t>
  </si>
  <si>
    <t>12.7.1 w związku z już zawartą umową na realizację programu, projektu lub zadania</t>
  </si>
  <si>
    <t>12.6 Wydatki na wkład krajowy w związku z zawartą po dniu 1.01.2013r. umową na realizację programu, projektu lub zadania finansowanego w co najmniej 60% środkami, o których mowa w art.5 ust.1 pkt 2 ustawy, w tym:</t>
  </si>
  <si>
    <t>12.7 Przychody z tyt. kredytów, pożyczek, emisji papierów wartościowych powstające w związku z umową na realizację programu, projektu lub zadania finansowanego z udziałem środków, o których mowa w art.5 ust.1 pkt 2 ustawy bez względu na stopień finansowania tymi środkami, w tym:</t>
  </si>
  <si>
    <t>12.8 Przychody z tyt. kredytów, pożyczek, emisji papierów wartościowych powstające w związku z zawartą po dniu 1.01.2013r. umową na realizację programu, projektu lub zadania finansowanego w co najmniej 60% środkami, o których mowa w art.5 ust.1 pkt 2 ustawy, w tym:</t>
  </si>
  <si>
    <t>12.8.1 w związku z już zawartą umową na realizację programu, projektu lub zadania</t>
  </si>
  <si>
    <t>14.1 Spłaty rat kapitałowych oraz wykup papierów wartościowych, o których mowa w poz. 5.1, wynikające wyłącznie z tytułu zobowiązań już zaciągniętych</t>
  </si>
  <si>
    <t>14.3.1 spłata zobowiązań wymagalnych z lat poprzednich, innych niż  w poz. 14.3.3</t>
  </si>
  <si>
    <t>14.3.2 związane z umowami zaliczanymi do tytułów dłużnych wliczanych do państwowego długu publicznego</t>
  </si>
  <si>
    <t>15. Dane dotyczące emitowanych obligacji przychodowych, w tym:</t>
  </si>
  <si>
    <t>15.1 Środki z przedsięwzięcia gromadzone na rachunku bankowym, w tym:</t>
  </si>
  <si>
    <t>15.1.1 środki na zaspokojenie roszczeń obligatariuszy</t>
  </si>
  <si>
    <t>15.2 Wydatki bieżące z tyt. świadczenia emitenta należnego obligatariuszom, nieuwzględniane w limicie spłaty zobowiązań, o którym mowa w art. 243 ustawy</t>
  </si>
  <si>
    <t>Załącznik nr 1 do Zarządzenia o Wieloletniej Prognozie Finansowej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</si>
</sst>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14"/>
      <color indexed="58"/>
      <name val="Tahoma"/>
      <family val="2"/>
    </font>
    <font>
      <b/>
      <sz val="10"/>
      <color indexed="8"/>
      <name val="Tahoma"/>
      <family val="2"/>
    </font>
    <font>
      <sz val="7"/>
      <color indexed="8"/>
      <name val="Calibri"/>
      <family val="2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14"/>
      <color rgb="FF003300"/>
      <name val="Tahoma"/>
      <family val="2"/>
    </font>
    <font>
      <b/>
      <sz val="10"/>
      <color theme="1"/>
      <name val="Tahoma"/>
      <family val="2"/>
    </font>
    <font>
      <sz val="7"/>
      <color theme="1"/>
      <name val="Calibri"/>
      <family val="2"/>
    </font>
    <font>
      <sz val="10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4D79B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4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10" fontId="46" fillId="0" borderId="11" xfId="0" applyNumberFormat="1" applyFont="1" applyBorder="1" applyAlignment="1">
      <alignment vertical="center"/>
    </xf>
    <xf numFmtId="3" fontId="46" fillId="0" borderId="10" xfId="0" applyNumberFormat="1" applyFont="1" applyBorder="1" applyAlignment="1">
      <alignment vertical="center"/>
    </xf>
    <xf numFmtId="3" fontId="47" fillId="0" borderId="11" xfId="0" applyNumberFormat="1" applyFont="1" applyBorder="1" applyAlignment="1">
      <alignment vertical="center"/>
    </xf>
    <xf numFmtId="3" fontId="46" fillId="0" borderId="11" xfId="0" applyNumberFormat="1" applyFont="1" applyBorder="1" applyAlignment="1">
      <alignment vertical="center"/>
    </xf>
    <xf numFmtId="3" fontId="47" fillId="0" borderId="11" xfId="0" applyNumberFormat="1" applyFont="1" applyFill="1" applyBorder="1" applyAlignment="1">
      <alignment vertical="center"/>
    </xf>
    <xf numFmtId="3" fontId="46" fillId="0" borderId="11" xfId="0" applyNumberFormat="1" applyFont="1" applyFill="1" applyBorder="1" applyAlignment="1">
      <alignment vertical="center"/>
    </xf>
    <xf numFmtId="0" fontId="48" fillId="0" borderId="0" xfId="0" applyFont="1" applyAlignment="1">
      <alignment horizontal="left" indent="5"/>
    </xf>
    <xf numFmtId="0" fontId="49" fillId="0" borderId="0" xfId="0" applyFont="1" applyAlignment="1">
      <alignment horizontal="left"/>
    </xf>
    <xf numFmtId="3" fontId="2" fillId="0" borderId="11" xfId="0" applyNumberFormat="1" applyFont="1" applyBorder="1" applyAlignment="1">
      <alignment vertical="center"/>
    </xf>
    <xf numFmtId="0" fontId="44" fillId="16" borderId="11" xfId="0" applyFont="1" applyFill="1" applyBorder="1" applyAlignment="1">
      <alignment vertical="center" wrapText="1"/>
    </xf>
    <xf numFmtId="0" fontId="44" fillId="16" borderId="11" xfId="0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50" fillId="0" borderId="11" xfId="0" applyFont="1" applyBorder="1" applyAlignment="1">
      <alignment vertical="center" wrapText="1"/>
    </xf>
    <xf numFmtId="3" fontId="47" fillId="0" borderId="11" xfId="0" applyNumberFormat="1" applyFont="1" applyBorder="1" applyAlignment="1">
      <alignment vertical="center"/>
    </xf>
    <xf numFmtId="0" fontId="47" fillId="0" borderId="11" xfId="0" applyFont="1" applyBorder="1" applyAlignment="1">
      <alignment/>
    </xf>
    <xf numFmtId="3" fontId="46" fillId="0" borderId="11" xfId="0" applyNumberFormat="1" applyFont="1" applyBorder="1" applyAlignment="1">
      <alignment/>
    </xf>
    <xf numFmtId="4" fontId="47" fillId="0" borderId="11" xfId="0" applyNumberFormat="1" applyFont="1" applyBorder="1" applyAlignment="1">
      <alignment vertical="center"/>
    </xf>
    <xf numFmtId="10" fontId="46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vertical="center"/>
    </xf>
    <xf numFmtId="4" fontId="46" fillId="0" borderId="11" xfId="0" applyNumberFormat="1" applyFont="1" applyBorder="1" applyAlignment="1">
      <alignment vertical="center"/>
    </xf>
    <xf numFmtId="0" fontId="51" fillId="0" borderId="0" xfId="0" applyFont="1" applyAlignment="1">
      <alignment/>
    </xf>
    <xf numFmtId="4" fontId="47" fillId="0" borderId="11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46" fillId="0" borderId="11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4" fontId="46" fillId="0" borderId="10" xfId="0" applyNumberFormat="1" applyFont="1" applyFill="1" applyBorder="1" applyAlignment="1">
      <alignment vertical="center"/>
    </xf>
    <xf numFmtId="0" fontId="44" fillId="33" borderId="11" xfId="0" applyFont="1" applyFill="1" applyBorder="1" applyAlignment="1">
      <alignment horizontal="right" vertical="center"/>
    </xf>
    <xf numFmtId="0" fontId="44" fillId="33" borderId="11" xfId="0" applyFont="1" applyFill="1" applyBorder="1" applyAlignment="1">
      <alignment horizontal="right" vertical="center"/>
    </xf>
    <xf numFmtId="4" fontId="46" fillId="0" borderId="11" xfId="0" applyNumberFormat="1" applyFont="1" applyBorder="1" applyAlignment="1">
      <alignment/>
    </xf>
    <xf numFmtId="3" fontId="47" fillId="0" borderId="11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1" xfId="0" applyFont="1" applyBorder="1" applyAlignment="1">
      <alignment vertical="center" wrapText="1"/>
    </xf>
    <xf numFmtId="4" fontId="47" fillId="0" borderId="11" xfId="0" applyNumberFormat="1" applyFont="1" applyBorder="1" applyAlignment="1">
      <alignment vertical="center"/>
    </xf>
    <xf numFmtId="0" fontId="44" fillId="0" borderId="11" xfId="0" applyFont="1" applyFill="1" applyBorder="1" applyAlignment="1">
      <alignment vertical="center" wrapText="1"/>
    </xf>
    <xf numFmtId="0" fontId="44" fillId="0" borderId="11" xfId="0" applyFont="1" applyBorder="1" applyAlignment="1">
      <alignment vertical="center"/>
    </xf>
    <xf numFmtId="3" fontId="46" fillId="0" borderId="10" xfId="0" applyNumberFormat="1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04"/>
  <sheetViews>
    <sheetView tabSelected="1" zoomScalePageLayoutView="0" workbookViewId="0" topLeftCell="A1">
      <selection activeCell="N60" sqref="N60"/>
    </sheetView>
  </sheetViews>
  <sheetFormatPr defaultColWidth="8.796875" defaultRowHeight="14.25"/>
  <cols>
    <col min="1" max="1" width="3.3984375" style="0" customWidth="1"/>
    <col min="2" max="2" width="50.19921875" style="0" customWidth="1"/>
    <col min="3" max="4" width="10.5" style="0" customWidth="1"/>
    <col min="5" max="10" width="9" style="0" customWidth="1"/>
    <col min="11" max="11" width="1.390625" style="0" customWidth="1"/>
  </cols>
  <sheetData>
    <row r="1" ht="7.5" customHeight="1"/>
    <row r="2" ht="14.25">
      <c r="D2" s="11" t="s">
        <v>102</v>
      </c>
    </row>
    <row r="3" ht="18">
      <c r="B3" s="10"/>
    </row>
    <row r="5" ht="14.25">
      <c r="B5" s="24" t="s">
        <v>46</v>
      </c>
    </row>
    <row r="6" spans="2:10" ht="14.25">
      <c r="B6" s="13" t="s">
        <v>1</v>
      </c>
      <c r="C6" s="14">
        <v>2014</v>
      </c>
      <c r="D6" s="14">
        <v>2015</v>
      </c>
      <c r="E6" s="14">
        <v>2016</v>
      </c>
      <c r="F6" s="14">
        <v>2017</v>
      </c>
      <c r="G6" s="31">
        <v>2018</v>
      </c>
      <c r="H6" s="32">
        <v>2019</v>
      </c>
      <c r="I6" s="32">
        <v>2020</v>
      </c>
      <c r="J6" s="32">
        <v>2021</v>
      </c>
    </row>
    <row r="7" spans="2:10" ht="15" customHeight="1">
      <c r="B7" s="1" t="s">
        <v>0</v>
      </c>
      <c r="C7" s="30">
        <f>C8+C15</f>
        <v>25376710</v>
      </c>
      <c r="D7" s="5">
        <f aca="true" t="shared" si="0" ref="D7:I7">D8+D15</f>
        <v>23560000</v>
      </c>
      <c r="E7" s="5">
        <f t="shared" si="0"/>
        <v>23930000</v>
      </c>
      <c r="F7" s="5">
        <f t="shared" si="0"/>
        <v>24300000</v>
      </c>
      <c r="G7" s="5">
        <f t="shared" si="0"/>
        <v>24300000</v>
      </c>
      <c r="H7" s="5">
        <f t="shared" si="0"/>
        <v>24300000</v>
      </c>
      <c r="I7" s="5">
        <f t="shared" si="0"/>
        <v>24300000</v>
      </c>
      <c r="J7" s="5">
        <f>J8+J15</f>
        <v>24800000</v>
      </c>
    </row>
    <row r="8" spans="2:10" ht="15" customHeight="1">
      <c r="B8" s="2" t="s">
        <v>5</v>
      </c>
      <c r="C8" s="26">
        <v>24105798</v>
      </c>
      <c r="D8" s="6">
        <v>23560000</v>
      </c>
      <c r="E8" s="6">
        <v>23930000</v>
      </c>
      <c r="F8" s="6">
        <v>24300000</v>
      </c>
      <c r="G8" s="6">
        <v>24300000</v>
      </c>
      <c r="H8" s="6">
        <v>24300000</v>
      </c>
      <c r="I8" s="6">
        <v>24300000</v>
      </c>
      <c r="J8" s="6">
        <v>24800000</v>
      </c>
    </row>
    <row r="9" spans="2:10" ht="15" customHeight="1">
      <c r="B9" s="2" t="s">
        <v>2</v>
      </c>
      <c r="C9" s="27">
        <v>3579294</v>
      </c>
      <c r="D9" s="6">
        <v>3250000</v>
      </c>
      <c r="E9" s="6">
        <v>3300000</v>
      </c>
      <c r="F9" s="6">
        <v>3400000</v>
      </c>
      <c r="G9" s="6">
        <v>3400000</v>
      </c>
      <c r="H9" s="6">
        <v>3400000</v>
      </c>
      <c r="I9" s="6">
        <v>3400000</v>
      </c>
      <c r="J9" s="6">
        <v>3600000</v>
      </c>
    </row>
    <row r="10" spans="2:10" ht="15" customHeight="1">
      <c r="B10" s="2" t="s">
        <v>3</v>
      </c>
      <c r="C10" s="27">
        <v>500000</v>
      </c>
      <c r="D10" s="6">
        <v>850000</v>
      </c>
      <c r="E10" s="6">
        <v>850000</v>
      </c>
      <c r="F10" s="6">
        <v>900000</v>
      </c>
      <c r="G10" s="6">
        <v>900000</v>
      </c>
      <c r="H10" s="6">
        <v>900000</v>
      </c>
      <c r="I10" s="6">
        <v>900000</v>
      </c>
      <c r="J10" s="6">
        <v>1000000</v>
      </c>
    </row>
    <row r="11" spans="2:10" ht="15" customHeight="1">
      <c r="B11" s="2" t="s">
        <v>4</v>
      </c>
      <c r="C11" s="26">
        <v>7454824</v>
      </c>
      <c r="D11" s="6">
        <v>7300000</v>
      </c>
      <c r="E11" s="6">
        <v>7400000</v>
      </c>
      <c r="F11" s="6">
        <v>7600000</v>
      </c>
      <c r="G11" s="6">
        <v>7600000</v>
      </c>
      <c r="H11" s="6">
        <v>7600000</v>
      </c>
      <c r="I11" s="6">
        <v>7600000</v>
      </c>
      <c r="J11" s="6">
        <v>7700000</v>
      </c>
    </row>
    <row r="12" spans="2:10" ht="15" customHeight="1">
      <c r="B12" s="2" t="s">
        <v>6</v>
      </c>
      <c r="C12" s="27">
        <v>4200000</v>
      </c>
      <c r="D12" s="6">
        <v>4300000</v>
      </c>
      <c r="E12" s="6">
        <v>4400000</v>
      </c>
      <c r="F12" s="6">
        <v>4600000</v>
      </c>
      <c r="G12" s="6">
        <v>4600000</v>
      </c>
      <c r="H12" s="6">
        <v>4600000</v>
      </c>
      <c r="I12" s="6">
        <v>4600000</v>
      </c>
      <c r="J12" s="6">
        <v>4700000</v>
      </c>
    </row>
    <row r="13" spans="2:10" ht="15" customHeight="1">
      <c r="B13" s="2" t="s">
        <v>47</v>
      </c>
      <c r="C13" s="27">
        <v>8224953</v>
      </c>
      <c r="D13" s="6">
        <v>8300000</v>
      </c>
      <c r="E13" s="6">
        <v>8400000</v>
      </c>
      <c r="F13" s="6">
        <v>8400000</v>
      </c>
      <c r="G13" s="6">
        <v>8400000</v>
      </c>
      <c r="H13" s="6">
        <v>8400000</v>
      </c>
      <c r="I13" s="6">
        <v>8400000</v>
      </c>
      <c r="J13" s="6">
        <v>8500000</v>
      </c>
    </row>
    <row r="14" spans="2:10" ht="15" customHeight="1">
      <c r="B14" s="2" t="s">
        <v>7</v>
      </c>
      <c r="C14" s="26">
        <v>3170692</v>
      </c>
      <c r="D14" s="6">
        <v>3650000</v>
      </c>
      <c r="E14" s="6">
        <v>3650000</v>
      </c>
      <c r="F14" s="6">
        <v>3700000</v>
      </c>
      <c r="G14" s="6">
        <v>3700000</v>
      </c>
      <c r="H14" s="6">
        <v>3700000</v>
      </c>
      <c r="I14" s="6">
        <v>3700000</v>
      </c>
      <c r="J14" s="6">
        <v>3700000</v>
      </c>
    </row>
    <row r="15" spans="2:10" ht="15" customHeight="1">
      <c r="B15" s="2" t="s">
        <v>8</v>
      </c>
      <c r="C15" s="20">
        <v>1270912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</row>
    <row r="16" spans="2:10" ht="15" customHeight="1">
      <c r="B16" s="2" t="s">
        <v>9</v>
      </c>
      <c r="C16" s="20">
        <v>200000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</row>
    <row r="17" spans="2:10" ht="15" customHeight="1">
      <c r="B17" s="2" t="s">
        <v>10</v>
      </c>
      <c r="C17" s="25">
        <v>1070912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</row>
    <row r="18" spans="2:10" ht="15" customHeight="1">
      <c r="B18" s="3" t="s">
        <v>11</v>
      </c>
      <c r="C18" s="29">
        <f>C19+C27</f>
        <v>28261665</v>
      </c>
      <c r="D18" s="15">
        <f aca="true" t="shared" si="1" ref="D18:I18">D19+D27</f>
        <v>21661297</v>
      </c>
      <c r="E18" s="15">
        <f t="shared" si="1"/>
        <v>25070000</v>
      </c>
      <c r="F18" s="15">
        <f t="shared" si="1"/>
        <v>22392224</v>
      </c>
      <c r="G18" s="15">
        <f t="shared" si="1"/>
        <v>22162216</v>
      </c>
      <c r="H18" s="15">
        <f t="shared" si="1"/>
        <v>22100000</v>
      </c>
      <c r="I18" s="15">
        <f t="shared" si="1"/>
        <v>21662239</v>
      </c>
      <c r="J18" s="15">
        <f>J19+J27</f>
        <v>22728642</v>
      </c>
    </row>
    <row r="19" spans="2:10" ht="15" customHeight="1">
      <c r="B19" s="2" t="s">
        <v>12</v>
      </c>
      <c r="C19" s="36">
        <v>21519182</v>
      </c>
      <c r="D19" s="17">
        <v>20100000</v>
      </c>
      <c r="E19" s="17">
        <v>20370000</v>
      </c>
      <c r="F19" s="17">
        <v>20530000</v>
      </c>
      <c r="G19" s="17">
        <v>20500000</v>
      </c>
      <c r="H19" s="17">
        <v>20500000</v>
      </c>
      <c r="I19" s="17">
        <v>20500000</v>
      </c>
      <c r="J19" s="34">
        <v>21000000</v>
      </c>
    </row>
    <row r="20" spans="2:10" ht="15" customHeight="1">
      <c r="B20" s="2" t="s">
        <v>60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</row>
    <row r="21" spans="2:10" ht="21" customHeight="1">
      <c r="B21" s="2" t="s">
        <v>61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</row>
    <row r="22" spans="2:10" ht="18" customHeight="1">
      <c r="B22" s="16" t="s">
        <v>62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</row>
    <row r="23" spans="2:10" ht="13.5" customHeight="1">
      <c r="B23" s="2" t="s">
        <v>13</v>
      </c>
      <c r="C23" s="27">
        <v>200000</v>
      </c>
      <c r="D23" s="12">
        <v>220000</v>
      </c>
      <c r="E23" s="12">
        <v>200000</v>
      </c>
      <c r="F23" s="12">
        <v>150000</v>
      </c>
      <c r="G23" s="12">
        <v>130000</v>
      </c>
      <c r="H23" s="12">
        <v>110000</v>
      </c>
      <c r="I23" s="12">
        <v>100000</v>
      </c>
      <c r="J23" s="12">
        <v>100000</v>
      </c>
    </row>
    <row r="24" spans="2:10" ht="13.5" customHeight="1">
      <c r="B24" s="2" t="s">
        <v>50</v>
      </c>
      <c r="C24" s="27">
        <v>200000</v>
      </c>
      <c r="D24" s="12">
        <v>220000</v>
      </c>
      <c r="E24" s="12">
        <v>200000</v>
      </c>
      <c r="F24" s="12">
        <v>150000</v>
      </c>
      <c r="G24" s="12">
        <v>130000</v>
      </c>
      <c r="H24" s="12">
        <v>110000</v>
      </c>
      <c r="I24" s="12">
        <v>100000</v>
      </c>
      <c r="J24" s="12">
        <v>100000</v>
      </c>
    </row>
    <row r="25" spans="2:10" ht="27">
      <c r="B25" s="16" t="s">
        <v>51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</row>
    <row r="26" spans="2:10" ht="21.75" customHeight="1">
      <c r="B26" s="16" t="s">
        <v>52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</row>
    <row r="27" spans="2:10" ht="13.5" customHeight="1">
      <c r="B27" s="2" t="s">
        <v>14</v>
      </c>
      <c r="C27" s="25">
        <v>6742483</v>
      </c>
      <c r="D27" s="6">
        <v>1561297</v>
      </c>
      <c r="E27" s="6">
        <v>4700000</v>
      </c>
      <c r="F27" s="6">
        <v>1862224</v>
      </c>
      <c r="G27" s="6">
        <v>1662216</v>
      </c>
      <c r="H27" s="6">
        <v>1600000</v>
      </c>
      <c r="I27" s="6">
        <v>1162239</v>
      </c>
      <c r="J27" s="6">
        <v>1728642</v>
      </c>
    </row>
    <row r="28" spans="2:10" ht="13.5" customHeight="1">
      <c r="B28" s="3" t="s">
        <v>15</v>
      </c>
      <c r="C28" s="28">
        <f>C7-C18</f>
        <v>-2884955</v>
      </c>
      <c r="D28" s="7">
        <f aca="true" t="shared" si="2" ref="D28:I28">D7-D18</f>
        <v>1898703</v>
      </c>
      <c r="E28" s="7">
        <f t="shared" si="2"/>
        <v>-1140000</v>
      </c>
      <c r="F28" s="7">
        <f t="shared" si="2"/>
        <v>1907776</v>
      </c>
      <c r="G28" s="7">
        <f t="shared" si="2"/>
        <v>2137784</v>
      </c>
      <c r="H28" s="7">
        <f t="shared" si="2"/>
        <v>2200000</v>
      </c>
      <c r="I28" s="7">
        <f t="shared" si="2"/>
        <v>2637761</v>
      </c>
      <c r="J28" s="7">
        <f>J7-J18</f>
        <v>2071358</v>
      </c>
    </row>
    <row r="29" spans="2:10" ht="13.5" customHeight="1">
      <c r="B29" s="2" t="s">
        <v>16</v>
      </c>
      <c r="C29" s="33">
        <f>C30+C32+C34+C36</f>
        <v>4650093</v>
      </c>
      <c r="D29" s="19">
        <f aca="true" t="shared" si="3" ref="D29:I29">D30+D32+D34+D36</f>
        <v>0</v>
      </c>
      <c r="E29" s="19">
        <f t="shared" si="3"/>
        <v>3034979</v>
      </c>
      <c r="F29" s="19">
        <f t="shared" si="3"/>
        <v>0</v>
      </c>
      <c r="G29" s="19">
        <f t="shared" si="3"/>
        <v>0</v>
      </c>
      <c r="H29" s="19">
        <f t="shared" si="3"/>
        <v>0</v>
      </c>
      <c r="I29" s="19">
        <f t="shared" si="3"/>
        <v>0</v>
      </c>
      <c r="J29" s="19">
        <f>J30+J32+J34+J36</f>
        <v>0</v>
      </c>
    </row>
    <row r="30" spans="2:10" ht="13.5" customHeight="1">
      <c r="B30" s="2" t="s">
        <v>17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</row>
    <row r="31" spans="2:10" ht="13.5" customHeight="1">
      <c r="B31" s="2" t="s">
        <v>18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</row>
    <row r="32" spans="2:10" ht="13.5" customHeight="1">
      <c r="B32" s="2" t="s">
        <v>21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</row>
    <row r="33" spans="2:10" ht="13.5" customHeight="1">
      <c r="B33" s="2" t="s">
        <v>19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</row>
    <row r="34" spans="2:10" ht="13.5" customHeight="1">
      <c r="B34" s="2" t="s">
        <v>20</v>
      </c>
      <c r="C34" s="25">
        <v>4650093</v>
      </c>
      <c r="D34" s="6">
        <v>0</v>
      </c>
      <c r="E34" s="6">
        <v>3034979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</row>
    <row r="35" spans="2:10" ht="13.5" customHeight="1">
      <c r="B35" s="2" t="s">
        <v>22</v>
      </c>
      <c r="C35" s="25">
        <v>2884955</v>
      </c>
      <c r="D35" s="6">
        <v>0</v>
      </c>
      <c r="E35" s="6">
        <v>1140000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</row>
    <row r="36" spans="2:10" ht="12.75" customHeight="1">
      <c r="B36" s="2" t="s">
        <v>23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</row>
    <row r="37" spans="2:10" ht="12.75" customHeight="1">
      <c r="B37" s="2" t="s">
        <v>24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</row>
    <row r="38" spans="2:10" ht="13.5" customHeight="1">
      <c r="B38" s="2" t="s">
        <v>25</v>
      </c>
      <c r="C38" s="23">
        <f>C39+C44</f>
        <v>1765138</v>
      </c>
      <c r="D38" s="7">
        <f aca="true" t="shared" si="4" ref="D38:I38">D39+D44</f>
        <v>1898703</v>
      </c>
      <c r="E38" s="7">
        <f t="shared" si="4"/>
        <v>1894979</v>
      </c>
      <c r="F38" s="7">
        <f t="shared" si="4"/>
        <v>1907776</v>
      </c>
      <c r="G38" s="7">
        <f t="shared" si="4"/>
        <v>2137784</v>
      </c>
      <c r="H38" s="7">
        <f t="shared" si="4"/>
        <v>2200000</v>
      </c>
      <c r="I38" s="7">
        <f t="shared" si="4"/>
        <v>2637761</v>
      </c>
      <c r="J38" s="7">
        <f>J39+J44</f>
        <v>2071358</v>
      </c>
    </row>
    <row r="39" spans="2:10" ht="22.5">
      <c r="B39" s="2" t="s">
        <v>63</v>
      </c>
      <c r="C39" s="20">
        <v>1765138</v>
      </c>
      <c r="D39" s="8">
        <v>1898703</v>
      </c>
      <c r="E39" s="8">
        <v>1894979</v>
      </c>
      <c r="F39" s="8">
        <v>1907776</v>
      </c>
      <c r="G39" s="8">
        <v>2137784</v>
      </c>
      <c r="H39" s="8">
        <v>2200000</v>
      </c>
      <c r="I39" s="8">
        <v>2637761</v>
      </c>
      <c r="J39" s="8">
        <v>2071358</v>
      </c>
    </row>
    <row r="40" spans="2:10" ht="21" customHeight="1">
      <c r="B40" s="35" t="s">
        <v>53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</row>
    <row r="41" spans="2:10" ht="21" customHeight="1">
      <c r="B41" s="35" t="s">
        <v>54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</row>
    <row r="42" spans="2:10" ht="21" customHeight="1">
      <c r="B42" s="35" t="s">
        <v>55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</row>
    <row r="43" spans="2:10" ht="21" customHeight="1">
      <c r="B43" s="35" t="s">
        <v>56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</row>
    <row r="44" spans="2:10" ht="12.75" customHeight="1">
      <c r="B44" s="2" t="s">
        <v>26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</row>
    <row r="45" spans="2:10" ht="14.25">
      <c r="B45" s="1" t="s">
        <v>64</v>
      </c>
      <c r="C45" s="30">
        <v>11713382</v>
      </c>
      <c r="D45" s="42">
        <f aca="true" t="shared" si="5" ref="D45:I45">C45-D39</f>
        <v>9814679</v>
      </c>
      <c r="E45" s="42">
        <f>D45+E29-E39</f>
        <v>10954679</v>
      </c>
      <c r="F45" s="42">
        <f t="shared" si="5"/>
        <v>9046903</v>
      </c>
      <c r="G45" s="42">
        <f t="shared" si="5"/>
        <v>6909119</v>
      </c>
      <c r="H45" s="42">
        <f t="shared" si="5"/>
        <v>4709119</v>
      </c>
      <c r="I45" s="42">
        <f t="shared" si="5"/>
        <v>2071358</v>
      </c>
      <c r="J45" s="5">
        <f>I45-J39</f>
        <v>0</v>
      </c>
    </row>
    <row r="46" spans="2:10" ht="19.5" customHeight="1">
      <c r="B46" s="16" t="s">
        <v>27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</row>
    <row r="47" spans="2:10" ht="14.25">
      <c r="B47" s="3" t="s">
        <v>65</v>
      </c>
      <c r="C47" s="21" t="s">
        <v>43</v>
      </c>
      <c r="D47" s="21" t="s">
        <v>43</v>
      </c>
      <c r="E47" s="21" t="s">
        <v>43</v>
      </c>
      <c r="F47" s="21" t="s">
        <v>43</v>
      </c>
      <c r="G47" s="21" t="s">
        <v>43</v>
      </c>
      <c r="H47" s="21" t="s">
        <v>43</v>
      </c>
      <c r="I47" s="21" t="s">
        <v>43</v>
      </c>
      <c r="J47" s="21" t="s">
        <v>43</v>
      </c>
    </row>
    <row r="48" spans="2:10" ht="14.25">
      <c r="B48" s="2" t="s">
        <v>66</v>
      </c>
      <c r="C48" s="26">
        <f aca="true" t="shared" si="6" ref="C48:J48">(C8-C19)</f>
        <v>2586616</v>
      </c>
      <c r="D48" s="22">
        <f t="shared" si="6"/>
        <v>3460000</v>
      </c>
      <c r="E48" s="22">
        <f t="shared" si="6"/>
        <v>3560000</v>
      </c>
      <c r="F48" s="22">
        <f t="shared" si="6"/>
        <v>3770000</v>
      </c>
      <c r="G48" s="22">
        <f t="shared" si="6"/>
        <v>3800000</v>
      </c>
      <c r="H48" s="22">
        <f t="shared" si="6"/>
        <v>3800000</v>
      </c>
      <c r="I48" s="22">
        <f t="shared" si="6"/>
        <v>3800000</v>
      </c>
      <c r="J48" s="22">
        <f t="shared" si="6"/>
        <v>3800000</v>
      </c>
    </row>
    <row r="49" spans="2:10" ht="22.5">
      <c r="B49" s="2" t="s">
        <v>67</v>
      </c>
      <c r="C49" s="28">
        <f aca="true" t="shared" si="7" ref="C49:J49">C8+C30+C32-C19-C22</f>
        <v>2586616</v>
      </c>
      <c r="D49" s="9">
        <f t="shared" si="7"/>
        <v>3460000</v>
      </c>
      <c r="E49" s="9">
        <f t="shared" si="7"/>
        <v>3560000</v>
      </c>
      <c r="F49" s="9">
        <f t="shared" si="7"/>
        <v>3770000</v>
      </c>
      <c r="G49" s="9">
        <f t="shared" si="7"/>
        <v>3800000</v>
      </c>
      <c r="H49" s="9">
        <f t="shared" si="7"/>
        <v>3800000</v>
      </c>
      <c r="I49" s="9">
        <f t="shared" si="7"/>
        <v>3800000</v>
      </c>
      <c r="J49" s="9">
        <f t="shared" si="7"/>
        <v>3800000</v>
      </c>
    </row>
    <row r="50" spans="2:10" ht="14.25">
      <c r="B50" s="3" t="s">
        <v>42</v>
      </c>
      <c r="C50" s="21" t="s">
        <v>43</v>
      </c>
      <c r="D50" s="21" t="s">
        <v>43</v>
      </c>
      <c r="E50" s="21" t="s">
        <v>43</v>
      </c>
      <c r="F50" s="21" t="s">
        <v>43</v>
      </c>
      <c r="G50" s="21" t="s">
        <v>43</v>
      </c>
      <c r="H50" s="21" t="s">
        <v>43</v>
      </c>
      <c r="I50" s="21" t="s">
        <v>43</v>
      </c>
      <c r="J50" s="21" t="s">
        <v>43</v>
      </c>
    </row>
    <row r="51" spans="2:10" ht="33.75" customHeight="1">
      <c r="B51" s="35" t="s">
        <v>68</v>
      </c>
      <c r="C51" s="4">
        <f aca="true" t="shared" si="8" ref="C51:J51">(C20+C24+C39)/C7</f>
        <v>0.07743864354362721</v>
      </c>
      <c r="D51" s="4">
        <f t="shared" si="8"/>
        <v>0.08992797113752123</v>
      </c>
      <c r="E51" s="4">
        <f t="shared" si="8"/>
        <v>0.0875461345591308</v>
      </c>
      <c r="F51" s="4">
        <f t="shared" si="8"/>
        <v>0.08468213991769548</v>
      </c>
      <c r="G51" s="4">
        <f t="shared" si="8"/>
        <v>0.09332444444444445</v>
      </c>
      <c r="H51" s="4">
        <f t="shared" si="8"/>
        <v>0.09506172839506173</v>
      </c>
      <c r="I51" s="4">
        <f t="shared" si="8"/>
        <v>0.11266506172839506</v>
      </c>
      <c r="J51" s="4">
        <f t="shared" si="8"/>
        <v>0.08755475806451612</v>
      </c>
    </row>
    <row r="52" spans="2:10" ht="36" customHeight="1">
      <c r="B52" s="35" t="s">
        <v>57</v>
      </c>
      <c r="C52" s="4">
        <f>(C20+C24+C39-C40)/C7</f>
        <v>0.07743864354362721</v>
      </c>
      <c r="D52" s="4">
        <f aca="true" t="shared" si="9" ref="D52:J52">(D20+D24+D39-D40)/D7</f>
        <v>0.08992797113752123</v>
      </c>
      <c r="E52" s="4">
        <f t="shared" si="9"/>
        <v>0.0875461345591308</v>
      </c>
      <c r="F52" s="4">
        <f t="shared" si="9"/>
        <v>0.08468213991769548</v>
      </c>
      <c r="G52" s="4">
        <f t="shared" si="9"/>
        <v>0.09332444444444445</v>
      </c>
      <c r="H52" s="4">
        <f t="shared" si="9"/>
        <v>0.09506172839506173</v>
      </c>
      <c r="I52" s="4">
        <f t="shared" si="9"/>
        <v>0.11266506172839506</v>
      </c>
      <c r="J52" s="4">
        <f t="shared" si="9"/>
        <v>0.08755475806451612</v>
      </c>
    </row>
    <row r="53" spans="2:10" ht="22.5">
      <c r="B53" s="35" t="s">
        <v>69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</row>
    <row r="54" spans="2:10" ht="35.25" customHeight="1">
      <c r="B54" s="35" t="s">
        <v>58</v>
      </c>
      <c r="C54" s="4">
        <f>(C20+C24+C39-C41)/C7</f>
        <v>0.07743864354362721</v>
      </c>
      <c r="D54" s="4">
        <f aca="true" t="shared" si="10" ref="D54:J54">(D20+D24+D39-D41)/D7</f>
        <v>0.08992797113752123</v>
      </c>
      <c r="E54" s="4">
        <f t="shared" si="10"/>
        <v>0.0875461345591308</v>
      </c>
      <c r="F54" s="4">
        <f t="shared" si="10"/>
        <v>0.08468213991769548</v>
      </c>
      <c r="G54" s="4">
        <f t="shared" si="10"/>
        <v>0.09332444444444445</v>
      </c>
      <c r="H54" s="4">
        <f t="shared" si="10"/>
        <v>0.09506172839506173</v>
      </c>
      <c r="I54" s="4">
        <f t="shared" si="10"/>
        <v>0.11266506172839506</v>
      </c>
      <c r="J54" s="4">
        <f t="shared" si="10"/>
        <v>0.08755475806451612</v>
      </c>
    </row>
    <row r="55" spans="2:10" ht="33.75">
      <c r="B55" s="35" t="s">
        <v>59</v>
      </c>
      <c r="C55" s="39">
        <f aca="true" t="shared" si="11" ref="C55:J55">((C8+C16-C19)/C7)*100</f>
        <v>10.980997930779838</v>
      </c>
      <c r="D55" s="39">
        <f t="shared" si="11"/>
        <v>14.68590831918506</v>
      </c>
      <c r="E55" s="39">
        <f t="shared" si="11"/>
        <v>14.876723777684914</v>
      </c>
      <c r="F55" s="39">
        <f t="shared" si="11"/>
        <v>15.51440329218107</v>
      </c>
      <c r="G55" s="39">
        <f t="shared" si="11"/>
        <v>15.637860082304528</v>
      </c>
      <c r="H55" s="39">
        <f t="shared" si="11"/>
        <v>15.637860082304528</v>
      </c>
      <c r="I55" s="39">
        <f t="shared" si="11"/>
        <v>15.637860082304528</v>
      </c>
      <c r="J55" s="39">
        <f t="shared" si="11"/>
        <v>15.32258064516129</v>
      </c>
    </row>
    <row r="56" spans="2:10" ht="45">
      <c r="B56" s="35" t="s">
        <v>70</v>
      </c>
      <c r="C56" s="39">
        <v>11.03</v>
      </c>
      <c r="D56" s="39">
        <v>10.55</v>
      </c>
      <c r="E56" s="39">
        <v>12.12</v>
      </c>
      <c r="F56" s="39">
        <v>13.51</v>
      </c>
      <c r="G56" s="39">
        <v>15.03</v>
      </c>
      <c r="H56" s="39">
        <v>15.34</v>
      </c>
      <c r="I56" s="39">
        <v>15.6</v>
      </c>
      <c r="J56" s="39">
        <v>15.64</v>
      </c>
    </row>
    <row r="57" spans="2:10" ht="45">
      <c r="B57" s="35" t="s">
        <v>71</v>
      </c>
      <c r="C57" s="39">
        <v>14.06</v>
      </c>
      <c r="D57" s="39">
        <v>13.57</v>
      </c>
      <c r="E57" s="39">
        <v>15.15</v>
      </c>
      <c r="F57" s="39">
        <v>13.51</v>
      </c>
      <c r="G57" s="39">
        <v>15.03</v>
      </c>
      <c r="H57" s="39">
        <v>15.34</v>
      </c>
      <c r="I57" s="39">
        <v>15.6</v>
      </c>
      <c r="J57" s="39">
        <v>15.64</v>
      </c>
    </row>
    <row r="58" spans="2:10" ht="45">
      <c r="B58" s="35" t="s">
        <v>72</v>
      </c>
      <c r="C58" s="25" t="s">
        <v>44</v>
      </c>
      <c r="D58" s="25" t="s">
        <v>44</v>
      </c>
      <c r="E58" s="25" t="s">
        <v>44</v>
      </c>
      <c r="F58" s="25" t="s">
        <v>44</v>
      </c>
      <c r="G58" s="25" t="s">
        <v>44</v>
      </c>
      <c r="H58" s="25" t="s">
        <v>44</v>
      </c>
      <c r="I58" s="25" t="s">
        <v>44</v>
      </c>
      <c r="J58" s="25" t="s">
        <v>44</v>
      </c>
    </row>
    <row r="59" spans="2:10" ht="45">
      <c r="B59" s="35" t="s">
        <v>73</v>
      </c>
      <c r="C59" s="25" t="s">
        <v>44</v>
      </c>
      <c r="D59" s="25" t="s">
        <v>44</v>
      </c>
      <c r="E59" s="25" t="s">
        <v>44</v>
      </c>
      <c r="F59" s="25" t="s">
        <v>44</v>
      </c>
      <c r="G59" s="25" t="s">
        <v>44</v>
      </c>
      <c r="H59" s="25" t="s">
        <v>44</v>
      </c>
      <c r="I59" s="25" t="s">
        <v>44</v>
      </c>
      <c r="J59" s="25" t="s">
        <v>44</v>
      </c>
    </row>
    <row r="60" spans="2:10" ht="15" customHeight="1">
      <c r="B60" s="40" t="s">
        <v>74</v>
      </c>
      <c r="C60" s="21" t="s">
        <v>43</v>
      </c>
      <c r="D60" s="21" t="s">
        <v>43</v>
      </c>
      <c r="E60" s="21" t="s">
        <v>43</v>
      </c>
      <c r="F60" s="21" t="s">
        <v>43</v>
      </c>
      <c r="G60" s="21" t="s">
        <v>43</v>
      </c>
      <c r="H60" s="21" t="s">
        <v>43</v>
      </c>
      <c r="I60" s="21" t="s">
        <v>43</v>
      </c>
      <c r="J60" s="21" t="s">
        <v>43</v>
      </c>
    </row>
    <row r="61" spans="2:10" ht="15" customHeight="1">
      <c r="B61" s="35" t="s">
        <v>28</v>
      </c>
      <c r="C61" s="8">
        <v>0</v>
      </c>
      <c r="D61" s="8">
        <f>D28</f>
        <v>1898703</v>
      </c>
      <c r="E61" s="8">
        <v>0</v>
      </c>
      <c r="F61" s="8">
        <f>F28</f>
        <v>1907776</v>
      </c>
      <c r="G61" s="8">
        <f>G28</f>
        <v>2137784</v>
      </c>
      <c r="H61" s="8">
        <f>H28</f>
        <v>2200000</v>
      </c>
      <c r="I61" s="8">
        <f>I28</f>
        <v>2637761</v>
      </c>
      <c r="J61" s="8">
        <f>J28</f>
        <v>2071358</v>
      </c>
    </row>
    <row r="62" spans="2:10" ht="15" customHeight="1">
      <c r="B62" s="3" t="s">
        <v>40</v>
      </c>
      <c r="C62" s="21" t="s">
        <v>43</v>
      </c>
      <c r="D62" s="21" t="s">
        <v>43</v>
      </c>
      <c r="E62" s="21" t="s">
        <v>43</v>
      </c>
      <c r="F62" s="21" t="s">
        <v>43</v>
      </c>
      <c r="G62" s="21" t="s">
        <v>43</v>
      </c>
      <c r="H62" s="21" t="s">
        <v>43</v>
      </c>
      <c r="I62" s="21" t="s">
        <v>43</v>
      </c>
      <c r="J62" s="21" t="s">
        <v>43</v>
      </c>
    </row>
    <row r="63" spans="2:10" ht="15" customHeight="1">
      <c r="B63" s="2" t="s">
        <v>29</v>
      </c>
      <c r="C63" s="25">
        <v>9790351</v>
      </c>
      <c r="D63" s="6">
        <v>9410000</v>
      </c>
      <c r="E63" s="6">
        <v>9500000</v>
      </c>
      <c r="F63" s="6">
        <v>9500000</v>
      </c>
      <c r="G63" s="6">
        <v>9500000</v>
      </c>
      <c r="H63" s="6">
        <v>9500000</v>
      </c>
      <c r="I63" s="6">
        <v>9500000</v>
      </c>
      <c r="J63" s="6">
        <v>9600000</v>
      </c>
    </row>
    <row r="64" spans="2:10" ht="15" customHeight="1">
      <c r="B64" s="2" t="s">
        <v>30</v>
      </c>
      <c r="C64" s="25">
        <v>2383802</v>
      </c>
      <c r="D64" s="8">
        <v>2369258</v>
      </c>
      <c r="E64" s="8">
        <v>2393000</v>
      </c>
      <c r="F64" s="8">
        <v>2393000</v>
      </c>
      <c r="G64" s="8">
        <v>2393000</v>
      </c>
      <c r="H64" s="8">
        <v>2393000</v>
      </c>
      <c r="I64" s="8">
        <v>2393000</v>
      </c>
      <c r="J64" s="8">
        <v>2473000</v>
      </c>
    </row>
    <row r="65" spans="2:10" ht="15" customHeight="1">
      <c r="B65" s="2" t="s">
        <v>75</v>
      </c>
      <c r="C65" s="25">
        <v>5350000</v>
      </c>
      <c r="D65" s="8">
        <f aca="true" t="shared" si="12" ref="D65:J65">D66+D67</f>
        <v>1550000</v>
      </c>
      <c r="E65" s="8">
        <f t="shared" si="12"/>
        <v>4700000</v>
      </c>
      <c r="F65" s="8">
        <v>700000</v>
      </c>
      <c r="G65" s="8">
        <f t="shared" si="12"/>
        <v>0</v>
      </c>
      <c r="H65" s="8">
        <f t="shared" si="12"/>
        <v>0</v>
      </c>
      <c r="I65" s="8">
        <f t="shared" si="12"/>
        <v>0</v>
      </c>
      <c r="J65" s="8">
        <f t="shared" si="12"/>
        <v>0</v>
      </c>
    </row>
    <row r="66" spans="2:10" ht="15" customHeight="1">
      <c r="B66" s="2" t="s">
        <v>31</v>
      </c>
      <c r="C66" s="25">
        <v>500000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</row>
    <row r="67" spans="2:10" ht="15" customHeight="1">
      <c r="B67" s="2" t="s">
        <v>32</v>
      </c>
      <c r="C67" s="25">
        <v>4850000</v>
      </c>
      <c r="D67" s="8">
        <v>1550000</v>
      </c>
      <c r="E67" s="8">
        <v>4700000</v>
      </c>
      <c r="F67" s="8">
        <v>700000</v>
      </c>
      <c r="G67" s="8">
        <v>0</v>
      </c>
      <c r="H67" s="8">
        <v>0</v>
      </c>
      <c r="I67" s="8">
        <v>0</v>
      </c>
      <c r="J67" s="8">
        <v>0</v>
      </c>
    </row>
    <row r="68" spans="2:10" ht="15" customHeight="1">
      <c r="B68" s="2" t="s">
        <v>33</v>
      </c>
      <c r="C68" s="25">
        <v>0</v>
      </c>
      <c r="D68" s="8">
        <v>0</v>
      </c>
      <c r="E68" s="8">
        <v>4000000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</row>
    <row r="69" spans="2:10" ht="15" customHeight="1">
      <c r="B69" s="2" t="s">
        <v>45</v>
      </c>
      <c r="C69" s="25">
        <v>6258383</v>
      </c>
      <c r="D69" s="8">
        <f aca="true" t="shared" si="13" ref="D69:I69">D27</f>
        <v>1561297</v>
      </c>
      <c r="E69" s="8">
        <v>700000</v>
      </c>
      <c r="F69" s="8">
        <f t="shared" si="13"/>
        <v>1862224</v>
      </c>
      <c r="G69" s="8">
        <f t="shared" si="13"/>
        <v>1662216</v>
      </c>
      <c r="H69" s="8">
        <f t="shared" si="13"/>
        <v>1600000</v>
      </c>
      <c r="I69" s="8">
        <f t="shared" si="13"/>
        <v>1162239</v>
      </c>
      <c r="J69" s="8">
        <f>J27</f>
        <v>1728642</v>
      </c>
    </row>
    <row r="70" spans="2:10" ht="15" customHeight="1">
      <c r="B70" s="2" t="s">
        <v>34</v>
      </c>
      <c r="C70" s="25">
        <v>206000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</row>
    <row r="71" spans="2:10" ht="21" customHeight="1">
      <c r="B71" s="2" t="s">
        <v>76</v>
      </c>
      <c r="C71" s="21" t="s">
        <v>43</v>
      </c>
      <c r="D71" s="21" t="s">
        <v>43</v>
      </c>
      <c r="E71" s="21" t="s">
        <v>43</v>
      </c>
      <c r="F71" s="21" t="s">
        <v>43</v>
      </c>
      <c r="G71" s="21" t="s">
        <v>43</v>
      </c>
      <c r="H71" s="21" t="s">
        <v>43</v>
      </c>
      <c r="I71" s="21" t="s">
        <v>43</v>
      </c>
      <c r="J71" s="21" t="s">
        <v>43</v>
      </c>
    </row>
    <row r="72" spans="2:10" ht="21" customHeight="1">
      <c r="B72" s="2" t="s">
        <v>77</v>
      </c>
      <c r="C72" s="25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</row>
    <row r="73" spans="2:10" ht="14.25">
      <c r="B73" s="2" t="s">
        <v>78</v>
      </c>
      <c r="C73" s="25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</row>
    <row r="74" spans="2:10" ht="21" customHeight="1">
      <c r="B74" s="2" t="s">
        <v>79</v>
      </c>
      <c r="C74" s="25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</row>
    <row r="75" spans="2:10" ht="21" customHeight="1">
      <c r="B75" s="2" t="s">
        <v>80</v>
      </c>
      <c r="C75" s="25">
        <v>617459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</row>
    <row r="76" spans="2:10" ht="14.25">
      <c r="B76" s="2" t="s">
        <v>81</v>
      </c>
      <c r="C76" s="25">
        <v>617459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</row>
    <row r="77" spans="2:10" ht="21" customHeight="1">
      <c r="B77" s="2" t="s">
        <v>82</v>
      </c>
      <c r="C77" s="25">
        <v>617459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</row>
    <row r="78" spans="2:10" ht="21" customHeight="1">
      <c r="B78" s="16" t="s">
        <v>83</v>
      </c>
      <c r="C78" s="25">
        <v>5890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</row>
    <row r="79" spans="2:10" ht="14.25" customHeight="1">
      <c r="B79" s="16" t="s">
        <v>84</v>
      </c>
      <c r="C79" s="25">
        <v>5430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</row>
    <row r="80" spans="2:10" ht="18">
      <c r="B80" s="16" t="s">
        <v>48</v>
      </c>
      <c r="C80" s="25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</row>
    <row r="81" spans="2:10" ht="21" customHeight="1">
      <c r="B81" s="16" t="s">
        <v>85</v>
      </c>
      <c r="C81" s="25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</row>
    <row r="82" spans="2:10" ht="14.25">
      <c r="B82" s="16" t="s">
        <v>86</v>
      </c>
      <c r="C82" s="25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</row>
    <row r="83" spans="2:10" ht="18">
      <c r="B83" s="16" t="s">
        <v>49</v>
      </c>
      <c r="C83" s="25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</row>
    <row r="84" spans="2:10" ht="27">
      <c r="B84" s="16" t="s">
        <v>87</v>
      </c>
      <c r="C84" s="25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</row>
    <row r="85" spans="2:10" ht="14.25">
      <c r="B85" s="16" t="s">
        <v>88</v>
      </c>
      <c r="C85" s="25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</row>
    <row r="86" spans="2:10" ht="27">
      <c r="B86" s="16" t="s">
        <v>91</v>
      </c>
      <c r="C86" s="25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</row>
    <row r="87" spans="2:10" ht="14.25">
      <c r="B87" s="16" t="s">
        <v>89</v>
      </c>
      <c r="C87" s="25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</row>
    <row r="88" spans="2:10" ht="27">
      <c r="B88" s="16" t="s">
        <v>92</v>
      </c>
      <c r="C88" s="25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</row>
    <row r="89" spans="2:10" ht="14.25">
      <c r="B89" s="16" t="s">
        <v>90</v>
      </c>
      <c r="C89" s="25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</row>
    <row r="90" spans="2:10" ht="27">
      <c r="B90" s="16" t="s">
        <v>93</v>
      </c>
      <c r="C90" s="25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</row>
    <row r="91" spans="2:10" ht="14.25">
      <c r="B91" s="16" t="s">
        <v>94</v>
      </c>
      <c r="C91" s="25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</row>
    <row r="92" spans="2:10" ht="14.25" customHeight="1">
      <c r="B92" s="16" t="s">
        <v>35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</row>
    <row r="93" spans="2:10" ht="14.25" customHeight="1">
      <c r="B93" s="3" t="s">
        <v>41</v>
      </c>
      <c r="C93" s="21" t="s">
        <v>43</v>
      </c>
      <c r="D93" s="21" t="s">
        <v>43</v>
      </c>
      <c r="E93" s="21" t="s">
        <v>43</v>
      </c>
      <c r="F93" s="21" t="s">
        <v>43</v>
      </c>
      <c r="G93" s="21" t="s">
        <v>43</v>
      </c>
      <c r="H93" s="21" t="s">
        <v>43</v>
      </c>
      <c r="I93" s="21" t="s">
        <v>43</v>
      </c>
      <c r="J93" s="21" t="s">
        <v>43</v>
      </c>
    </row>
    <row r="94" spans="2:10" ht="22.5" customHeight="1">
      <c r="B94" s="2" t="s">
        <v>95</v>
      </c>
      <c r="C94" s="25">
        <v>1765138</v>
      </c>
      <c r="D94" s="8">
        <v>1878703</v>
      </c>
      <c r="E94" s="8">
        <v>1494979</v>
      </c>
      <c r="F94" s="8">
        <v>1507776</v>
      </c>
      <c r="G94" s="8">
        <v>1337784</v>
      </c>
      <c r="H94" s="8">
        <v>1400000</v>
      </c>
      <c r="I94" s="8">
        <v>800000</v>
      </c>
      <c r="J94" s="8">
        <v>0</v>
      </c>
    </row>
    <row r="95" spans="2:10" ht="12.75" customHeight="1">
      <c r="B95" s="2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</row>
    <row r="96" spans="2:10" ht="12.75" customHeight="1">
      <c r="B96" s="2" t="s">
        <v>37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</row>
    <row r="97" spans="2:10" ht="12.75" customHeight="1">
      <c r="B97" s="2" t="s">
        <v>96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</row>
    <row r="98" spans="2:10" ht="23.25" customHeight="1">
      <c r="B98" s="2" t="s">
        <v>97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</row>
    <row r="99" spans="2:10" ht="12.75" customHeight="1">
      <c r="B99" s="2" t="s">
        <v>38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</row>
    <row r="100" spans="2:10" ht="22.5" customHeight="1">
      <c r="B100" s="2" t="s">
        <v>39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</row>
    <row r="101" spans="2:10" ht="12.75" customHeight="1">
      <c r="B101" s="41" t="s">
        <v>98</v>
      </c>
      <c r="C101" s="21" t="s">
        <v>43</v>
      </c>
      <c r="D101" s="21" t="s">
        <v>43</v>
      </c>
      <c r="E101" s="21" t="s">
        <v>43</v>
      </c>
      <c r="F101" s="21" t="s">
        <v>43</v>
      </c>
      <c r="G101" s="21" t="s">
        <v>43</v>
      </c>
      <c r="H101" s="21" t="s">
        <v>43</v>
      </c>
      <c r="I101" s="21" t="s">
        <v>43</v>
      </c>
      <c r="J101" s="21" t="s">
        <v>43</v>
      </c>
    </row>
    <row r="102" spans="2:10" ht="12.75" customHeight="1">
      <c r="B102" s="37" t="s">
        <v>99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</row>
    <row r="103" spans="2:10" ht="12.75" customHeight="1">
      <c r="B103" s="37" t="s">
        <v>100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</row>
    <row r="104" spans="2:10" ht="22.5">
      <c r="B104" s="38" t="s">
        <v>101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</row>
    <row r="105" ht="9.75" customHeight="1"/>
  </sheetData>
  <sheetProtection/>
  <printOptions/>
  <pageMargins left="0.31496062992125984" right="0.31496062992125984" top="0.9448818897637796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2014-03-14T11:01:33Z</cp:lastPrinted>
  <dcterms:created xsi:type="dcterms:W3CDTF">2011-11-28T09:29:47Z</dcterms:created>
  <dcterms:modified xsi:type="dcterms:W3CDTF">2014-03-17T15:29:24Z</dcterms:modified>
  <cp:category/>
  <cp:version/>
  <cp:contentType/>
  <cp:contentStatus/>
</cp:coreProperties>
</file>