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<sst xmlns="http://schemas.openxmlformats.org/spreadsheetml/2006/main" count="61" uniqueCount="61">
  <si>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w złotych</t>
  </si>
  <si>
    <t>Lp.</t>
  </si>
  <si>
    <t>Wyszczególnienie</t>
  </si>
  <si>
    <t>Prognoza</t>
  </si>
  <si>
    <t>1.</t>
  </si>
  <si>
    <r>
      <t xml:space="preserve">Zobowiązania wg tytułów dłużnych: </t>
    </r>
    <r>
      <rPr>
        <sz val="8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</si>
  <si>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</si>
  <si>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</si>
  <si>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</si>
  <si>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</si>
  <si>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</si>
  <si>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</si>
  <si>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</si>
  <si>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</si>
  <si>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</si>
  <si>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</si>
  <si>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</si>
  <si>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</si>
  <si>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</si>
  <si>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</si>
  <si>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</si>
  <si>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</si>
  <si>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</si>
  <si>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</si>
  <si>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1.3.1</t>
  </si>
  <si>
    <t xml:space="preserve">Zaciągnięte zobowiązania  </t>
  </si>
  <si>
    <t>1.3.2</t>
  </si>
  <si>
    <t>Planowane zobowiązania</t>
  </si>
  <si>
    <r>
      <t xml:space="preserve">Obsługa długu </t>
    </r>
    <r>
      <rPr>
        <sz val="8"/>
        <rFont val="Arial"/>
        <family val="2"/>
      </rPr>
      <t>(2.1+2.2+2.3)</t>
    </r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</si>
  <si>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</si>
  <si>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</si>
  <si>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</si>
  <si>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</si>
  <si>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</si>
  <si>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</si>
  <si>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</si>
  <si>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</si>
  <si>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</si>
  <si>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</si>
  <si>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</si>
  <si>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</si>
  <si>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</si>
  <si>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</si>
  <si>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</si>
  <si>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</si>
  <si>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</si>
  <si>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</si>
  <si>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</si>
  <si>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</si>
  <si>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</si>
  <si>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 xml:space="preserve">(art. 170 ust. 1)         </t>
    </r>
    <r>
      <rPr>
        <sz val="8"/>
        <rFont val="Arial"/>
        <family val="2"/>
      </rPr>
      <t>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</si>
  <si>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</si>
  <si>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 xml:space="preserve">(art. 170 ust. 3)      </t>
    </r>
    <r>
      <rPr>
        <sz val="8"/>
        <rFont val="Arial"/>
        <family val="2"/>
      </rPr>
      <t>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</si>
  <si>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</si>
  <si>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</si>
  <si>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</si>
  <si>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8"/>
        <rFont val="Arial"/>
        <family val="2"/>
      </rPr>
      <t>(art. 169 ust. 3)  (2.1+2.3):3</t>
    </r>
  </si>
  <si>
    <r>
      <t xml:space="preserve"> </t>
    </r>
    <r>
      <rPr>
        <b/>
        <sz val="14"/>
        <rFont val="Arial CE"/>
        <family val="2"/>
      </rPr>
      <t xml:space="preserve">                              Prognoza kwoty długu i spłat na rok 2010 i lata następne</t>
    </r>
  </si>
  <si>
    <t>Kwota długu na dzień 31.12.2009</t>
  </si>
  <si>
    <t xml:space="preserve"> </t>
  </si>
  <si>
    <t>Duszniki, dnia 22 grudnia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</si>
</sst>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8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.28125" style="0" customWidth="1"/>
    <col min="2" max="2" width="64.28125" style="0" customWidth="1"/>
    <col min="3" max="4" width="12.140625" style="0" customWidth="1"/>
    <col min="5" max="8" width="11.140625" style="0" customWidth="1"/>
    <col min="9" max="9" width="1.1484375" style="0" customWidth="1"/>
  </cols>
  <sheetData>
    <row r="1" spans="1:8" ht="18.75">
      <c r="A1" s="24" t="s">
        <v>57</v>
      </c>
      <c r="B1" s="25"/>
      <c r="C1" s="25"/>
      <c r="D1" s="25"/>
      <c r="E1" s="25"/>
      <c r="F1" s="25"/>
      <c r="G1" s="25"/>
      <c r="H1" s="25"/>
    </row>
    <row r="2" ht="12.75">
      <c r="H2" s="1" t="s">
        <v>0</v>
      </c>
    </row>
    <row r="3" spans="1:8" s="3" customFormat="1" ht="35.25" customHeight="1">
      <c r="A3" s="26" t="s">
        <v>1</v>
      </c>
      <c r="B3" s="26" t="s">
        <v>2</v>
      </c>
      <c r="C3" s="27" t="s">
        <v>58</v>
      </c>
      <c r="D3" s="29" t="s">
        <v>3</v>
      </c>
      <c r="E3" s="29"/>
      <c r="F3" s="29"/>
      <c r="G3" s="29"/>
      <c r="H3" s="29"/>
    </row>
    <row r="4" spans="1:8" s="3" customFormat="1" ht="17.25" customHeight="1">
      <c r="A4" s="26"/>
      <c r="B4" s="26"/>
      <c r="C4" s="28"/>
      <c r="D4" s="2">
        <v>2010</v>
      </c>
      <c r="E4" s="2">
        <v>2011</v>
      </c>
      <c r="F4" s="2">
        <v>2012</v>
      </c>
      <c r="G4" s="2">
        <v>2013</v>
      </c>
      <c r="H4" s="2">
        <v>2014</v>
      </c>
    </row>
    <row r="5" spans="1:8" s="5" customFormat="1" ht="8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3" customFormat="1" ht="18" customHeight="1">
      <c r="A6" s="6" t="s">
        <v>4</v>
      </c>
      <c r="B6" s="7" t="s">
        <v>5</v>
      </c>
      <c r="C6" s="8">
        <f aca="true" t="shared" si="0" ref="C6:H6">C7+C11+C16</f>
        <v>4540000</v>
      </c>
      <c r="D6" s="8">
        <f t="shared" si="0"/>
        <v>8171786</v>
      </c>
      <c r="E6" s="9">
        <f t="shared" si="0"/>
        <v>6731786</v>
      </c>
      <c r="F6" s="9">
        <f t="shared" si="0"/>
        <v>4931786</v>
      </c>
      <c r="G6" s="9">
        <f t="shared" si="0"/>
        <v>3131786</v>
      </c>
      <c r="H6" s="9">
        <f t="shared" si="0"/>
        <v>1331786</v>
      </c>
    </row>
    <row r="7" spans="1:8" s="12" customFormat="1" ht="15" customHeight="1">
      <c r="A7" s="10" t="s">
        <v>6</v>
      </c>
      <c r="B7" s="11" t="s">
        <v>7</v>
      </c>
      <c r="C7" s="8">
        <f aca="true" t="shared" si="1" ref="C7:H7">C8+C9+C10</f>
        <v>4540000</v>
      </c>
      <c r="D7" s="8">
        <f t="shared" si="1"/>
        <v>4540000</v>
      </c>
      <c r="E7" s="9">
        <f t="shared" si="1"/>
        <v>6731786</v>
      </c>
      <c r="F7" s="9">
        <f t="shared" si="1"/>
        <v>4931786</v>
      </c>
      <c r="G7" s="9">
        <f t="shared" si="1"/>
        <v>3131786</v>
      </c>
      <c r="H7" s="9">
        <f t="shared" si="1"/>
        <v>1331786</v>
      </c>
    </row>
    <row r="8" spans="1:8" s="12" customFormat="1" ht="15" customHeight="1">
      <c r="A8" s="13" t="s">
        <v>8</v>
      </c>
      <c r="B8" s="14" t="s">
        <v>9</v>
      </c>
      <c r="C8" s="9">
        <v>4540000</v>
      </c>
      <c r="D8" s="9">
        <v>4540000</v>
      </c>
      <c r="E8" s="9">
        <v>3100000</v>
      </c>
      <c r="F8" s="9">
        <v>1720000</v>
      </c>
      <c r="G8" s="9">
        <v>480000</v>
      </c>
      <c r="H8" s="9">
        <v>0</v>
      </c>
    </row>
    <row r="9" spans="1:8" s="12" customFormat="1" ht="15" customHeight="1">
      <c r="A9" s="13" t="s">
        <v>10</v>
      </c>
      <c r="B9" s="14" t="s">
        <v>11</v>
      </c>
      <c r="C9" s="9"/>
      <c r="D9" s="9"/>
      <c r="E9" s="9">
        <v>3631786</v>
      </c>
      <c r="F9" s="9">
        <v>3211786</v>
      </c>
      <c r="G9" s="9">
        <v>2651786</v>
      </c>
      <c r="H9" s="9">
        <v>1331786</v>
      </c>
    </row>
    <row r="10" spans="1:8" s="12" customFormat="1" ht="13.5" customHeight="1">
      <c r="A10" s="13" t="s">
        <v>12</v>
      </c>
      <c r="B10" s="14" t="s">
        <v>13</v>
      </c>
      <c r="C10" s="9"/>
      <c r="D10" s="9"/>
      <c r="E10" s="9"/>
      <c r="F10" s="9"/>
      <c r="G10" s="9"/>
      <c r="H10" s="9"/>
    </row>
    <row r="11" spans="1:8" s="12" customFormat="1" ht="15" customHeight="1">
      <c r="A11" s="10" t="s">
        <v>14</v>
      </c>
      <c r="B11" s="11" t="s">
        <v>15</v>
      </c>
      <c r="C11" s="9">
        <f aca="true" t="shared" si="2" ref="C11:H11">C12+C13+C15</f>
        <v>0</v>
      </c>
      <c r="D11" s="9">
        <f t="shared" si="2"/>
        <v>3631786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</row>
    <row r="12" spans="1:8" s="12" customFormat="1" ht="15" customHeight="1">
      <c r="A12" s="13" t="s">
        <v>16</v>
      </c>
      <c r="B12" s="14" t="s">
        <v>17</v>
      </c>
      <c r="C12" s="9"/>
      <c r="D12" s="9"/>
      <c r="E12" s="9"/>
      <c r="F12" s="9"/>
      <c r="G12" s="9"/>
      <c r="H12" s="9"/>
    </row>
    <row r="13" spans="1:8" s="12" customFormat="1" ht="13.5" customHeight="1">
      <c r="A13" s="13" t="s">
        <v>18</v>
      </c>
      <c r="B13" s="14" t="s">
        <v>19</v>
      </c>
      <c r="C13" s="9"/>
      <c r="D13" s="9">
        <v>3631786</v>
      </c>
      <c r="E13" s="9"/>
      <c r="F13" s="9"/>
      <c r="G13" s="9"/>
      <c r="H13" s="9"/>
    </row>
    <row r="14" spans="1:8" s="12" customFormat="1" ht="13.5" customHeight="1">
      <c r="A14" s="13"/>
      <c r="B14" s="15" t="s">
        <v>20</v>
      </c>
      <c r="C14" s="9"/>
      <c r="D14" s="9"/>
      <c r="E14" s="9"/>
      <c r="F14" s="9"/>
      <c r="G14" s="9"/>
      <c r="H14" s="9"/>
    </row>
    <row r="15" spans="1:8" s="12" customFormat="1" ht="13.5" customHeight="1">
      <c r="A15" s="13" t="s">
        <v>21</v>
      </c>
      <c r="B15" s="14" t="s">
        <v>22</v>
      </c>
      <c r="C15" s="9"/>
      <c r="D15" s="9"/>
      <c r="E15" s="9"/>
      <c r="F15" s="9"/>
      <c r="G15" s="9"/>
      <c r="H15" s="9"/>
    </row>
    <row r="16" spans="1:8" s="12" customFormat="1" ht="15" customHeight="1">
      <c r="A16" s="10" t="s">
        <v>23</v>
      </c>
      <c r="B16" s="11" t="s">
        <v>59</v>
      </c>
      <c r="C16" s="9">
        <f aca="true" t="shared" si="3" ref="C16:H16">C17+C18</f>
        <v>0</v>
      </c>
      <c r="D16" s="9">
        <f t="shared" si="3"/>
        <v>0</v>
      </c>
      <c r="E16" s="9">
        <f t="shared" si="3"/>
        <v>0</v>
      </c>
      <c r="F16" s="9">
        <f t="shared" si="3"/>
        <v>0</v>
      </c>
      <c r="G16" s="9">
        <f t="shared" si="3"/>
        <v>0</v>
      </c>
      <c r="H16" s="9">
        <f t="shared" si="3"/>
        <v>0</v>
      </c>
    </row>
    <row r="17" spans="1:8" s="12" customFormat="1" ht="13.5" customHeight="1">
      <c r="A17" s="13" t="s">
        <v>24</v>
      </c>
      <c r="B17" s="16" t="s">
        <v>25</v>
      </c>
      <c r="C17" s="9"/>
      <c r="D17" s="9"/>
      <c r="E17" s="9"/>
      <c r="F17" s="9"/>
      <c r="G17" s="9"/>
      <c r="H17" s="9"/>
    </row>
    <row r="18" spans="1:8" s="12" customFormat="1" ht="13.5" customHeight="1">
      <c r="A18" s="13" t="s">
        <v>26</v>
      </c>
      <c r="B18" s="16" t="s">
        <v>27</v>
      </c>
      <c r="C18" s="9"/>
      <c r="D18" s="9"/>
      <c r="E18" s="9"/>
      <c r="F18" s="9"/>
      <c r="G18" s="9"/>
      <c r="H18" s="9"/>
    </row>
    <row r="19" spans="1:8" s="3" customFormat="1" ht="18.75" customHeight="1">
      <c r="A19" s="6">
        <v>2</v>
      </c>
      <c r="B19" s="7" t="s">
        <v>28</v>
      </c>
      <c r="C19" s="9">
        <f aca="true" t="shared" si="4" ref="C19:H19">C20+C24+C25</f>
        <v>1654500</v>
      </c>
      <c r="D19" s="9">
        <f t="shared" si="4"/>
        <v>1560000</v>
      </c>
      <c r="E19" s="9">
        <f t="shared" si="4"/>
        <v>1960000</v>
      </c>
      <c r="F19" s="9">
        <f t="shared" si="4"/>
        <v>1950000</v>
      </c>
      <c r="G19" s="9">
        <f t="shared" si="4"/>
        <v>1940000</v>
      </c>
      <c r="H19" s="9">
        <f t="shared" si="4"/>
        <v>1431786</v>
      </c>
    </row>
    <row r="20" spans="1:8" s="3" customFormat="1" ht="15" customHeight="1">
      <c r="A20" s="6" t="s">
        <v>29</v>
      </c>
      <c r="B20" s="7" t="s">
        <v>30</v>
      </c>
      <c r="C20" s="9">
        <f aca="true" t="shared" si="5" ref="C20:H20">C21+C22+C23</f>
        <v>1484500</v>
      </c>
      <c r="D20" s="9">
        <f t="shared" si="5"/>
        <v>1440000</v>
      </c>
      <c r="E20" s="9">
        <f t="shared" si="5"/>
        <v>1800000</v>
      </c>
      <c r="F20" s="9">
        <f t="shared" si="5"/>
        <v>1800000</v>
      </c>
      <c r="G20" s="9">
        <f t="shared" si="5"/>
        <v>1800000</v>
      </c>
      <c r="H20" s="9">
        <f t="shared" si="5"/>
        <v>1331786</v>
      </c>
    </row>
    <row r="21" spans="1:8" s="12" customFormat="1" ht="15" customHeight="1">
      <c r="A21" s="13" t="s">
        <v>31</v>
      </c>
      <c r="B21" s="14" t="s">
        <v>32</v>
      </c>
      <c r="C21" s="9">
        <v>1484500</v>
      </c>
      <c r="D21" s="9">
        <v>1440000</v>
      </c>
      <c r="E21" s="9">
        <v>1800000</v>
      </c>
      <c r="F21" s="9">
        <v>1800000</v>
      </c>
      <c r="G21" s="9">
        <v>1800000</v>
      </c>
      <c r="H21" s="9">
        <v>1331786</v>
      </c>
    </row>
    <row r="22" spans="1:8" s="12" customFormat="1" ht="13.5" customHeight="1">
      <c r="A22" s="13" t="s">
        <v>33</v>
      </c>
      <c r="B22" s="14" t="s">
        <v>34</v>
      </c>
      <c r="C22" s="9"/>
      <c r="D22" s="9"/>
      <c r="E22" s="9"/>
      <c r="F22" s="9"/>
      <c r="G22" s="9"/>
      <c r="H22" s="9"/>
    </row>
    <row r="23" spans="1:8" s="12" customFormat="1" ht="15" customHeight="1">
      <c r="A23" s="13" t="s">
        <v>35</v>
      </c>
      <c r="B23" s="14" t="s">
        <v>36</v>
      </c>
      <c r="C23" s="9"/>
      <c r="D23" s="9"/>
      <c r="E23" s="9"/>
      <c r="F23" s="9"/>
      <c r="G23" s="9"/>
      <c r="H23" s="9"/>
    </row>
    <row r="24" spans="1:8" s="12" customFormat="1" ht="13.5" customHeight="1">
      <c r="A24" s="10" t="s">
        <v>37</v>
      </c>
      <c r="B24" s="11" t="s">
        <v>38</v>
      </c>
      <c r="C24" s="9"/>
      <c r="D24" s="9"/>
      <c r="E24" s="9"/>
      <c r="F24" s="9"/>
      <c r="G24" s="9"/>
      <c r="H24" s="9"/>
    </row>
    <row r="25" spans="1:8" s="17" customFormat="1" ht="14.25" customHeight="1">
      <c r="A25" s="10" t="s">
        <v>39</v>
      </c>
      <c r="B25" s="11" t="s">
        <v>40</v>
      </c>
      <c r="C25" s="9">
        <v>170000</v>
      </c>
      <c r="D25" s="9">
        <v>120000</v>
      </c>
      <c r="E25" s="9">
        <v>160000</v>
      </c>
      <c r="F25" s="9">
        <v>150000</v>
      </c>
      <c r="G25" s="9">
        <v>140000</v>
      </c>
      <c r="H25" s="9">
        <v>100000</v>
      </c>
    </row>
    <row r="26" spans="1:8" s="3" customFormat="1" ht="18" customHeight="1">
      <c r="A26" s="6" t="s">
        <v>41</v>
      </c>
      <c r="B26" s="7" t="s">
        <v>42</v>
      </c>
      <c r="C26" s="23">
        <v>20230836.02</v>
      </c>
      <c r="D26" s="23">
        <v>19114698.38</v>
      </c>
      <c r="E26" s="9">
        <v>18000000</v>
      </c>
      <c r="F26" s="9">
        <v>18000000</v>
      </c>
      <c r="G26" s="9">
        <v>19000000</v>
      </c>
      <c r="H26" s="9">
        <v>19000000</v>
      </c>
    </row>
    <row r="27" spans="1:8" s="18" customFormat="1" ht="18" customHeight="1">
      <c r="A27" s="6" t="s">
        <v>43</v>
      </c>
      <c r="B27" s="7" t="s">
        <v>44</v>
      </c>
      <c r="C27" s="23">
        <v>22870336.02</v>
      </c>
      <c r="D27" s="23">
        <v>21306484.38</v>
      </c>
      <c r="E27" s="9">
        <v>18500000</v>
      </c>
      <c r="F27" s="9">
        <v>18500000</v>
      </c>
      <c r="G27" s="9">
        <v>19500000</v>
      </c>
      <c r="H27" s="9">
        <v>19500000</v>
      </c>
    </row>
    <row r="28" spans="1:8" s="18" customFormat="1" ht="18" customHeight="1">
      <c r="A28" s="6" t="s">
        <v>45</v>
      </c>
      <c r="B28" s="7" t="s">
        <v>46</v>
      </c>
      <c r="C28" s="9">
        <f aca="true" t="shared" si="6" ref="C28:H28">C26-C27</f>
        <v>-2639500</v>
      </c>
      <c r="D28" s="9">
        <f t="shared" si="6"/>
        <v>-2191786</v>
      </c>
      <c r="E28" s="9">
        <f t="shared" si="6"/>
        <v>-500000</v>
      </c>
      <c r="F28" s="9">
        <f t="shared" si="6"/>
        <v>-500000</v>
      </c>
      <c r="G28" s="9">
        <f t="shared" si="6"/>
        <v>-500000</v>
      </c>
      <c r="H28" s="9">
        <f t="shared" si="6"/>
        <v>-500000</v>
      </c>
    </row>
    <row r="29" spans="1:8" s="3" customFormat="1" ht="16.5" customHeight="1">
      <c r="A29" s="6" t="s">
        <v>47</v>
      </c>
      <c r="B29" s="7" t="s">
        <v>48</v>
      </c>
      <c r="C29" s="19"/>
      <c r="D29" s="19"/>
      <c r="E29" s="19"/>
      <c r="F29" s="19"/>
      <c r="G29" s="19"/>
      <c r="H29" s="19"/>
    </row>
    <row r="30" spans="1:8" s="12" customFormat="1" ht="15" customHeight="1">
      <c r="A30" s="10" t="s">
        <v>49</v>
      </c>
      <c r="B30" s="20" t="s">
        <v>50</v>
      </c>
      <c r="C30" s="21">
        <f aca="true" t="shared" si="7" ref="C30:H30">(C6-C20-C24)/C26*100</f>
        <v>15.103182077989082</v>
      </c>
      <c r="D30" s="21">
        <f t="shared" si="7"/>
        <v>35.21785102841889</v>
      </c>
      <c r="E30" s="21">
        <f t="shared" si="7"/>
        <v>27.398811111111108</v>
      </c>
      <c r="F30" s="21">
        <f t="shared" si="7"/>
        <v>17.39881111111111</v>
      </c>
      <c r="G30" s="21">
        <f t="shared" si="7"/>
        <v>7.0094</v>
      </c>
      <c r="H30" s="21">
        <f t="shared" si="7"/>
        <v>0</v>
      </c>
    </row>
    <row r="31" spans="1:8" s="12" customFormat="1" ht="15" customHeight="1">
      <c r="A31" s="10" t="s">
        <v>51</v>
      </c>
      <c r="B31" s="20" t="s">
        <v>52</v>
      </c>
      <c r="C31" s="21">
        <f aca="true" t="shared" si="8" ref="C31:H31">(C7+C11-C20)/C26*100</f>
        <v>15.103182077989082</v>
      </c>
      <c r="D31" s="21">
        <f t="shared" si="8"/>
        <v>35.21785102841889</v>
      </c>
      <c r="E31" s="21">
        <f t="shared" si="8"/>
        <v>27.398811111111108</v>
      </c>
      <c r="F31" s="21">
        <f t="shared" si="8"/>
        <v>17.39881111111111</v>
      </c>
      <c r="G31" s="21">
        <f t="shared" si="8"/>
        <v>7.0094</v>
      </c>
      <c r="H31" s="21">
        <f t="shared" si="8"/>
        <v>0</v>
      </c>
    </row>
    <row r="32" spans="1:8" s="12" customFormat="1" ht="15" customHeight="1">
      <c r="A32" s="10" t="s">
        <v>53</v>
      </c>
      <c r="B32" s="20" t="s">
        <v>54</v>
      </c>
      <c r="C32" s="21">
        <f aca="true" t="shared" si="9" ref="C32:H32">C19/C26*100</f>
        <v>8.178109883172292</v>
      </c>
      <c r="D32" s="21">
        <f t="shared" si="9"/>
        <v>8.161258781003063</v>
      </c>
      <c r="E32" s="21">
        <f t="shared" si="9"/>
        <v>10.888888888888888</v>
      </c>
      <c r="F32" s="21">
        <f t="shared" si="9"/>
        <v>10.833333333333334</v>
      </c>
      <c r="G32" s="21">
        <f t="shared" si="9"/>
        <v>10.210526315789474</v>
      </c>
      <c r="H32" s="21">
        <f t="shared" si="9"/>
        <v>7.535715789473684</v>
      </c>
    </row>
    <row r="33" spans="1:8" s="12" customFormat="1" ht="15" customHeight="1">
      <c r="A33" s="10" t="s">
        <v>55</v>
      </c>
      <c r="B33" s="20" t="s">
        <v>56</v>
      </c>
      <c r="C33" s="21">
        <f aca="true" t="shared" si="10" ref="C33:H33">(C20+C25)/C26*100</f>
        <v>8.178109883172292</v>
      </c>
      <c r="D33" s="21">
        <f t="shared" si="10"/>
        <v>8.161258781003063</v>
      </c>
      <c r="E33" s="21">
        <f t="shared" si="10"/>
        <v>10.888888888888888</v>
      </c>
      <c r="F33" s="21">
        <f t="shared" si="10"/>
        <v>10.833333333333334</v>
      </c>
      <c r="G33" s="21">
        <f t="shared" si="10"/>
        <v>10.210526315789474</v>
      </c>
      <c r="H33" s="21">
        <f t="shared" si="10"/>
        <v>7.535715789473684</v>
      </c>
    </row>
    <row r="37" ht="12.75">
      <c r="A37" s="22" t="s">
        <v>60</v>
      </c>
    </row>
  </sheetData>
  <sheetProtection/>
  <mergeCells count="5">
    <mergeCell ref="A1:H1"/>
    <mergeCell ref="A3:A4"/>
    <mergeCell ref="B3:B4"/>
    <mergeCell ref="C3:C4"/>
    <mergeCell ref="D3:H3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2009-11-16T08:25:26Z</cp:lastPrinted>
  <dcterms:created xsi:type="dcterms:W3CDTF">2008-11-06T08:55:00Z</dcterms:created>
  <dcterms:modified xsi:type="dcterms:W3CDTF">2009-12-10T07:07:25Z</dcterms:modified>
  <cp:category/>
  <cp:version/>
  <cp:contentType/>
  <cp:contentStatus/>
</cp:coreProperties>
</file>