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506" windowWidth="8340" windowHeight="11520" tabRatio="937" activeTab="0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podm." sheetId="6" r:id="rId6"/>
    <sheet name="dotacje celowe" sheetId="7" r:id="rId7"/>
    <sheet name="dotacje sfp" sheetId="8" r:id="rId8"/>
    <sheet name="fundusz sołecki" sheetId="9" r:id="rId9"/>
    <sheet name="plan zakł.bud.doch.wł." sheetId="10" r:id="rId10"/>
  </sheets>
  <definedNames/>
  <calcPr fullCalcOnLoad="1"/>
</workbook>
</file>

<file path=xl/sharedStrings.xml><?xml version="1.0" encoding="utf-8"?>
<sst xmlns="http://schemas.openxmlformats.org/spreadsheetml/2006/main" count="1511" uniqueCount="538">
  <si>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</si>
  <si>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</si>
  <si>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</si>
  <si>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</si>
  <si>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</si>
  <si>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</si>
  <si>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</si>
  <si>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</si>
  <si>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</si>
  <si>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</si>
  <si>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</si>
  <si>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</si>
  <si>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</si>
  <si>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</si>
  <si>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</si>
  <si>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</si>
  <si>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</si>
  <si>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</si>
  <si>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</si>
  <si>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</si>
  <si>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</si>
  <si>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</si>
  <si>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</si>
  <si>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</si>
  <si>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</si>
  <si>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</si>
  <si>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</si>
  <si>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</si>
  <si>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</si>
  <si>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</si>
  <si>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</si>
  <si>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</si>
  <si>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</si>
  <si>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</si>
  <si>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</si>
  <si>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</si>
  <si>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</si>
  <si>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</si>
  <si>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</si>
  <si>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</si>
  <si>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</si>
  <si>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</si>
  <si>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</si>
  <si>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</si>
  <si>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</si>
  <si>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</si>
  <si>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</si>
  <si>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</si>
  <si>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</si>
  <si>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</si>
  <si>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</si>
  <si>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</si>
  <si>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</si>
  <si>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</si>
  <si>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</si>
  <si>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</si>
  <si>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</si>
  <si>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</si>
  <si>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</si>
  <si>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</si>
  <si>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</si>
  <si>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</si>
  <si>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</si>
  <si>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</si>
  <si>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</si>
  <si>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</si>
  <si>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</si>
  <si>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</si>
  <si>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</si>
  <si>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</si>
  <si>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</si>
  <si>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</si>
  <si>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</si>
  <si>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</si>
  <si>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</si>
  <si>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</si>
  <si>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</si>
  <si>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</si>
  <si>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</si>
  <si>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</si>
  <si>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</si>
  <si>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</si>
  <si>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</si>
  <si>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</si>
  <si>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</si>
  <si>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</si>
  <si>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</si>
  <si>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</si>
  <si>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</si>
  <si>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</si>
  <si>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</si>
  <si>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</si>
  <si>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</si>
  <si>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</si>
  <si>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</si>
  <si>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</si>
  <si>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</si>
  <si>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</si>
  <si>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</si>
  <si>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</si>
  <si>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</si>
  <si>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</si>
  <si>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</si>
  <si>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</si>
  <si>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</si>
  <si>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</si>
  <si>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</si>
  <si>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</si>
  <si>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</si>
  <si>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</si>
  <si>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</si>
  <si>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</si>
  <si>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</si>
  <si>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</si>
  <si>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</si>
  <si>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</si>
  <si>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</si>
  <si>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</si>
  <si>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</si>
  <si>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</si>
  <si>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</si>
  <si>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</si>
  <si>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</si>
  <si>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</si>
  <si>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</si>
  <si>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</si>
  <si>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</si>
  <si>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</si>
  <si>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</si>
  <si>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</si>
  <si>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</si>
  <si>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</si>
  <si>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</si>
  <si>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</si>
  <si>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</si>
  <si>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</si>
  <si>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</si>
  <si>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</si>
  <si>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</si>
  <si>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</si>
  <si>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</si>
  <si>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</si>
  <si>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</si>
  <si>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</si>
  <si>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</si>
  <si>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</si>
  <si>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</si>
  <si>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</si>
  <si>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</si>
  <si>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</si>
  <si>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</si>
  <si>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</si>
  <si>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</si>
  <si>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</si>
  <si>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</si>
  <si>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</si>
  <si>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</si>
  <si>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</si>
  <si>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</si>
  <si>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</si>
  <si>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</si>
  <si>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</si>
  <si>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</si>
  <si>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</si>
  <si>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</si>
  <si>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</si>
  <si>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</si>
  <si>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</si>
  <si>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</si>
  <si>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</si>
  <si>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</si>
  <si>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</si>
  <si>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</si>
  <si>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</si>
  <si>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</si>
  <si>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</si>
  <si>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</si>
  <si>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</si>
  <si>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</si>
  <si>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</si>
  <si>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</si>
  <si>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</si>
  <si>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</si>
  <si>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</si>
  <si>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</si>
  <si>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</si>
  <si>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</si>
  <si>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</si>
  <si>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</si>
  <si>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</si>
  <si>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</si>
  <si>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</si>
  <si>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</si>
  <si>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</si>
  <si>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</si>
  <si>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</si>
  <si>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</si>
  <si>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</si>
  <si>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</si>
  <si>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</si>
  <si>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</si>
  <si>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</si>
  <si>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</si>
  <si>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</si>
  <si>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</si>
  <si>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</si>
  <si>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</si>
  <si>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</si>
  <si>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</si>
  <si>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</si>
  <si>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</si>
  <si>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</si>
  <si>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</si>
  <si>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</si>
  <si>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</si>
  <si>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</si>
  <si>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</si>
  <si>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zadania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</si>
  <si>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</si>
  <si>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</si>
  <si>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</si>
  <si>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</si>
  <si>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</si>
  <si>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</si>
  <si>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</si>
  <si>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</si>
  <si>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</si>
  <si>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</si>
  <si>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</si>
  <si>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</si>
  <si>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</si>
  <si>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</si>
  <si>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</si>
  <si>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</si>
  <si>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</si>
  <si>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           Załącznik Nr 3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</si>
  <si>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</si>
  <si>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</si>
  <si>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</si>
  <si>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</si>
  <si>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</si>
  <si>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</si>
  <si>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</si>
  <si>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</si>
  <si>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</si>
  <si>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</si>
  <si>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</si>
  <si>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</si>
  <si>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</si>
  <si>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</si>
  <si>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</si>
  <si>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</si>
  <si>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</si>
  <si>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</si>
  <si>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</si>
  <si>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</si>
  <si>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</si>
  <si>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</si>
  <si>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</si>
  <si>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</si>
  <si>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</si>
  <si>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</si>
  <si>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</si>
  <si>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</si>
  <si>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</si>
  <si>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</si>
  <si>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</si>
  <si>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</si>
  <si>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</si>
  <si>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</si>
  <si>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</si>
  <si>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</si>
  <si>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</si>
  <si>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</si>
  <si>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</si>
  <si>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</si>
  <si>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</si>
  <si>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</si>
  <si>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</si>
  <si>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</si>
  <si>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</si>
  <si>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</si>
  <si>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</si>
  <si>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</si>
  <si>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</si>
  <si>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 xml:space="preserve">  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</si>
  <si>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</si>
  <si>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</si>
  <si>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</si>
  <si>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</si>
  <si>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</si>
  <si>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</si>
  <si>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</si>
  <si>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</si>
  <si>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</si>
  <si>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</si>
  <si>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</si>
  <si>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</si>
  <si>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</si>
  <si>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</si>
  <si>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</si>
  <si>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</si>
  <si>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</si>
  <si>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</si>
  <si>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</si>
  <si>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</si>
  <si>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</si>
  <si>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</si>
  <si>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</si>
  <si>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</si>
  <si>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</si>
  <si>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</si>
  <si>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</si>
  <si>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</si>
  <si>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</si>
  <si>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</si>
  <si>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</si>
  <si>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</si>
  <si>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</si>
  <si>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</si>
  <si>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</si>
  <si>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</si>
  <si>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</si>
  <si>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</si>
  <si>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</si>
  <si>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</si>
  <si>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</si>
  <si>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</si>
  <si>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</si>
  <si>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</si>
  <si>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</si>
  <si>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</si>
  <si>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</si>
  <si>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</si>
  <si>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</si>
  <si>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</si>
  <si>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</si>
  <si>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</si>
  <si>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</si>
  <si>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</si>
  <si>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</si>
  <si>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</si>
  <si>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Koszty</t>
  </si>
  <si>
    <t xml:space="preserve">                                    Załącznik Nr 5 do</t>
  </si>
  <si>
    <t>0960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</si>
  <si>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</si>
  <si>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</si>
  <si>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</si>
  <si>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</si>
  <si>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</si>
  <si>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</si>
  <si>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</si>
  <si>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Biblioteka Publiczna i Centrum Animacji Kultury w Dusznikach</t>
  </si>
  <si>
    <t>Załącznik Nr 9 do</t>
  </si>
  <si>
    <t>Załącznik Nr 10 do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</si>
  <si>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</si>
  <si>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</si>
  <si>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</si>
  <si>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</si>
  <si>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</si>
  <si>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</si>
  <si>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</si>
  <si>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</si>
  <si>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</si>
  <si>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</si>
  <si>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</si>
  <si>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</si>
  <si>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</si>
  <si>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</si>
  <si>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</si>
  <si>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</si>
  <si>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</si>
  <si>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</si>
  <si>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</si>
  <si>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</si>
  <si>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</si>
  <si>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</si>
  <si>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 xml:space="preserve">                                  Załącznik Nr 6 do</t>
  </si>
  <si>
    <t xml:space="preserve">                           Załącznik Nr 8 do</t>
  </si>
  <si>
    <t xml:space="preserve">                                                               z dnia …………………….</t>
  </si>
  <si>
    <t xml:space="preserve">                                                              z dnia …………………….</t>
  </si>
  <si>
    <t xml:space="preserve">                                  z dnia …………………………..</t>
  </si>
  <si>
    <t xml:space="preserve">                           z dnia ……………………….</t>
  </si>
  <si>
    <t>6300</t>
  </si>
  <si>
    <t>dotacja celowa na pomoc finansową  udzielaną między jednostkami samorządu terytorialnego na dofinansowanie własnych zadań inwestycyjnych i zakupów inwestycyjnych</t>
  </si>
  <si>
    <t xml:space="preserve">                                                            z dnia …………………………..</t>
  </si>
  <si>
    <t>Uchwały Rady Gminy Duszniki Nr ……………………..</t>
  </si>
  <si>
    <t>z dnia …………………….</t>
  </si>
  <si>
    <t xml:space="preserve">                                       Załącznik Nr 7 do</t>
  </si>
  <si>
    <t xml:space="preserve">                                       z dnia ……………….</t>
  </si>
  <si>
    <t>Uchwały Rady Gminy Duszniki Nr …………………</t>
  </si>
  <si>
    <t>Razem</t>
  </si>
  <si>
    <t>z dnia …………………………</t>
  </si>
  <si>
    <t xml:space="preserve">                                    z dnia …………………….</t>
  </si>
  <si>
    <t>0660</t>
  </si>
  <si>
    <t>0670</t>
  </si>
  <si>
    <t>0980</t>
  </si>
  <si>
    <t>Załącznik Nr 3 cd.</t>
  </si>
  <si>
    <t>2510</t>
  </si>
  <si>
    <t>Rozbudowa oczyszczalni ścieków w Grzebienisku z zakupem cysterny</t>
  </si>
  <si>
    <t>80148</t>
  </si>
  <si>
    <t>80149</t>
  </si>
  <si>
    <t>80150</t>
  </si>
  <si>
    <t>92109</t>
  </si>
  <si>
    <t>Domy i ośrodki kultury, świetlice i kluby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</si>
  <si>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</si>
  <si>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</si>
  <si>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</si>
  <si>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</si>
  <si>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</si>
  <si>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</si>
  <si>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</si>
  <si>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</si>
  <si>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</si>
  <si>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</si>
  <si>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                                                               Uchwały Rady Gminy Duszniki Nr ………</t>
  </si>
  <si>
    <t xml:space="preserve">                                                            Uchwały Rady Gminy Duszniki Nr ………………</t>
  </si>
  <si>
    <t xml:space="preserve">                                                              Uchwały Rady Gminy Duszniki Nr ……………</t>
  </si>
  <si>
    <t>Uchwały Rady Gminy Duszniki Nr ………………</t>
  </si>
  <si>
    <t xml:space="preserve">                                    Uchwały Rady Gminy Duszniki Nr …………………</t>
  </si>
  <si>
    <t xml:space="preserve">                                  Uchwały Rady Gminy Duszniki Nr  ………………</t>
  </si>
  <si>
    <t xml:space="preserve">                                       Uchwały Rady Gminy Duszniki Nr ……………</t>
  </si>
  <si>
    <t xml:space="preserve">                           Uchwały Rady Gminy Duszniki Nr ………………</t>
  </si>
  <si>
    <t>wpływy z tytułu zwrotów wypłaconych świadczeń z funduszu alimentacyjnego</t>
  </si>
  <si>
    <t xml:space="preserve">zakup materiałów i wyposażenia </t>
  </si>
  <si>
    <t>0550</t>
  </si>
  <si>
    <t>wpływy z opłat z tytułu użytkowania wieczystego nieruchomości</t>
  </si>
  <si>
    <t xml:space="preserve">2. Drogi publiczne gminne 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</si>
  <si>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</si>
  <si>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</si>
  <si>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</si>
  <si>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</si>
  <si>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</si>
  <si>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</si>
  <si>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</si>
  <si>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</si>
  <si>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</si>
  <si>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</si>
  <si>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</si>
  <si>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</si>
  <si>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</si>
  <si>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</si>
  <si>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</si>
  <si>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</si>
  <si>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</si>
  <si>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</si>
  <si>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</si>
  <si>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</si>
  <si>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</si>
  <si>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</si>
  <si>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</si>
  <si>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</si>
  <si>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Plan dochodów budżetu gminy na 2017r.</t>
  </si>
  <si>
    <t>Plan 2017r.</t>
  </si>
  <si>
    <t>Wydatki budżetu gminy na 2017r.</t>
  </si>
  <si>
    <t>I. Dochody i wydatki związane z realizacją zadań z zakresu administracji rządowej zleconych gminie i innych zadań zleconych odrębnymi ustawami w 2017r.</t>
  </si>
  <si>
    <t>II. Dochody budżetu państwa związane z realizacją zadań zleconych jednostkom samorządu terytorialnegoz w 2017r.</t>
  </si>
  <si>
    <t xml:space="preserve">                                 Przychody i rozchody budżetu w 2017r.</t>
  </si>
  <si>
    <t xml:space="preserve">                                       Zadania inwestycyjne w 2017r.</t>
  </si>
  <si>
    <t>Dotacje celowe na zadania własne gminy realizowane przez podmioty nienależące do sektora finansów publicznych w 2017r.</t>
  </si>
  <si>
    <t>Dotacje przedmiotowe, podmiotowe i celowe na zadania własne gminy realizowane przez podmioty należące do sektora finansów publicznych                w 2017r.</t>
  </si>
  <si>
    <t xml:space="preserve">              Wydatki jednostek pomocniczych na rok 2017</t>
  </si>
  <si>
    <t>Plan przychodów i kosztów samorządowych zakładów budżetowych na 2017r.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</si>
  <si>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</si>
  <si>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</si>
  <si>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</si>
  <si>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2060</t>
  </si>
  <si>
    <t>855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</si>
  <si>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</si>
  <si>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</si>
  <si>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</si>
  <si>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</si>
  <si>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</si>
  <si>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</si>
  <si>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</si>
  <si>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</si>
  <si>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</si>
  <si>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</si>
  <si>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</si>
  <si>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</si>
  <si>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</si>
  <si>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</si>
  <si>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</si>
  <si>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</si>
  <si>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</si>
  <si>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</si>
  <si>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</si>
  <si>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</si>
  <si>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</si>
  <si>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r>
      <t xml:space="preserve">wydatki inwestycyjne jednostek budżetowych </t>
    </r>
    <r>
      <rPr>
        <b/>
        <sz val="8"/>
        <rFont val="Arial CE"/>
        <family val="0"/>
      </rPr>
      <t>(w tym fundusz sołecki 8.000,00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</si>
  <si>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33.300,00 zł)</t>
    </r>
  </si>
  <si>
    <t>85230</t>
  </si>
  <si>
    <r>
      <t xml:space="preserve">zakup materiałów i wyposażenia </t>
    </r>
    <r>
      <rPr>
        <b/>
        <sz val="8"/>
        <rFont val="Arial CE"/>
        <family val="0"/>
      </rPr>
      <t>(w tym fundusz sołecki 20.659,00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</si>
  <si>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19.000,00 zł)</t>
    </r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</si>
  <si>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</si>
  <si>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</si>
  <si>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</si>
  <si>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</si>
  <si>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</si>
  <si>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</si>
  <si>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</si>
  <si>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</si>
  <si>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</si>
  <si>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</si>
  <si>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</si>
  <si>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85510</t>
  </si>
  <si>
    <t>Działalność placówek opiekuńczo-wychowawczych</t>
  </si>
  <si>
    <r>
      <t xml:space="preserve">wydatki inwestycyjne jednostek budżetowych </t>
    </r>
    <r>
      <rPr>
        <b/>
        <sz val="8"/>
        <rFont val="Arial CE"/>
        <family val="0"/>
      </rPr>
      <t>(w tym fundusz sołecki 13.000,00 zł)</t>
    </r>
    <r>
      <rPr>
        <sz val="8"/>
        <rFont val="Arial CE"/>
        <family val="0"/>
      </rPr>
      <t xml:space="preserve"> </t>
    </r>
  </si>
  <si>
    <t>Projekt budowy przepompowni  w Grzebienisku, ul. Kasztanowa</t>
  </si>
  <si>
    <t>Dokumentacja i budowa wodociągu w Dusznikach, ul. Szamotulska i w Chełminku</t>
  </si>
  <si>
    <t>Budowa spinki wodociągowej w Dusznikach - ul.Broniewskiego/ul. Łąkowa</t>
  </si>
  <si>
    <t>Przebudowa ul.Parkowej w Dusznikach</t>
  </si>
  <si>
    <t>Przebudowa mostu w Niewierzu</t>
  </si>
  <si>
    <t>Projekt budowy ul. Kasztanowej w Grzebienisku</t>
  </si>
  <si>
    <r>
      <t xml:space="preserve">Zakup i montaż klimatyzacji w budynku UG </t>
    </r>
    <r>
      <rPr>
        <i/>
        <sz val="8"/>
        <rFont val="Arial"/>
        <family val="2"/>
      </rPr>
      <t>(pok.4, 5, salka)</t>
    </r>
  </si>
  <si>
    <t>Zakup sprzętu komputerowego z oprogramowaniem dla GOPS</t>
  </si>
  <si>
    <t>GOPS Duszniki</t>
  </si>
  <si>
    <t>Wykonanie ścieżek w parku w Dusznikach</t>
  </si>
  <si>
    <t xml:space="preserve">Budowa oświetlenia ulicznego </t>
  </si>
  <si>
    <t>Dokumentacja oświetlenia ulicznego</t>
  </si>
  <si>
    <t>Przebudowa dachu - stary i nowy budynek CAK, aranżacja nowego budynku CAK od strony zachodniej</t>
  </si>
  <si>
    <r>
      <t xml:space="preserve">zakup usług remontowych </t>
    </r>
    <r>
      <rPr>
        <b/>
        <sz val="8"/>
        <rFont val="Arial CE"/>
        <family val="0"/>
      </rPr>
      <t>(w tym fundusz sołecki 51.927,19 zł)</t>
    </r>
  </si>
  <si>
    <r>
      <t xml:space="preserve">zakup materiałów i wyposażenia </t>
    </r>
    <r>
      <rPr>
        <b/>
        <sz val="8"/>
        <rFont val="Arial CE"/>
        <family val="0"/>
      </rPr>
      <t>(w tym fundusz sołecki 10.961,20 zł)</t>
    </r>
  </si>
  <si>
    <r>
      <t xml:space="preserve">zakup usług pozostałych </t>
    </r>
    <r>
      <rPr>
        <b/>
        <sz val="8"/>
        <rFont val="Arial CE"/>
        <family val="0"/>
      </rPr>
      <t>(w tym fundusz sołecki 3.700,00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</si>
  <si>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48.957,09 zł)</t>
    </r>
  </si>
  <si>
    <r>
      <t xml:space="preserve">zakup usług remontowych </t>
    </r>
    <r>
      <rPr>
        <b/>
        <sz val="8"/>
        <rFont val="Arial CE"/>
        <family val="0"/>
      </rPr>
      <t>(w tym fundusz sołecki 43.096,01 zł)</t>
    </r>
  </si>
  <si>
    <r>
      <t xml:space="preserve">zakup usług pozostałych </t>
    </r>
    <r>
      <rPr>
        <b/>
        <sz val="8"/>
        <rFont val="Arial CE"/>
        <family val="0"/>
      </rPr>
      <t>(w tym fundusz sołecki 56.180,07 zł)</t>
    </r>
  </si>
  <si>
    <t>Opracowanie projektów drogowych w Podrzewiu</t>
  </si>
  <si>
    <t>Projekt oświetlenia na ul.Okrężnej i Parkowej w Ceradzu Dolnym</t>
  </si>
  <si>
    <t>Projekt oświetlenia ulicznego w Podrzewiu</t>
  </si>
  <si>
    <t>Projekt oświetlenia ulicznego w Sękowie - ul. Podgórna                  i ul. Lipowa</t>
  </si>
  <si>
    <t>BPiCAK Duszniki</t>
  </si>
  <si>
    <t>Zakup klimatyzatora dla Przedszkola w Dusznikach</t>
  </si>
  <si>
    <t>400</t>
  </si>
  <si>
    <t>Dostarczenie energii elektrycznej</t>
  </si>
  <si>
    <t>WYTWARZANIE I ZAOPATRYWANIE W ENERGIĘ ELEKTRYCZNĄ, GAZ I WODĘ</t>
  </si>
  <si>
    <t>Dotacje podmiotowe i celowe dla samorządowej instytucji kultury w 2017r.</t>
  </si>
  <si>
    <t>Budowa zasilania elektrycznego muszli w parku w Dusznikach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</si>
</sst>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</numFmts>
  <fonts count="12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b/>
      <sz val="12"/>
      <name val="Georgia"/>
      <family val="1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9"/>
      <color indexed="8"/>
      <name val="Arial"/>
      <family val="2"/>
    </font>
    <font>
      <b/>
      <sz val="9"/>
      <color indexed="18"/>
      <name val="Arial CE"/>
      <family val="0"/>
    </font>
    <font>
      <b/>
      <sz val="10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sz val="9"/>
      <color theme="1"/>
      <name val="Arial"/>
      <family val="2"/>
    </font>
    <font>
      <b/>
      <sz val="9"/>
      <color theme="3" tint="-0.24997000396251678"/>
      <name val="Arial CE"/>
      <family val="0"/>
    </font>
    <font>
      <b/>
      <sz val="10"/>
      <color theme="3" tint="-0.2499700039625167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thin"/>
      <right style="medium">
        <color rgb="FF0070C0"/>
      </right>
      <top style="thin"/>
      <bottom style="thin"/>
    </border>
    <border>
      <left style="thin"/>
      <right style="thin"/>
      <top style="thin"/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 style="thin"/>
      <right style="thin"/>
      <top>
        <color indexed="63"/>
      </top>
      <bottom style="medium">
        <color rgb="FF0070C0"/>
      </bottom>
    </border>
    <border>
      <left style="thin"/>
      <right style="medium">
        <color rgb="FF0070C0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>
        <color indexed="63"/>
      </top>
      <bottom>
        <color indexed="63"/>
      </bottom>
    </border>
    <border>
      <left style="thin"/>
      <right style="medium">
        <color rgb="FF0070C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 style="thin"/>
      <bottom style="thin"/>
    </border>
    <border>
      <left style="thin"/>
      <right style="thin">
        <color theme="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>
        <color rgb="FF0070C0"/>
      </right>
      <top style="thin"/>
      <bottom>
        <color indexed="63"/>
      </bottom>
    </border>
    <border>
      <left>
        <color indexed="63"/>
      </left>
      <right style="thin">
        <color theme="3"/>
      </right>
      <top style="medium">
        <color rgb="FF0070C0"/>
      </top>
      <bottom style="thin"/>
    </border>
    <border>
      <left>
        <color indexed="63"/>
      </left>
      <right style="medium">
        <color rgb="FF0070C0"/>
      </right>
      <top style="medium">
        <color rgb="FF0070C0"/>
      </top>
      <bottom style="thin"/>
    </border>
    <border>
      <left>
        <color indexed="63"/>
      </left>
      <right style="medium">
        <color rgb="FF0070C0"/>
      </right>
      <top>
        <color indexed="63"/>
      </top>
      <bottom style="thin"/>
    </border>
    <border>
      <left>
        <color indexed="63"/>
      </left>
      <right style="medium">
        <color rgb="FF0070C0"/>
      </right>
      <top style="thin"/>
      <bottom style="thin"/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rgb="FF0070C0"/>
      </left>
      <right style="thin"/>
      <top style="medium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>
        <color indexed="63"/>
      </left>
      <right style="thin"/>
      <top style="medium">
        <color rgb="FF0070C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thin"/>
    </border>
    <border>
      <left>
        <color indexed="63"/>
      </left>
      <right style="thin"/>
      <top style="medium">
        <color rgb="FF0070C0"/>
      </top>
      <bottom style="thin"/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29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0" fillId="0" borderId="0">
      <alignment/>
      <protection/>
    </xf>
    <xf numFmtId="0" fontId="101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5" fillId="0" borderId="0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 quotePrefix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4" fontId="41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41" fillId="0" borderId="0" xfId="0" applyNumberFormat="1" applyFont="1" applyFill="1" applyAlignment="1">
      <alignment vertical="center" wrapText="1"/>
    </xf>
    <xf numFmtId="4" fontId="41" fillId="0" borderId="0" xfId="0" applyNumberFormat="1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6" fillId="0" borderId="12" xfId="0" applyNumberFormat="1" applyFont="1" applyBorder="1" applyAlignment="1">
      <alignment horizontal="center" vertical="center"/>
    </xf>
    <xf numFmtId="8" fontId="29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6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vertical="center"/>
    </xf>
    <xf numFmtId="7" fontId="3" fillId="33" borderId="27" xfId="0" applyNumberFormat="1" applyFont="1" applyFill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Border="1" applyAlignment="1">
      <alignment horizontal="right" vertical="center"/>
    </xf>
    <xf numFmtId="49" fontId="26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7" fontId="1" fillId="0" borderId="24" xfId="0" applyNumberFormat="1" applyFont="1" applyFill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4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6" fillId="0" borderId="12" xfId="0" applyNumberFormat="1" applyFont="1" applyFill="1" applyBorder="1" applyAlignment="1">
      <alignment horizontal="right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0" fillId="0" borderId="25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0" fontId="35" fillId="0" borderId="12" xfId="0" applyFont="1" applyFill="1" applyBorder="1" applyAlignment="1">
      <alignment vertical="center" wrapText="1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1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 wrapText="1"/>
    </xf>
    <xf numFmtId="7" fontId="1" fillId="0" borderId="26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51" fillId="0" borderId="0" xfId="0" applyFont="1" applyAlignment="1">
      <alignment/>
    </xf>
    <xf numFmtId="7" fontId="1" fillId="0" borderId="31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34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1" xfId="0" applyNumberFormat="1" applyFont="1" applyFill="1" applyBorder="1" applyAlignment="1">
      <alignment vertical="center" wrapText="1"/>
    </xf>
    <xf numFmtId="8" fontId="23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vertical="center"/>
    </xf>
    <xf numFmtId="164" fontId="1" fillId="0" borderId="24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8" fontId="1" fillId="0" borderId="10" xfId="0" applyNumberFormat="1" applyFont="1" applyBorder="1" applyAlignment="1">
      <alignment horizontal="center" vertical="center"/>
    </xf>
    <xf numFmtId="0" fontId="107" fillId="0" borderId="15" xfId="0" applyFont="1" applyBorder="1" applyAlignment="1" quotePrefix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07" fillId="0" borderId="15" xfId="0" applyFont="1" applyBorder="1" applyAlignment="1">
      <alignment vertical="center"/>
    </xf>
    <xf numFmtId="164" fontId="107" fillId="0" borderId="31" xfId="0" applyNumberFormat="1" applyFont="1" applyBorder="1" applyAlignment="1">
      <alignment vertical="center"/>
    </xf>
    <xf numFmtId="0" fontId="107" fillId="0" borderId="15" xfId="0" applyFont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/>
    </xf>
    <xf numFmtId="0" fontId="108" fillId="0" borderId="12" xfId="0" applyFont="1" applyBorder="1" applyAlignment="1">
      <alignment horizontal="center" vertical="center"/>
    </xf>
    <xf numFmtId="164" fontId="107" fillId="0" borderId="26" xfId="0" applyNumberFormat="1" applyFont="1" applyBorder="1" applyAlignment="1">
      <alignment vertical="center"/>
    </xf>
    <xf numFmtId="0" fontId="107" fillId="0" borderId="15" xfId="0" applyFont="1" applyBorder="1" applyAlignment="1">
      <alignment vertical="center" wrapText="1"/>
    </xf>
    <xf numFmtId="0" fontId="107" fillId="0" borderId="12" xfId="0" applyFont="1" applyBorder="1" applyAlignment="1">
      <alignment vertical="center" wrapText="1"/>
    </xf>
    <xf numFmtId="0" fontId="109" fillId="0" borderId="12" xfId="0" applyFont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/>
    </xf>
    <xf numFmtId="164" fontId="108" fillId="0" borderId="26" xfId="0" applyNumberFormat="1" applyFont="1" applyBorder="1" applyAlignment="1">
      <alignment vertical="center"/>
    </xf>
    <xf numFmtId="0" fontId="110" fillId="0" borderId="12" xfId="0" applyFont="1" applyBorder="1" applyAlignment="1" quotePrefix="1">
      <alignment horizontal="center" vertical="center"/>
    </xf>
    <xf numFmtId="0" fontId="107" fillId="0" borderId="12" xfId="0" applyFont="1" applyBorder="1" applyAlignment="1">
      <alignment horizontal="left" vertical="center" wrapText="1"/>
    </xf>
    <xf numFmtId="164" fontId="107" fillId="0" borderId="26" xfId="0" applyNumberFormat="1" applyFont="1" applyBorder="1" applyAlignment="1">
      <alignment vertical="center"/>
    </xf>
    <xf numFmtId="0" fontId="107" fillId="0" borderId="12" xfId="0" applyFont="1" applyFill="1" applyBorder="1" applyAlignment="1">
      <alignment vertical="center" wrapText="1"/>
    </xf>
    <xf numFmtId="0" fontId="107" fillId="0" borderId="29" xfId="0" applyFont="1" applyBorder="1" applyAlignment="1">
      <alignment horizontal="left" vertical="center" wrapText="1"/>
    </xf>
    <xf numFmtId="49" fontId="107" fillId="0" borderId="15" xfId="0" applyNumberFormat="1" applyFont="1" applyBorder="1" applyAlignment="1">
      <alignment horizontal="center" vertical="center"/>
    </xf>
    <xf numFmtId="8" fontId="107" fillId="0" borderId="15" xfId="0" applyNumberFormat="1" applyFont="1" applyBorder="1" applyAlignment="1">
      <alignment horizontal="center" vertical="center"/>
    </xf>
    <xf numFmtId="0" fontId="107" fillId="0" borderId="15" xfId="0" applyFont="1" applyBorder="1" applyAlignment="1">
      <alignment horizontal="left" vertical="center" wrapText="1"/>
    </xf>
    <xf numFmtId="0" fontId="111" fillId="0" borderId="16" xfId="0" applyFont="1" applyBorder="1" applyAlignment="1" quotePrefix="1">
      <alignment horizontal="center" vertical="center"/>
    </xf>
    <xf numFmtId="0" fontId="111" fillId="0" borderId="17" xfId="0" applyFont="1" applyBorder="1" applyAlignment="1">
      <alignment horizontal="center" vertical="center"/>
    </xf>
    <xf numFmtId="0" fontId="111" fillId="0" borderId="17" xfId="0" applyFont="1" applyBorder="1" applyAlignment="1">
      <alignment vertical="center"/>
    </xf>
    <xf numFmtId="164" fontId="111" fillId="0" borderId="13" xfId="0" applyNumberFormat="1" applyFont="1" applyBorder="1" applyAlignment="1">
      <alignment vertical="center"/>
    </xf>
    <xf numFmtId="0" fontId="111" fillId="0" borderId="16" xfId="0" applyFont="1" applyBorder="1" applyAlignment="1">
      <alignment horizontal="center" vertical="center"/>
    </xf>
    <xf numFmtId="0" fontId="111" fillId="0" borderId="17" xfId="0" applyFont="1" applyBorder="1" applyAlignment="1">
      <alignment vertical="center" wrapText="1"/>
    </xf>
    <xf numFmtId="0" fontId="111" fillId="0" borderId="16" xfId="0" applyFont="1" applyBorder="1" applyAlignment="1">
      <alignment horizontal="center"/>
    </xf>
    <xf numFmtId="164" fontId="111" fillId="0" borderId="13" xfId="0" applyNumberFormat="1" applyFont="1" applyBorder="1" applyAlignment="1">
      <alignment vertical="center"/>
    </xf>
    <xf numFmtId="49" fontId="111" fillId="0" borderId="16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49" fontId="111" fillId="0" borderId="32" xfId="0" applyNumberFormat="1" applyFont="1" applyBorder="1" applyAlignment="1">
      <alignment horizontal="center" vertical="center" wrapText="1"/>
    </xf>
    <xf numFmtId="164" fontId="112" fillId="0" borderId="13" xfId="0" applyNumberFormat="1" applyFont="1" applyBorder="1" applyAlignment="1">
      <alignment vertical="center"/>
    </xf>
    <xf numFmtId="49" fontId="111" fillId="0" borderId="17" xfId="0" applyNumberFormat="1" applyFont="1" applyBorder="1" applyAlignment="1">
      <alignment horizontal="center" vertical="center" wrapText="1"/>
    </xf>
    <xf numFmtId="7" fontId="111" fillId="0" borderId="17" xfId="0" applyNumberFormat="1" applyFont="1" applyBorder="1" applyAlignment="1">
      <alignment vertical="center" wrapText="1"/>
    </xf>
    <xf numFmtId="164" fontId="112" fillId="0" borderId="13" xfId="0" applyNumberFormat="1" applyFont="1" applyBorder="1" applyAlignment="1">
      <alignment vertical="center"/>
    </xf>
    <xf numFmtId="0" fontId="113" fillId="0" borderId="32" xfId="0" applyFont="1" applyBorder="1" applyAlignment="1">
      <alignment vertical="center"/>
    </xf>
    <xf numFmtId="0" fontId="114" fillId="0" borderId="33" xfId="0" applyFont="1" applyBorder="1" applyAlignment="1">
      <alignment vertical="center"/>
    </xf>
    <xf numFmtId="49" fontId="111" fillId="0" borderId="16" xfId="0" applyNumberFormat="1" applyFont="1" applyBorder="1" applyAlignment="1">
      <alignment horizontal="center" vertical="center" wrapText="1"/>
    </xf>
    <xf numFmtId="7" fontId="111" fillId="0" borderId="13" xfId="0" applyNumberFormat="1" applyFont="1" applyBorder="1" applyAlignment="1">
      <alignment vertical="center" wrapText="1"/>
    </xf>
    <xf numFmtId="7" fontId="111" fillId="0" borderId="13" xfId="0" applyNumberFormat="1" applyFont="1" applyFill="1" applyBorder="1" applyAlignment="1">
      <alignment vertical="center" wrapText="1"/>
    </xf>
    <xf numFmtId="49" fontId="111" fillId="0" borderId="32" xfId="0" applyNumberFormat="1" applyFont="1" applyBorder="1" applyAlignment="1">
      <alignment horizontal="center" vertical="center" wrapText="1"/>
    </xf>
    <xf numFmtId="49" fontId="111" fillId="0" borderId="16" xfId="0" applyNumberFormat="1" applyFont="1" applyBorder="1" applyAlignment="1">
      <alignment horizontal="center" vertical="center"/>
    </xf>
    <xf numFmtId="49" fontId="115" fillId="0" borderId="17" xfId="0" applyNumberFormat="1" applyFont="1" applyBorder="1" applyAlignment="1">
      <alignment horizontal="center" vertical="center"/>
    </xf>
    <xf numFmtId="0" fontId="111" fillId="0" borderId="17" xfId="0" applyFont="1" applyBorder="1" applyAlignment="1">
      <alignment horizontal="left" vertical="center" wrapText="1"/>
    </xf>
    <xf numFmtId="7" fontId="111" fillId="0" borderId="13" xfId="0" applyNumberFormat="1" applyFont="1" applyFill="1" applyBorder="1" applyAlignment="1">
      <alignment horizontal="right" vertical="center"/>
    </xf>
    <xf numFmtId="0" fontId="116" fillId="0" borderId="33" xfId="0" applyNumberFormat="1" applyFont="1" applyBorder="1" applyAlignment="1">
      <alignment horizontal="center" vertical="center" wrapText="1"/>
    </xf>
    <xf numFmtId="0" fontId="116" fillId="0" borderId="14" xfId="0" applyNumberFormat="1" applyFont="1" applyBorder="1" applyAlignment="1">
      <alignment horizontal="center" vertical="center" wrapText="1"/>
    </xf>
    <xf numFmtId="7" fontId="116" fillId="0" borderId="14" xfId="0" applyNumberFormat="1" applyFont="1" applyBorder="1" applyAlignment="1">
      <alignment horizontal="center" vertical="center" wrapText="1"/>
    </xf>
    <xf numFmtId="0" fontId="116" fillId="0" borderId="32" xfId="0" applyNumberFormat="1" applyFont="1" applyBorder="1" applyAlignment="1">
      <alignment horizontal="left" vertical="center" wrapText="1"/>
    </xf>
    <xf numFmtId="7" fontId="116" fillId="0" borderId="13" xfId="0" applyNumberFormat="1" applyFont="1" applyBorder="1" applyAlignment="1">
      <alignment vertical="center" wrapText="1"/>
    </xf>
    <xf numFmtId="49" fontId="107" fillId="0" borderId="15" xfId="0" applyNumberFormat="1" applyFont="1" applyBorder="1" applyAlignment="1">
      <alignment horizontal="center" vertical="center" wrapText="1"/>
    </xf>
    <xf numFmtId="7" fontId="107" fillId="0" borderId="31" xfId="0" applyNumberFormat="1" applyFont="1" applyFill="1" applyBorder="1" applyAlignment="1">
      <alignment vertical="center" wrapText="1"/>
    </xf>
    <xf numFmtId="8" fontId="107" fillId="0" borderId="15" xfId="0" applyNumberFormat="1" applyFont="1" applyBorder="1" applyAlignment="1" quotePrefix="1">
      <alignment horizontal="center" vertical="center"/>
    </xf>
    <xf numFmtId="8" fontId="107" fillId="0" borderId="12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>
      <alignment horizontal="center" vertical="center"/>
    </xf>
    <xf numFmtId="7" fontId="107" fillId="0" borderId="26" xfId="0" applyNumberFormat="1" applyFont="1" applyBorder="1" applyAlignment="1">
      <alignment horizontal="right" vertical="center"/>
    </xf>
    <xf numFmtId="7" fontId="107" fillId="0" borderId="26" xfId="0" applyNumberFormat="1" applyFont="1" applyFill="1" applyBorder="1" applyAlignment="1">
      <alignment horizontal="right" vertical="center"/>
    </xf>
    <xf numFmtId="49" fontId="107" fillId="0" borderId="12" xfId="0" applyNumberFormat="1" applyFont="1" applyBorder="1" applyAlignment="1" quotePrefix="1">
      <alignment horizontal="center" vertical="center"/>
    </xf>
    <xf numFmtId="7" fontId="107" fillId="0" borderId="31" xfId="0" applyNumberFormat="1" applyFont="1" applyFill="1" applyBorder="1" applyAlignment="1">
      <alignment horizontal="right" vertical="center"/>
    </xf>
    <xf numFmtId="165" fontId="110" fillId="0" borderId="12" xfId="0" applyNumberFormat="1" applyFont="1" applyBorder="1" applyAlignment="1">
      <alignment horizontal="center" vertical="center"/>
    </xf>
    <xf numFmtId="0" fontId="107" fillId="0" borderId="15" xfId="0" applyNumberFormat="1" applyFont="1" applyBorder="1" applyAlignment="1">
      <alignment horizontal="center" vertical="center"/>
    </xf>
    <xf numFmtId="8" fontId="110" fillId="0" borderId="12" xfId="0" applyNumberFormat="1" applyFont="1" applyBorder="1" applyAlignment="1">
      <alignment horizontal="center" vertical="center"/>
    </xf>
    <xf numFmtId="49" fontId="107" fillId="0" borderId="10" xfId="0" applyNumberFormat="1" applyFont="1" applyBorder="1" applyAlignment="1">
      <alignment horizontal="center" vertical="center"/>
    </xf>
    <xf numFmtId="8" fontId="107" fillId="0" borderId="10" xfId="0" applyNumberFormat="1" applyFont="1" applyBorder="1" applyAlignment="1">
      <alignment horizontal="center" vertical="center"/>
    </xf>
    <xf numFmtId="0" fontId="107" fillId="0" borderId="10" xfId="0" applyFont="1" applyBorder="1" applyAlignment="1">
      <alignment horizontal="left" vertical="center" wrapText="1"/>
    </xf>
    <xf numFmtId="7" fontId="107" fillId="0" borderId="21" xfId="0" applyNumberFormat="1" applyFont="1" applyFill="1" applyBorder="1" applyAlignment="1">
      <alignment vertical="center" wrapText="1"/>
    </xf>
    <xf numFmtId="8" fontId="117" fillId="0" borderId="15" xfId="0" applyNumberFormat="1" applyFont="1" applyBorder="1" applyAlignment="1">
      <alignment horizontal="center" vertical="center"/>
    </xf>
    <xf numFmtId="8" fontId="110" fillId="0" borderId="34" xfId="0" applyNumberFormat="1" applyFont="1" applyBorder="1" applyAlignment="1">
      <alignment horizontal="center" vertical="center"/>
    </xf>
    <xf numFmtId="8" fontId="107" fillId="0" borderId="12" xfId="0" applyNumberFormat="1" applyFont="1" applyFill="1" applyBorder="1" applyAlignment="1">
      <alignment horizontal="center" vertical="center"/>
    </xf>
    <xf numFmtId="49" fontId="111" fillId="0" borderId="25" xfId="0" applyNumberFormat="1" applyFont="1" applyBorder="1" applyAlignment="1">
      <alignment horizontal="center" vertical="center" wrapText="1"/>
    </xf>
    <xf numFmtId="49" fontId="111" fillId="0" borderId="12" xfId="0" applyNumberFormat="1" applyFont="1" applyBorder="1" applyAlignment="1">
      <alignment horizontal="center" vertical="center" wrapText="1"/>
    </xf>
    <xf numFmtId="7" fontId="1" fillId="0" borderId="26" xfId="0" applyNumberFormat="1" applyFont="1" applyFill="1" applyBorder="1" applyAlignment="1">
      <alignment vertical="center" wrapText="1"/>
    </xf>
    <xf numFmtId="0" fontId="118" fillId="0" borderId="12" xfId="0" applyFont="1" applyFill="1" applyBorder="1" applyAlignment="1" quotePrefix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vertical="center" wrapText="1"/>
    </xf>
    <xf numFmtId="4" fontId="118" fillId="0" borderId="12" xfId="0" applyNumberFormat="1" applyFont="1" applyFill="1" applyBorder="1" applyAlignment="1">
      <alignment horizontal="right" vertical="center" wrapText="1"/>
    </xf>
    <xf numFmtId="4" fontId="118" fillId="0" borderId="12" xfId="0" applyNumberFormat="1" applyFont="1" applyFill="1" applyBorder="1" applyAlignment="1">
      <alignment horizontal="right" vertical="center" wrapText="1"/>
    </xf>
    <xf numFmtId="0" fontId="112" fillId="0" borderId="25" xfId="0" applyFont="1" applyFill="1" applyBorder="1" applyAlignment="1" quotePrefix="1">
      <alignment horizontal="center" vertical="center"/>
    </xf>
    <xf numFmtId="0" fontId="112" fillId="0" borderId="12" xfId="0" applyFont="1" applyFill="1" applyBorder="1" applyAlignment="1">
      <alignment horizontal="center" vertical="center"/>
    </xf>
    <xf numFmtId="7" fontId="111" fillId="0" borderId="12" xfId="0" applyNumberFormat="1" applyFont="1" applyBorder="1" applyAlignment="1">
      <alignment vertical="center" wrapText="1"/>
    </xf>
    <xf numFmtId="4" fontId="112" fillId="0" borderId="12" xfId="0" applyNumberFormat="1" applyFont="1" applyFill="1" applyBorder="1" applyAlignment="1">
      <alignment horizontal="right" vertical="center"/>
    </xf>
    <xf numFmtId="0" fontId="112" fillId="0" borderId="25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center" wrapText="1"/>
    </xf>
    <xf numFmtId="4" fontId="112" fillId="0" borderId="12" xfId="0" applyNumberFormat="1" applyFont="1" applyFill="1" applyBorder="1" applyAlignment="1">
      <alignment horizontal="right" vertical="center" wrapText="1"/>
    </xf>
    <xf numFmtId="0" fontId="111" fillId="0" borderId="12" xfId="0" applyFont="1" applyBorder="1" applyAlignment="1">
      <alignment vertical="center"/>
    </xf>
    <xf numFmtId="0" fontId="119" fillId="0" borderId="17" xfId="0" applyFont="1" applyFill="1" applyBorder="1" applyAlignment="1">
      <alignment horizontal="left" vertical="center" wrapText="1"/>
    </xf>
    <xf numFmtId="4" fontId="120" fillId="0" borderId="17" xfId="0" applyNumberFormat="1" applyFont="1" applyFill="1" applyBorder="1" applyAlignment="1">
      <alignment horizontal="right" vertical="center" wrapText="1"/>
    </xf>
    <xf numFmtId="164" fontId="35" fillId="0" borderId="24" xfId="0" applyNumberFormat="1" applyFont="1" applyFill="1" applyBorder="1" applyAlignment="1">
      <alignment vertical="center"/>
    </xf>
    <xf numFmtId="49" fontId="111" fillId="0" borderId="35" xfId="0" applyNumberFormat="1" applyFont="1" applyBorder="1" applyAlignment="1">
      <alignment horizontal="center" vertical="center" wrapText="1"/>
    </xf>
    <xf numFmtId="7" fontId="111" fillId="0" borderId="32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16" fillId="0" borderId="36" xfId="0" applyNumberFormat="1" applyFont="1" applyBorder="1" applyAlignment="1">
      <alignment horizontal="center" vertical="center" wrapText="1"/>
    </xf>
    <xf numFmtId="49" fontId="116" fillId="0" borderId="37" xfId="0" applyNumberFormat="1" applyFont="1" applyBorder="1" applyAlignment="1">
      <alignment horizontal="center" vertical="center" wrapText="1"/>
    </xf>
    <xf numFmtId="0" fontId="114" fillId="0" borderId="37" xfId="0" applyFont="1" applyBorder="1" applyAlignment="1">
      <alignment vertical="center"/>
    </xf>
    <xf numFmtId="7" fontId="116" fillId="0" borderId="38" xfId="0" applyNumberFormat="1" applyFont="1" applyBorder="1" applyAlignment="1">
      <alignment vertical="center" wrapText="1"/>
    </xf>
    <xf numFmtId="49" fontId="116" fillId="0" borderId="16" xfId="0" applyNumberFormat="1" applyFont="1" applyBorder="1" applyAlignment="1">
      <alignment horizontal="center" vertical="center" wrapText="1"/>
    </xf>
    <xf numFmtId="49" fontId="116" fillId="0" borderId="17" xfId="0" applyNumberFormat="1" applyFont="1" applyBorder="1" applyAlignment="1">
      <alignment horizontal="center" vertical="center" wrapText="1"/>
    </xf>
    <xf numFmtId="0" fontId="114" fillId="0" borderId="17" xfId="0" applyFont="1" applyBorder="1" applyAlignment="1">
      <alignment vertical="center" wrapText="1"/>
    </xf>
    <xf numFmtId="0" fontId="114" fillId="0" borderId="17" xfId="0" applyFont="1" applyBorder="1" applyAlignment="1">
      <alignment vertical="center"/>
    </xf>
    <xf numFmtId="0" fontId="116" fillId="0" borderId="33" xfId="0" applyFont="1" applyBorder="1" applyAlignment="1">
      <alignment horizontal="left" vertical="center" wrapText="1"/>
    </xf>
    <xf numFmtId="0" fontId="116" fillId="0" borderId="16" xfId="0" applyFont="1" applyBorder="1" applyAlignment="1">
      <alignment horizontal="left" vertical="center" wrapText="1"/>
    </xf>
    <xf numFmtId="49" fontId="121" fillId="0" borderId="15" xfId="0" applyNumberFormat="1" applyFont="1" applyBorder="1" applyAlignment="1">
      <alignment horizontal="center" vertical="center" wrapText="1"/>
    </xf>
    <xf numFmtId="0" fontId="121" fillId="0" borderId="15" xfId="0" applyFont="1" applyBorder="1" applyAlignment="1">
      <alignment horizontal="left" vertical="center" wrapText="1"/>
    </xf>
    <xf numFmtId="0" fontId="121" fillId="0" borderId="15" xfId="0" applyFont="1" applyBorder="1" applyAlignment="1">
      <alignment vertical="center" wrapText="1"/>
    </xf>
    <xf numFmtId="49" fontId="121" fillId="0" borderId="12" xfId="0" applyNumberFormat="1" applyFont="1" applyBorder="1" applyAlignment="1">
      <alignment horizontal="center" vertical="center" wrapText="1"/>
    </xf>
    <xf numFmtId="0" fontId="121" fillId="0" borderId="12" xfId="0" applyFont="1" applyBorder="1" applyAlignment="1">
      <alignment vertical="center" wrapText="1"/>
    </xf>
    <xf numFmtId="0" fontId="121" fillId="0" borderId="12" xfId="0" applyFont="1" applyBorder="1" applyAlignment="1">
      <alignment horizontal="left" vertical="center" wrapText="1"/>
    </xf>
    <xf numFmtId="0" fontId="115" fillId="0" borderId="17" xfId="0" applyFont="1" applyBorder="1" applyAlignment="1">
      <alignment horizontal="center" vertical="center"/>
    </xf>
    <xf numFmtId="4" fontId="111" fillId="0" borderId="17" xfId="0" applyNumberFormat="1" applyFont="1" applyBorder="1" applyAlignment="1">
      <alignment vertical="center"/>
    </xf>
    <xf numFmtId="0" fontId="35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4" fontId="111" fillId="0" borderId="12" xfId="0" applyNumberFormat="1" applyFont="1" applyBorder="1" applyAlignment="1">
      <alignment vertical="center"/>
    </xf>
    <xf numFmtId="4" fontId="111" fillId="0" borderId="39" xfId="0" applyNumberFormat="1" applyFont="1" applyBorder="1" applyAlignment="1">
      <alignment vertical="center"/>
    </xf>
    <xf numFmtId="0" fontId="111" fillId="0" borderId="40" xfId="0" applyFont="1" applyBorder="1" applyAlignment="1">
      <alignment horizontal="center" vertical="center"/>
    </xf>
    <xf numFmtId="4" fontId="111" fillId="0" borderId="40" xfId="0" applyNumberFormat="1" applyFont="1" applyBorder="1" applyAlignment="1">
      <alignment vertical="center"/>
    </xf>
    <xf numFmtId="0" fontId="111" fillId="0" borderId="40" xfId="0" applyFont="1" applyBorder="1" applyAlignment="1">
      <alignment vertical="center"/>
    </xf>
    <xf numFmtId="4" fontId="111" fillId="0" borderId="39" xfId="0" applyNumberFormat="1" applyFont="1" applyBorder="1" applyAlignment="1">
      <alignment vertical="center"/>
    </xf>
    <xf numFmtId="164" fontId="122" fillId="0" borderId="31" xfId="0" applyNumberFormat="1" applyFont="1" applyBorder="1" applyAlignment="1">
      <alignment vertical="center"/>
    </xf>
    <xf numFmtId="164" fontId="35" fillId="0" borderId="26" xfId="0" applyNumberFormat="1" applyFont="1" applyBorder="1" applyAlignment="1">
      <alignment vertical="center"/>
    </xf>
    <xf numFmtId="49" fontId="117" fillId="0" borderId="15" xfId="0" applyNumberFormat="1" applyFont="1" applyBorder="1" applyAlignment="1">
      <alignment horizontal="center" vertical="center" wrapText="1"/>
    </xf>
    <xf numFmtId="164" fontId="122" fillId="0" borderId="31" xfId="0" applyNumberFormat="1" applyFont="1" applyBorder="1" applyAlignment="1">
      <alignment vertical="center"/>
    </xf>
    <xf numFmtId="49" fontId="26" fillId="0" borderId="28" xfId="0" applyNumberFormat="1" applyFont="1" applyBorder="1" applyAlignment="1">
      <alignment horizontal="center" vertical="center"/>
    </xf>
    <xf numFmtId="8" fontId="107" fillId="0" borderId="29" xfId="0" applyNumberFormat="1" applyFont="1" applyBorder="1" applyAlignment="1">
      <alignment horizontal="center" vertical="center"/>
    </xf>
    <xf numFmtId="49" fontId="107" fillId="0" borderId="29" xfId="0" applyNumberFormat="1" applyFont="1" applyBorder="1" applyAlignment="1">
      <alignment horizontal="center" vertical="center"/>
    </xf>
    <xf numFmtId="7" fontId="107" fillId="0" borderId="30" xfId="0" applyNumberFormat="1" applyFont="1" applyFill="1" applyBorder="1" applyAlignment="1">
      <alignment horizontal="right" vertical="center"/>
    </xf>
    <xf numFmtId="164" fontId="35" fillId="0" borderId="31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26" fillId="0" borderId="22" xfId="0" applyNumberFormat="1" applyFont="1" applyBorder="1" applyAlignment="1">
      <alignment horizontal="center" vertical="center" wrapText="1"/>
    </xf>
    <xf numFmtId="7" fontId="121" fillId="0" borderId="31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7" fontId="121" fillId="0" borderId="26" xfId="0" applyNumberFormat="1" applyFont="1" applyBorder="1" applyAlignment="1">
      <alignment horizontal="right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164" fontId="1" fillId="0" borderId="39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11" fillId="0" borderId="34" xfId="0" applyNumberFormat="1" applyFont="1" applyBorder="1" applyAlignment="1">
      <alignment horizontal="center" vertical="center" wrapText="1"/>
    </xf>
    <xf numFmtId="49" fontId="111" fillId="0" borderId="22" xfId="0" applyNumberFormat="1" applyFont="1" applyBorder="1" applyAlignment="1">
      <alignment horizontal="center" vertical="center" wrapText="1"/>
    </xf>
    <xf numFmtId="49" fontId="111" fillId="0" borderId="15" xfId="0" applyNumberFormat="1" applyFont="1" applyBorder="1" applyAlignment="1">
      <alignment horizontal="center" vertical="center" wrapText="1"/>
    </xf>
    <xf numFmtId="0" fontId="111" fillId="0" borderId="15" xfId="0" applyFont="1" applyBorder="1" applyAlignment="1">
      <alignment vertical="center" wrapText="1"/>
    </xf>
    <xf numFmtId="8" fontId="123" fillId="0" borderId="29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8" fontId="1" fillId="0" borderId="40" xfId="0" applyNumberFormat="1" applyFont="1" applyBorder="1" applyAlignment="1">
      <alignment horizontal="center" vertical="center"/>
    </xf>
    <xf numFmtId="7" fontId="1" fillId="0" borderId="39" xfId="0" applyNumberFormat="1" applyFont="1" applyFill="1" applyBorder="1" applyAlignment="1">
      <alignment horizontal="right" vertical="center"/>
    </xf>
    <xf numFmtId="49" fontId="111" fillId="0" borderId="28" xfId="0" applyNumberFormat="1" applyFont="1" applyBorder="1" applyAlignment="1">
      <alignment horizontal="center" vertical="center"/>
    </xf>
    <xf numFmtId="49" fontId="111" fillId="0" borderId="25" xfId="0" applyNumberFormat="1" applyFont="1" applyBorder="1" applyAlignment="1">
      <alignment horizontal="center" vertical="center"/>
    </xf>
    <xf numFmtId="49" fontId="115" fillId="0" borderId="12" xfId="0" applyNumberFormat="1" applyFont="1" applyBorder="1" applyAlignment="1">
      <alignment horizontal="center" vertical="center"/>
    </xf>
    <xf numFmtId="0" fontId="122" fillId="0" borderId="12" xfId="0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0" fontId="122" fillId="0" borderId="15" xfId="0" applyFont="1" applyFill="1" applyBorder="1" applyAlignment="1">
      <alignment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7" fontId="1" fillId="0" borderId="43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8" fontId="110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35" fillId="0" borderId="15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left" vertical="center" wrapText="1"/>
      <protection/>
    </xf>
    <xf numFmtId="0" fontId="126" fillId="0" borderId="44" xfId="0" applyFont="1" applyBorder="1" applyAlignment="1">
      <alignment vertical="center"/>
    </xf>
    <xf numFmtId="4" fontId="126" fillId="0" borderId="45" xfId="0" applyNumberFormat="1" applyFont="1" applyBorder="1" applyAlignment="1">
      <alignment horizontal="right" vertical="center"/>
    </xf>
    <xf numFmtId="4" fontId="1" fillId="0" borderId="46" xfId="52" applyNumberFormat="1" applyFont="1" applyBorder="1" applyAlignment="1">
      <alignment horizontal="right" vertical="center"/>
      <protection/>
    </xf>
    <xf numFmtId="0" fontId="35" fillId="0" borderId="47" xfId="52" applyFont="1" applyBorder="1" applyAlignment="1">
      <alignment horizontal="center" vertical="center"/>
      <protection/>
    </xf>
    <xf numFmtId="0" fontId="1" fillId="0" borderId="47" xfId="52" applyFont="1" applyBorder="1" applyAlignment="1">
      <alignment horizontal="center" vertical="center"/>
      <protection/>
    </xf>
    <xf numFmtId="0" fontId="1" fillId="0" borderId="47" xfId="52" applyFont="1" applyBorder="1" applyAlignment="1">
      <alignment horizontal="left" vertical="center" wrapText="1"/>
      <protection/>
    </xf>
    <xf numFmtId="4" fontId="1" fillId="0" borderId="48" xfId="52" applyNumberFormat="1" applyFont="1" applyBorder="1" applyAlignment="1">
      <alignment vertical="center"/>
      <protection/>
    </xf>
    <xf numFmtId="4" fontId="1" fillId="0" borderId="46" xfId="52" applyNumberFormat="1" applyFont="1" applyBorder="1" applyAlignment="1">
      <alignment vertical="center"/>
      <protection/>
    </xf>
    <xf numFmtId="4" fontId="126" fillId="0" borderId="45" xfId="52" applyNumberFormat="1" applyFont="1" applyBorder="1" applyAlignment="1">
      <alignment vertical="center"/>
      <protection/>
    </xf>
    <xf numFmtId="0" fontId="35" fillId="0" borderId="49" xfId="52" applyFont="1" applyBorder="1" applyAlignment="1">
      <alignment horizontal="center" vertical="center"/>
      <protection/>
    </xf>
    <xf numFmtId="0" fontId="1" fillId="0" borderId="49" xfId="52" applyFont="1" applyBorder="1" applyAlignment="1">
      <alignment horizontal="center" vertical="center"/>
      <protection/>
    </xf>
    <xf numFmtId="0" fontId="1" fillId="0" borderId="49" xfId="52" applyFont="1" applyBorder="1" applyAlignment="1">
      <alignment horizontal="left" vertical="center" wrapText="1"/>
      <protection/>
    </xf>
    <xf numFmtId="4" fontId="1" fillId="0" borderId="50" xfId="52" applyNumberFormat="1" applyFont="1" applyBorder="1" applyAlignment="1">
      <alignment vertical="center"/>
      <protection/>
    </xf>
    <xf numFmtId="4" fontId="126" fillId="0" borderId="51" xfId="52" applyNumberFormat="1" applyFont="1" applyBorder="1" applyAlignment="1">
      <alignment vertical="center"/>
      <protection/>
    </xf>
    <xf numFmtId="0" fontId="125" fillId="0" borderId="52" xfId="0" applyFont="1" applyBorder="1" applyAlignment="1">
      <alignment horizontal="center" vertical="center"/>
    </xf>
    <xf numFmtId="4" fontId="1" fillId="0" borderId="53" xfId="52" applyNumberFormat="1" applyFont="1" applyBorder="1" applyAlignment="1">
      <alignment vertical="center"/>
      <protection/>
    </xf>
    <xf numFmtId="4" fontId="1" fillId="0" borderId="46" xfId="52" applyNumberFormat="1" applyFont="1" applyFill="1" applyBorder="1" applyAlignment="1">
      <alignment vertical="center"/>
      <protection/>
    </xf>
    <xf numFmtId="4" fontId="1" fillId="0" borderId="48" xfId="52" applyNumberFormat="1" applyFont="1" applyFill="1" applyBorder="1" applyAlignment="1">
      <alignment vertical="center"/>
      <protection/>
    </xf>
    <xf numFmtId="4" fontId="126" fillId="0" borderId="45" xfId="52" applyNumberFormat="1" applyFont="1" applyFill="1" applyBorder="1" applyAlignment="1">
      <alignment vertical="center"/>
      <protection/>
    </xf>
    <xf numFmtId="4" fontId="1" fillId="0" borderId="54" xfId="52" applyNumberFormat="1" applyFont="1" applyBorder="1" applyAlignment="1">
      <alignment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127" fillId="0" borderId="55" xfId="52" applyFont="1" applyBorder="1" applyAlignment="1">
      <alignment horizontal="center" vertical="center"/>
      <protection/>
    </xf>
    <xf numFmtId="4" fontId="126" fillId="0" borderId="55" xfId="52" applyNumberFormat="1" applyFont="1" applyBorder="1" applyAlignment="1">
      <alignment vertical="center"/>
      <protection/>
    </xf>
    <xf numFmtId="4" fontId="1" fillId="0" borderId="46" xfId="52" applyNumberFormat="1" applyFont="1" applyBorder="1" applyAlignment="1">
      <alignment vertical="center"/>
      <protection/>
    </xf>
    <xf numFmtId="0" fontId="126" fillId="0" borderId="56" xfId="0" applyFont="1" applyBorder="1" applyAlignment="1">
      <alignment vertical="center"/>
    </xf>
    <xf numFmtId="4" fontId="1" fillId="0" borderId="48" xfId="52" applyNumberFormat="1" applyFont="1" applyBorder="1" applyAlignment="1">
      <alignment vertical="center"/>
      <protection/>
    </xf>
    <xf numFmtId="4" fontId="1" fillId="0" borderId="53" xfId="52" applyNumberFormat="1" applyFont="1" applyBorder="1" applyAlignment="1">
      <alignment vertical="center"/>
      <protection/>
    </xf>
    <xf numFmtId="0" fontId="125" fillId="0" borderId="12" xfId="0" applyFont="1" applyBorder="1" applyAlignment="1">
      <alignment horizontal="center" vertical="center"/>
    </xf>
    <xf numFmtId="4" fontId="1" fillId="0" borderId="50" xfId="52" applyNumberFormat="1" applyFont="1" applyBorder="1" applyAlignment="1">
      <alignment vertical="center"/>
      <protection/>
    </xf>
    <xf numFmtId="4" fontId="1" fillId="0" borderId="46" xfId="52" applyNumberFormat="1" applyFont="1" applyFill="1" applyBorder="1" applyAlignment="1">
      <alignment vertical="center"/>
      <protection/>
    </xf>
    <xf numFmtId="0" fontId="35" fillId="0" borderId="11" xfId="52" applyFont="1" applyBorder="1" applyAlignment="1">
      <alignment horizontal="center" vertical="center"/>
      <protection/>
    </xf>
    <xf numFmtId="4" fontId="126" fillId="0" borderId="54" xfId="52" applyNumberFormat="1" applyFont="1" applyBorder="1" applyAlignment="1">
      <alignment vertical="center"/>
      <protection/>
    </xf>
    <xf numFmtId="0" fontId="1" fillId="0" borderId="57" xfId="52" applyFont="1" applyBorder="1" applyAlignment="1">
      <alignment horizontal="left" vertical="center" wrapText="1"/>
      <protection/>
    </xf>
    <xf numFmtId="0" fontId="1" fillId="0" borderId="58" xfId="52" applyFont="1" applyBorder="1" applyAlignment="1">
      <alignment horizontal="left" vertical="center" wrapText="1"/>
      <protection/>
    </xf>
    <xf numFmtId="0" fontId="1" fillId="0" borderId="59" xfId="52" applyFont="1" applyBorder="1" applyAlignment="1">
      <alignment horizontal="center" vertical="center"/>
      <protection/>
    </xf>
    <xf numFmtId="0" fontId="1" fillId="0" borderId="60" xfId="52" applyFont="1" applyBorder="1" applyAlignment="1">
      <alignment horizontal="center" vertical="center"/>
      <protection/>
    </xf>
    <xf numFmtId="8" fontId="1" fillId="0" borderId="60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11" fillId="0" borderId="22" xfId="0" applyFont="1" applyBorder="1" applyAlignment="1">
      <alignment horizontal="center" vertical="center"/>
    </xf>
    <xf numFmtId="0" fontId="111" fillId="0" borderId="15" xfId="0" applyFont="1" applyBorder="1" applyAlignment="1">
      <alignment horizontal="center" vertical="center"/>
    </xf>
    <xf numFmtId="0" fontId="111" fillId="0" borderId="28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164" fontId="107" fillId="0" borderId="2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164" fontId="1" fillId="0" borderId="31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107" fillId="0" borderId="30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0" fontId="35" fillId="0" borderId="12" xfId="0" applyFont="1" applyBorder="1" applyAlignment="1" quotePrefix="1">
      <alignment horizontal="center" vertical="center"/>
    </xf>
    <xf numFmtId="4" fontId="36" fillId="0" borderId="12" xfId="0" applyNumberFormat="1" applyFont="1" applyFill="1" applyBorder="1" applyAlignment="1">
      <alignment horizontal="right" vertical="center" wrapText="1"/>
    </xf>
    <xf numFmtId="49" fontId="111" fillId="0" borderId="22" xfId="0" applyNumberFormat="1" applyFont="1" applyBorder="1" applyAlignment="1">
      <alignment horizontal="center" vertical="center" wrapText="1"/>
    </xf>
    <xf numFmtId="49" fontId="111" fillId="0" borderId="15" xfId="0" applyNumberFormat="1" applyFont="1" applyBorder="1" applyAlignment="1">
      <alignment horizontal="center" vertical="center" wrapText="1"/>
    </xf>
    <xf numFmtId="49" fontId="111" fillId="0" borderId="22" xfId="0" applyNumberFormat="1" applyFont="1" applyBorder="1" applyAlignment="1">
      <alignment horizontal="center" vertical="center"/>
    </xf>
    <xf numFmtId="49" fontId="107" fillId="0" borderId="11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7" fontId="116" fillId="0" borderId="1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17" fillId="0" borderId="12" xfId="0" applyFont="1" applyBorder="1" applyAlignment="1">
      <alignment horizontal="center" vertical="center"/>
    </xf>
    <xf numFmtId="164" fontId="31" fillId="0" borderId="12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/>
    </xf>
    <xf numFmtId="0" fontId="107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11" fillId="0" borderId="17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11" fillId="0" borderId="17" xfId="0" applyFont="1" applyFill="1" applyBorder="1" applyAlignment="1">
      <alignment vertical="center" wrapText="1"/>
    </xf>
    <xf numFmtId="0" fontId="107" fillId="0" borderId="15" xfId="0" applyFont="1" applyFill="1" applyBorder="1" applyAlignment="1">
      <alignment horizontal="left" vertical="center" wrapText="1"/>
    </xf>
    <xf numFmtId="0" fontId="107" fillId="0" borderId="12" xfId="0" applyFont="1" applyFill="1" applyBorder="1" applyAlignment="1">
      <alignment vertical="center" wrapText="1"/>
    </xf>
    <xf numFmtId="7" fontId="111" fillId="0" borderId="17" xfId="0" applyNumberFormat="1" applyFont="1" applyFill="1" applyBorder="1" applyAlignment="1">
      <alignment vertical="center" wrapText="1"/>
    </xf>
    <xf numFmtId="0" fontId="107" fillId="0" borderId="15" xfId="0" applyFont="1" applyFill="1" applyBorder="1" applyAlignment="1">
      <alignment horizontal="left" vertical="center" wrapText="1"/>
    </xf>
    <xf numFmtId="0" fontId="107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11" fillId="0" borderId="17" xfId="0" applyFont="1" applyFill="1" applyBorder="1" applyAlignment="1">
      <alignment vertical="center"/>
    </xf>
    <xf numFmtId="0" fontId="107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07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11" fillId="0" borderId="23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right" vertical="center"/>
    </xf>
    <xf numFmtId="164" fontId="107" fillId="0" borderId="30" xfId="0" applyNumberFormat="1" applyFont="1" applyBorder="1" applyAlignment="1">
      <alignment horizontal="right" vertical="center"/>
    </xf>
    <xf numFmtId="164" fontId="111" fillId="0" borderId="13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21" fillId="0" borderId="15" xfId="0" applyFont="1" applyFill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64" fontId="114" fillId="0" borderId="13" xfId="0" applyNumberFormat="1" applyFont="1" applyBorder="1" applyAlignment="1">
      <alignment vertical="center"/>
    </xf>
    <xf numFmtId="7" fontId="114" fillId="0" borderId="61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7" fontId="121" fillId="0" borderId="31" xfId="0" applyNumberFormat="1" applyFont="1" applyFill="1" applyBorder="1" applyAlignment="1">
      <alignment horizontal="right" vertical="center"/>
    </xf>
    <xf numFmtId="7" fontId="121" fillId="0" borderId="26" xfId="0" applyNumberFormat="1" applyFont="1" applyFill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/>
    </xf>
    <xf numFmtId="8" fontId="117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07" fillId="0" borderId="29" xfId="0" applyFont="1" applyFill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7" fontId="1" fillId="0" borderId="38" xfId="0" applyNumberFormat="1" applyFont="1" applyFill="1" applyBorder="1" applyAlignment="1">
      <alignment horizontal="right" vertical="center"/>
    </xf>
    <xf numFmtId="49" fontId="23" fillId="0" borderId="15" xfId="0" applyNumberFormat="1" applyFont="1" applyBorder="1" applyAlignment="1">
      <alignment horizontal="center" vertical="center" wrapText="1"/>
    </xf>
    <xf numFmtId="7" fontId="1" fillId="0" borderId="31" xfId="0" applyNumberFormat="1" applyFont="1" applyFill="1" applyBorder="1" applyAlignment="1">
      <alignment vertical="center" wrapText="1"/>
    </xf>
    <xf numFmtId="7" fontId="114" fillId="0" borderId="13" xfId="0" applyNumberFormat="1" applyFont="1" applyFill="1" applyBorder="1" applyAlignment="1">
      <alignment horizontal="right" vertical="center"/>
    </xf>
    <xf numFmtId="7" fontId="114" fillId="0" borderId="13" xfId="0" applyNumberFormat="1" applyFont="1" applyBorder="1" applyAlignment="1">
      <alignment vertical="center" wrapText="1"/>
    </xf>
    <xf numFmtId="49" fontId="107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07" fillId="0" borderId="15" xfId="0" applyNumberFormat="1" applyFont="1" applyFill="1" applyBorder="1" applyAlignment="1">
      <alignment horizontal="center" vertical="center" wrapText="1"/>
    </xf>
    <xf numFmtId="49" fontId="11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7" fontId="1" fillId="0" borderId="24" xfId="0" applyNumberFormat="1" applyFont="1" applyFill="1" applyBorder="1" applyAlignment="1">
      <alignment vertical="center" wrapText="1"/>
    </xf>
    <xf numFmtId="49" fontId="111" fillId="0" borderId="20" xfId="0" applyNumberFormat="1" applyFont="1" applyBorder="1" applyAlignment="1">
      <alignment horizontal="center" vertical="center" wrapText="1"/>
    </xf>
    <xf numFmtId="49" fontId="111" fillId="0" borderId="25" xfId="0" applyNumberFormat="1" applyFont="1" applyBorder="1" applyAlignment="1">
      <alignment horizontal="center" vertical="center" wrapText="1"/>
    </xf>
    <xf numFmtId="4" fontId="124" fillId="0" borderId="12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 wrapText="1"/>
    </xf>
    <xf numFmtId="4" fontId="1" fillId="0" borderId="62" xfId="52" applyNumberFormat="1" applyFont="1" applyBorder="1" applyAlignment="1">
      <alignment vertical="center"/>
      <protection/>
    </xf>
    <xf numFmtId="4" fontId="1" fillId="0" borderId="54" xfId="52" applyNumberFormat="1" applyFont="1" applyBorder="1" applyAlignment="1">
      <alignment vertical="center"/>
      <protection/>
    </xf>
    <xf numFmtId="4" fontId="0" fillId="0" borderId="12" xfId="0" applyNumberFormat="1" applyFill="1" applyBorder="1" applyAlignment="1">
      <alignment vertical="center"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left" vertical="center" wrapText="1"/>
      <protection/>
    </xf>
    <xf numFmtId="0" fontId="126" fillId="0" borderId="63" xfId="0" applyFont="1" applyBorder="1" applyAlignment="1">
      <alignment vertical="center"/>
    </xf>
    <xf numFmtId="4" fontId="126" fillId="0" borderId="64" xfId="52" applyNumberFormat="1" applyFont="1" applyBorder="1" applyAlignment="1">
      <alignment vertical="center"/>
      <protection/>
    </xf>
    <xf numFmtId="4" fontId="1" fillId="0" borderId="65" xfId="52" applyNumberFormat="1" applyFont="1" applyBorder="1" applyAlignment="1">
      <alignment vertical="center"/>
      <protection/>
    </xf>
    <xf numFmtId="4" fontId="1" fillId="0" borderId="66" xfId="52" applyNumberFormat="1" applyFont="1" applyBorder="1" applyAlignment="1">
      <alignment vertical="center"/>
      <protection/>
    </xf>
    <xf numFmtId="4" fontId="35" fillId="0" borderId="67" xfId="0" applyNumberFormat="1" applyFont="1" applyBorder="1" applyAlignment="1">
      <alignment vertical="center"/>
    </xf>
    <xf numFmtId="0" fontId="111" fillId="0" borderId="25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7" fontId="11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11" fillId="0" borderId="16" xfId="0" applyFont="1" applyBorder="1" applyAlignment="1">
      <alignment horizontal="center" vertical="center"/>
    </xf>
    <xf numFmtId="0" fontId="111" fillId="0" borderId="17" xfId="0" applyFont="1" applyBorder="1" applyAlignment="1">
      <alignment horizontal="center" vertical="center"/>
    </xf>
    <xf numFmtId="0" fontId="111" fillId="0" borderId="68" xfId="0" applyFont="1" applyBorder="1" applyAlignment="1">
      <alignment horizontal="center" vertical="center"/>
    </xf>
    <xf numFmtId="0" fontId="111" fillId="0" borderId="69" xfId="0" applyFont="1" applyBorder="1" applyAlignment="1">
      <alignment horizontal="center" vertical="center"/>
    </xf>
    <xf numFmtId="0" fontId="111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1" fillId="0" borderId="70" xfId="0" applyFont="1" applyBorder="1" applyAlignment="1">
      <alignment horizontal="center" vertical="center"/>
    </xf>
    <xf numFmtId="0" fontId="111" fillId="0" borderId="71" xfId="0" applyFont="1" applyBorder="1" applyAlignment="1">
      <alignment horizontal="center" vertical="center"/>
    </xf>
    <xf numFmtId="0" fontId="111" fillId="0" borderId="72" xfId="0" applyFont="1" applyBorder="1" applyAlignment="1">
      <alignment horizontal="center" vertical="center"/>
    </xf>
    <xf numFmtId="0" fontId="4" fillId="0" borderId="73" xfId="52" applyFont="1" applyBorder="1" applyAlignment="1">
      <alignment horizontal="center" vertical="center"/>
      <protection/>
    </xf>
    <xf numFmtId="0" fontId="4" fillId="0" borderId="74" xfId="52" applyFont="1" applyBorder="1" applyAlignment="1">
      <alignment horizontal="center" vertical="center"/>
      <protection/>
    </xf>
    <xf numFmtId="0" fontId="4" fillId="0" borderId="75" xfId="52" applyFont="1" applyBorder="1" applyAlignment="1">
      <alignment horizontal="center" vertical="center"/>
      <protection/>
    </xf>
    <xf numFmtId="49" fontId="4" fillId="0" borderId="76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49" xfId="52" applyNumberFormat="1" applyFont="1" applyBorder="1" applyAlignment="1">
      <alignment horizontal="left" vertical="center"/>
      <protection/>
    </xf>
    <xf numFmtId="49" fontId="4" fillId="0" borderId="76" xfId="52" applyNumberFormat="1" applyFont="1" applyBorder="1" applyAlignment="1">
      <alignment vertical="center"/>
      <protection/>
    </xf>
    <xf numFmtId="49" fontId="4" fillId="0" borderId="49" xfId="52" applyNumberFormat="1" applyFont="1" applyBorder="1" applyAlignment="1">
      <alignment vertical="center"/>
      <protection/>
    </xf>
    <xf numFmtId="0" fontId="127" fillId="0" borderId="56" xfId="52" applyFont="1" applyBorder="1" applyAlignment="1">
      <alignment horizontal="center" vertical="center"/>
      <protection/>
    </xf>
    <xf numFmtId="0" fontId="127" fillId="0" borderId="77" xfId="52" applyFont="1" applyBorder="1" applyAlignment="1">
      <alignment horizontal="center" vertical="center"/>
      <protection/>
    </xf>
    <xf numFmtId="0" fontId="4" fillId="0" borderId="78" xfId="52" applyFont="1" applyBorder="1" applyAlignment="1">
      <alignment horizontal="center" vertical="center"/>
      <protection/>
    </xf>
    <xf numFmtId="0" fontId="4" fillId="0" borderId="79" xfId="52" applyFont="1" applyBorder="1" applyAlignment="1">
      <alignment horizontal="center" vertical="center"/>
      <protection/>
    </xf>
    <xf numFmtId="0" fontId="4" fillId="0" borderId="80" xfId="52" applyFont="1" applyBorder="1" applyAlignment="1">
      <alignment horizontal="center" vertical="center"/>
      <protection/>
    </xf>
    <xf numFmtId="49" fontId="4" fillId="0" borderId="81" xfId="52" applyNumberFormat="1" applyFont="1" applyBorder="1" applyAlignment="1">
      <alignment horizontal="left" vertical="center"/>
      <protection/>
    </xf>
    <xf numFmtId="49" fontId="4" fillId="0" borderId="82" xfId="52" applyNumberFormat="1" applyFont="1" applyBorder="1" applyAlignment="1">
      <alignment horizontal="left" vertical="center"/>
      <protection/>
    </xf>
    <xf numFmtId="49" fontId="4" fillId="0" borderId="83" xfId="52" applyNumberFormat="1" applyFont="1" applyBorder="1" applyAlignment="1">
      <alignment horizontal="left" vertical="center"/>
      <protection/>
    </xf>
    <xf numFmtId="0" fontId="0" fillId="0" borderId="4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86" xfId="52" applyFont="1" applyBorder="1" applyAlignment="1">
      <alignment horizontal="center" vertical="center"/>
      <protection/>
    </xf>
    <xf numFmtId="0" fontId="4" fillId="0" borderId="87" xfId="52" applyFont="1" applyBorder="1" applyAlignment="1">
      <alignment horizontal="center" vertical="center"/>
      <protection/>
    </xf>
    <xf numFmtId="0" fontId="4" fillId="0" borderId="88" xfId="52" applyFont="1" applyBorder="1" applyAlignment="1">
      <alignment horizontal="center" vertical="center"/>
      <protection/>
    </xf>
    <xf numFmtId="49" fontId="4" fillId="0" borderId="89" xfId="52" applyNumberFormat="1" applyFont="1" applyBorder="1" applyAlignment="1">
      <alignment horizontal="left" vertical="center"/>
      <protection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11" fillId="0" borderId="41" xfId="0" applyFont="1" applyBorder="1" applyAlignment="1">
      <alignment horizontal="center" vertical="center"/>
    </xf>
    <xf numFmtId="0" fontId="111" fillId="0" borderId="40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8"/>
  <sheetViews>
    <sheetView tabSelected="1" zoomScalePageLayoutView="0" workbookViewId="0" topLeftCell="A97">
      <selection activeCell="I113" sqref="I113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50.8515625" style="0" customWidth="1"/>
    <col min="6" max="6" width="21.421875" style="0" customWidth="1"/>
    <col min="7" max="7" width="12.14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233</v>
      </c>
    </row>
    <row r="2" spans="2:5" ht="15.75" customHeight="1">
      <c r="B2" s="271"/>
      <c r="E2" s="277" t="s">
        <v>415</v>
      </c>
    </row>
    <row r="3" ht="12.75">
      <c r="E3" s="277" t="s">
        <v>379</v>
      </c>
    </row>
    <row r="4" ht="18.75">
      <c r="E4" s="266"/>
    </row>
    <row r="5" spans="5:8" ht="8.25" customHeight="1">
      <c r="E5" s="273"/>
      <c r="H5" s="237"/>
    </row>
    <row r="6" spans="3:5" ht="18.75" customHeight="1">
      <c r="C6" s="2"/>
      <c r="D6" s="3"/>
      <c r="E6" s="2" t="s">
        <v>452</v>
      </c>
    </row>
    <row r="7" spans="5:9" ht="12" customHeight="1" thickBot="1">
      <c r="E7" s="4"/>
      <c r="F7" s="174"/>
      <c r="I7" s="5"/>
    </row>
    <row r="8" spans="2:9" s="6" customFormat="1" ht="15" customHeight="1">
      <c r="B8" s="622" t="s">
        <v>0</v>
      </c>
      <c r="C8" s="624" t="s">
        <v>1</v>
      </c>
      <c r="D8" s="626" t="s">
        <v>2</v>
      </c>
      <c r="E8" s="628" t="s">
        <v>3</v>
      </c>
      <c r="F8" s="620" t="s">
        <v>453</v>
      </c>
      <c r="G8" s="157"/>
      <c r="H8" s="156"/>
      <c r="I8" s="158"/>
    </row>
    <row r="9" spans="2:9" s="6" customFormat="1" ht="15" customHeight="1" thickBot="1">
      <c r="B9" s="623"/>
      <c r="C9" s="625"/>
      <c r="D9" s="627"/>
      <c r="E9" s="629"/>
      <c r="F9" s="621"/>
      <c r="G9" s="157"/>
      <c r="H9" s="156"/>
      <c r="I9" s="158"/>
    </row>
    <row r="10" spans="2:9" s="8" customFormat="1" ht="9.75" customHeight="1" thickBot="1">
      <c r="B10" s="159">
        <v>1</v>
      </c>
      <c r="C10" s="7">
        <v>2</v>
      </c>
      <c r="D10" s="7">
        <v>3</v>
      </c>
      <c r="E10" s="7">
        <v>4</v>
      </c>
      <c r="F10" s="160">
        <v>5</v>
      </c>
      <c r="G10" s="132"/>
      <c r="H10" s="132"/>
      <c r="I10" s="133"/>
    </row>
    <row r="11" spans="2:9" s="8" customFormat="1" ht="14.25" customHeight="1" thickBot="1">
      <c r="B11" s="327" t="s">
        <v>116</v>
      </c>
      <c r="C11" s="328"/>
      <c r="D11" s="328"/>
      <c r="E11" s="340" t="s">
        <v>117</v>
      </c>
      <c r="F11" s="573">
        <f>F12</f>
        <v>4000</v>
      </c>
      <c r="G11" s="132"/>
      <c r="H11" s="132"/>
      <c r="I11" s="133"/>
    </row>
    <row r="12" spans="2:9" s="8" customFormat="1" ht="15" customHeight="1">
      <c r="B12" s="226"/>
      <c r="C12" s="360" t="s">
        <v>118</v>
      </c>
      <c r="D12" s="361"/>
      <c r="E12" s="320" t="s">
        <v>259</v>
      </c>
      <c r="F12" s="572">
        <f>F13</f>
        <v>4000</v>
      </c>
      <c r="G12" s="132"/>
      <c r="H12" s="132"/>
      <c r="I12" s="133"/>
    </row>
    <row r="13" spans="2:9" s="8" customFormat="1" ht="24.75" customHeight="1" thickBot="1">
      <c r="B13" s="159"/>
      <c r="C13" s="7"/>
      <c r="D13" s="437" t="s">
        <v>344</v>
      </c>
      <c r="E13" s="207" t="s">
        <v>449</v>
      </c>
      <c r="F13" s="571">
        <v>4000</v>
      </c>
      <c r="G13" s="132"/>
      <c r="H13" s="132"/>
      <c r="I13" s="133"/>
    </row>
    <row r="14" spans="2:9" s="8" customFormat="1" ht="14.25" customHeight="1" thickBot="1">
      <c r="B14" s="327" t="s">
        <v>4</v>
      </c>
      <c r="C14" s="328"/>
      <c r="D14" s="328"/>
      <c r="E14" s="329" t="s">
        <v>5</v>
      </c>
      <c r="F14" s="330">
        <f>F15</f>
        <v>8300</v>
      </c>
      <c r="G14" s="134"/>
      <c r="H14" s="135"/>
      <c r="I14" s="9"/>
    </row>
    <row r="15" spans="2:11" s="8" customFormat="1" ht="15" customHeight="1">
      <c r="B15" s="161"/>
      <c r="C15" s="306" t="s">
        <v>6</v>
      </c>
      <c r="D15" s="307"/>
      <c r="E15" s="308" t="s">
        <v>7</v>
      </c>
      <c r="F15" s="309">
        <f>F16</f>
        <v>8300</v>
      </c>
      <c r="G15" s="136"/>
      <c r="H15" s="137"/>
      <c r="I15" s="9"/>
      <c r="K15" s="9"/>
    </row>
    <row r="16" spans="2:11" s="8" customFormat="1" ht="24.75" customHeight="1" thickBot="1">
      <c r="B16" s="162"/>
      <c r="C16" s="11"/>
      <c r="D16" s="12" t="s">
        <v>8</v>
      </c>
      <c r="E16" s="567" t="s">
        <v>444</v>
      </c>
      <c r="F16" s="163">
        <v>8300</v>
      </c>
      <c r="G16" s="9"/>
      <c r="H16" s="138"/>
      <c r="I16" s="9"/>
      <c r="K16" s="13"/>
    </row>
    <row r="17" spans="2:11" s="8" customFormat="1" ht="15" customHeight="1" thickBot="1">
      <c r="B17" s="331">
        <v>700</v>
      </c>
      <c r="C17" s="328"/>
      <c r="D17" s="328"/>
      <c r="E17" s="561" t="s">
        <v>9</v>
      </c>
      <c r="F17" s="330">
        <f>F18</f>
        <v>260400</v>
      </c>
      <c r="G17" s="134"/>
      <c r="H17" s="135"/>
      <c r="I17" s="9"/>
      <c r="K17" s="9"/>
    </row>
    <row r="18" spans="2:11" s="8" customFormat="1" ht="15" customHeight="1">
      <c r="B18" s="161"/>
      <c r="C18" s="310">
        <v>70005</v>
      </c>
      <c r="D18" s="307"/>
      <c r="E18" s="566" t="s">
        <v>10</v>
      </c>
      <c r="F18" s="309">
        <f>F19+F20+F21</f>
        <v>260400</v>
      </c>
      <c r="G18" s="136"/>
      <c r="H18" s="137"/>
      <c r="I18" s="9"/>
      <c r="K18" s="9"/>
    </row>
    <row r="19" spans="2:11" s="8" customFormat="1" ht="16.5" customHeight="1">
      <c r="B19" s="164"/>
      <c r="C19" s="14"/>
      <c r="D19" s="550" t="s">
        <v>425</v>
      </c>
      <c r="E19" s="551" t="s">
        <v>426</v>
      </c>
      <c r="F19" s="294">
        <v>12400</v>
      </c>
      <c r="G19" s="9"/>
      <c r="H19" s="138"/>
      <c r="I19" s="9"/>
      <c r="K19" s="9"/>
    </row>
    <row r="20" spans="2:11" s="8" customFormat="1" ht="27" customHeight="1">
      <c r="B20" s="164"/>
      <c r="C20" s="14"/>
      <c r="D20" s="15" t="s">
        <v>8</v>
      </c>
      <c r="E20" s="568" t="s">
        <v>445</v>
      </c>
      <c r="F20" s="165">
        <v>98000</v>
      </c>
      <c r="G20" s="9"/>
      <c r="H20" s="138"/>
      <c r="I20" s="9"/>
      <c r="K20" s="9"/>
    </row>
    <row r="21" spans="2:11" s="8" customFormat="1" ht="27" customHeight="1" thickBot="1">
      <c r="B21" s="162"/>
      <c r="C21" s="10"/>
      <c r="D21" s="12" t="s">
        <v>339</v>
      </c>
      <c r="E21" s="567" t="s">
        <v>358</v>
      </c>
      <c r="F21" s="163">
        <v>150000</v>
      </c>
      <c r="G21" s="9"/>
      <c r="H21" s="138"/>
      <c r="I21" s="9"/>
      <c r="K21" s="9"/>
    </row>
    <row r="22" spans="2:11" s="8" customFormat="1" ht="15" customHeight="1" thickBot="1">
      <c r="B22" s="331">
        <v>750</v>
      </c>
      <c r="C22" s="328"/>
      <c r="D22" s="328"/>
      <c r="E22" s="561" t="s">
        <v>11</v>
      </c>
      <c r="F22" s="330">
        <f>F23+F25+F29</f>
        <v>105201</v>
      </c>
      <c r="G22" s="134"/>
      <c r="H22" s="135"/>
      <c r="I22" s="9"/>
      <c r="K22" s="9"/>
    </row>
    <row r="23" spans="2:11" s="8" customFormat="1" ht="15" customHeight="1">
      <c r="B23" s="161"/>
      <c r="C23" s="310">
        <v>75011</v>
      </c>
      <c r="D23" s="307"/>
      <c r="E23" s="566" t="s">
        <v>12</v>
      </c>
      <c r="F23" s="309">
        <f>F24</f>
        <v>76701</v>
      </c>
      <c r="G23" s="136"/>
      <c r="H23" s="137"/>
      <c r="I23" s="9"/>
      <c r="K23" s="9"/>
    </row>
    <row r="24" spans="2:11" s="8" customFormat="1" ht="39.75" customHeight="1">
      <c r="B24" s="164"/>
      <c r="C24" s="14"/>
      <c r="D24" s="16">
        <v>2010</v>
      </c>
      <c r="E24" s="569" t="s">
        <v>359</v>
      </c>
      <c r="F24" s="165">
        <v>76701</v>
      </c>
      <c r="G24" s="9"/>
      <c r="H24" s="138"/>
      <c r="I24" s="9"/>
      <c r="K24" s="17"/>
    </row>
    <row r="25" spans="2:9" s="8" customFormat="1" ht="15" customHeight="1">
      <c r="B25" s="164"/>
      <c r="C25" s="311">
        <v>75023</v>
      </c>
      <c r="D25" s="312"/>
      <c r="E25" s="559" t="s">
        <v>13</v>
      </c>
      <c r="F25" s="313">
        <f>F26+F27+F28</f>
        <v>28000</v>
      </c>
      <c r="G25" s="136"/>
      <c r="H25" s="137"/>
      <c r="I25" s="9"/>
    </row>
    <row r="26" spans="2:9" s="8" customFormat="1" ht="26.25" customHeight="1">
      <c r="B26" s="164"/>
      <c r="C26" s="14"/>
      <c r="D26" s="15" t="s">
        <v>14</v>
      </c>
      <c r="E26" s="551" t="s">
        <v>443</v>
      </c>
      <c r="F26" s="165">
        <v>6000</v>
      </c>
      <c r="G26" s="9"/>
      <c r="H26" s="138"/>
      <c r="I26" s="9"/>
    </row>
    <row r="27" spans="2:9" s="8" customFormat="1" ht="15.75" customHeight="1">
      <c r="B27" s="164"/>
      <c r="C27" s="14"/>
      <c r="D27" s="15" t="s">
        <v>16</v>
      </c>
      <c r="E27" s="551" t="s">
        <v>447</v>
      </c>
      <c r="F27" s="165">
        <v>20000</v>
      </c>
      <c r="G27" s="9"/>
      <c r="H27" s="138"/>
      <c r="I27" s="9"/>
    </row>
    <row r="28" spans="2:9" s="8" customFormat="1" ht="15.75" customHeight="1">
      <c r="B28" s="164"/>
      <c r="C28" s="14"/>
      <c r="D28" s="15" t="s">
        <v>345</v>
      </c>
      <c r="E28" s="207" t="s">
        <v>376</v>
      </c>
      <c r="F28" s="165">
        <v>2000</v>
      </c>
      <c r="G28" s="9"/>
      <c r="H28" s="138"/>
      <c r="I28" s="9"/>
    </row>
    <row r="29" spans="2:9" s="8" customFormat="1" ht="15" customHeight="1">
      <c r="B29" s="164"/>
      <c r="C29" s="311">
        <v>75085</v>
      </c>
      <c r="D29" s="312"/>
      <c r="E29" s="559" t="s">
        <v>494</v>
      </c>
      <c r="F29" s="313">
        <f>F30</f>
        <v>500</v>
      </c>
      <c r="G29" s="9"/>
      <c r="H29" s="138"/>
      <c r="I29" s="9"/>
    </row>
    <row r="30" spans="2:9" s="8" customFormat="1" ht="16.5" customHeight="1" thickBot="1">
      <c r="B30" s="473"/>
      <c r="C30" s="474"/>
      <c r="D30" s="15" t="s">
        <v>16</v>
      </c>
      <c r="E30" s="551" t="s">
        <v>447</v>
      </c>
      <c r="F30" s="165">
        <v>500</v>
      </c>
      <c r="G30" s="9"/>
      <c r="H30" s="138"/>
      <c r="I30" s="9"/>
    </row>
    <row r="31" spans="2:9" s="8" customFormat="1" ht="42" customHeight="1" thickBot="1">
      <c r="B31" s="331">
        <v>751</v>
      </c>
      <c r="C31" s="328"/>
      <c r="D31" s="328"/>
      <c r="E31" s="554" t="s">
        <v>322</v>
      </c>
      <c r="F31" s="330">
        <f>F32</f>
        <v>1743</v>
      </c>
      <c r="G31" s="134"/>
      <c r="H31" s="135"/>
      <c r="I31" s="9"/>
    </row>
    <row r="32" spans="2:11" s="8" customFormat="1" ht="25.5" customHeight="1">
      <c r="B32" s="161"/>
      <c r="C32" s="310">
        <v>75101</v>
      </c>
      <c r="D32" s="307"/>
      <c r="E32" s="562" t="s">
        <v>17</v>
      </c>
      <c r="F32" s="309">
        <f>F33</f>
        <v>1743</v>
      </c>
      <c r="G32" s="136"/>
      <c r="H32" s="137"/>
      <c r="I32" s="9"/>
      <c r="K32" s="9"/>
    </row>
    <row r="33" spans="2:11" s="8" customFormat="1" ht="38.25" customHeight="1" thickBot="1">
      <c r="B33" s="162"/>
      <c r="C33" s="10"/>
      <c r="D33" s="19">
        <v>2010</v>
      </c>
      <c r="E33" s="210" t="s">
        <v>361</v>
      </c>
      <c r="F33" s="163">
        <v>1743</v>
      </c>
      <c r="G33" s="9"/>
      <c r="H33"/>
      <c r="I33" s="9"/>
      <c r="K33" s="13"/>
    </row>
    <row r="34" spans="2:9" ht="55.5" customHeight="1" thickBot="1">
      <c r="B34" s="331">
        <v>756</v>
      </c>
      <c r="C34" s="328"/>
      <c r="D34" s="328"/>
      <c r="E34" s="554" t="s">
        <v>328</v>
      </c>
      <c r="F34" s="330">
        <f>F35+F37+F44+F52+F61</f>
        <v>13100768</v>
      </c>
      <c r="G34" s="139"/>
      <c r="I34" s="140"/>
    </row>
    <row r="35" spans="2:9" ht="16.5" customHeight="1">
      <c r="B35" s="435"/>
      <c r="C35" s="310">
        <v>75601</v>
      </c>
      <c r="D35" s="436"/>
      <c r="E35" s="562" t="s">
        <v>304</v>
      </c>
      <c r="F35" s="309">
        <f>F36</f>
        <v>20000</v>
      </c>
      <c r="G35" s="139"/>
      <c r="I35" s="140"/>
    </row>
    <row r="36" spans="2:9" ht="24">
      <c r="B36" s="281"/>
      <c r="C36" s="282"/>
      <c r="D36" s="15" t="s">
        <v>23</v>
      </c>
      <c r="E36" s="551" t="s">
        <v>439</v>
      </c>
      <c r="F36" s="283">
        <v>20000</v>
      </c>
      <c r="G36" s="139"/>
      <c r="I36" s="140"/>
    </row>
    <row r="37" spans="2:9" s="22" customFormat="1" ht="41.25" customHeight="1">
      <c r="B37" s="166"/>
      <c r="C37" s="310">
        <v>75615</v>
      </c>
      <c r="D37" s="307"/>
      <c r="E37" s="562" t="s">
        <v>323</v>
      </c>
      <c r="F37" s="309">
        <f>F38+F39+F40+F41+F42+F43</f>
        <v>3391000</v>
      </c>
      <c r="G37" s="141"/>
      <c r="H37" s="137"/>
      <c r="I37" s="25"/>
    </row>
    <row r="38" spans="2:9" s="22" customFormat="1" ht="15" customHeight="1">
      <c r="B38" s="167"/>
      <c r="C38" s="23"/>
      <c r="D38" s="15" t="s">
        <v>19</v>
      </c>
      <c r="E38" s="551" t="s">
        <v>435</v>
      </c>
      <c r="F38" s="165">
        <v>3100000</v>
      </c>
      <c r="G38" s="25"/>
      <c r="H38" s="142"/>
      <c r="I38" s="25"/>
    </row>
    <row r="39" spans="2:9" ht="15" customHeight="1">
      <c r="B39" s="168"/>
      <c r="C39" s="24"/>
      <c r="D39" s="15" t="s">
        <v>20</v>
      </c>
      <c r="E39" s="563" t="s">
        <v>436</v>
      </c>
      <c r="F39" s="165">
        <v>100000</v>
      </c>
      <c r="G39" s="140"/>
      <c r="H39" s="142"/>
      <c r="I39" s="140"/>
    </row>
    <row r="40" spans="2:9" ht="15" customHeight="1">
      <c r="B40" s="168"/>
      <c r="C40" s="24"/>
      <c r="D40" s="15" t="s">
        <v>21</v>
      </c>
      <c r="E40" s="563" t="s">
        <v>437</v>
      </c>
      <c r="F40" s="165">
        <v>26000</v>
      </c>
      <c r="G40" s="140"/>
      <c r="H40" s="142"/>
      <c r="I40" s="140"/>
    </row>
    <row r="41" spans="2:9" ht="15" customHeight="1">
      <c r="B41" s="168"/>
      <c r="C41" s="24"/>
      <c r="D41" s="15" t="s">
        <v>22</v>
      </c>
      <c r="E41" s="563" t="s">
        <v>438</v>
      </c>
      <c r="F41" s="165">
        <v>150000</v>
      </c>
      <c r="G41" s="140"/>
      <c r="H41" s="142"/>
      <c r="I41" s="140"/>
    </row>
    <row r="42" spans="2:9" ht="15" customHeight="1">
      <c r="B42" s="168"/>
      <c r="C42" s="24"/>
      <c r="D42" s="15" t="s">
        <v>25</v>
      </c>
      <c r="E42" s="563" t="s">
        <v>442</v>
      </c>
      <c r="F42" s="165">
        <v>10000</v>
      </c>
      <c r="G42" s="140"/>
      <c r="H42" s="142"/>
      <c r="I42" s="140"/>
    </row>
    <row r="43" spans="2:9" ht="15" customHeight="1">
      <c r="B43" s="168"/>
      <c r="C43" s="24"/>
      <c r="D43" s="15" t="s">
        <v>295</v>
      </c>
      <c r="E43" s="563" t="s">
        <v>448</v>
      </c>
      <c r="F43" s="165">
        <v>5000</v>
      </c>
      <c r="G43" s="140"/>
      <c r="H43" s="142"/>
      <c r="I43" s="140"/>
    </row>
    <row r="44" spans="2:9" s="22" customFormat="1" ht="38.25">
      <c r="B44" s="169"/>
      <c r="C44" s="311">
        <v>75616</v>
      </c>
      <c r="D44" s="312"/>
      <c r="E44" s="556" t="s">
        <v>324</v>
      </c>
      <c r="F44" s="313">
        <f>F45+F46+F47+F48+F49+F50+F51</f>
        <v>3311000</v>
      </c>
      <c r="G44" s="141"/>
      <c r="H44" s="137"/>
      <c r="I44" s="25"/>
    </row>
    <row r="45" spans="2:10" s="22" customFormat="1" ht="16.5" customHeight="1">
      <c r="B45" s="167"/>
      <c r="C45" s="23"/>
      <c r="D45" s="15" t="s">
        <v>19</v>
      </c>
      <c r="E45" s="551" t="s">
        <v>435</v>
      </c>
      <c r="F45" s="165">
        <v>1600000</v>
      </c>
      <c r="G45" s="25"/>
      <c r="H45" s="142"/>
      <c r="I45" s="25"/>
      <c r="J45" s="25"/>
    </row>
    <row r="46" spans="2:9" ht="16.5" customHeight="1">
      <c r="B46" s="168"/>
      <c r="C46" s="24"/>
      <c r="D46" s="15" t="s">
        <v>20</v>
      </c>
      <c r="E46" s="563" t="s">
        <v>436</v>
      </c>
      <c r="F46" s="165">
        <v>1100000</v>
      </c>
      <c r="G46" s="140"/>
      <c r="H46" s="142"/>
      <c r="I46" s="140"/>
    </row>
    <row r="47" spans="2:9" ht="16.5" customHeight="1">
      <c r="B47" s="168"/>
      <c r="C47" s="24"/>
      <c r="D47" s="15" t="s">
        <v>21</v>
      </c>
      <c r="E47" s="563" t="s">
        <v>437</v>
      </c>
      <c r="F47" s="165">
        <v>5000</v>
      </c>
      <c r="G47" s="140"/>
      <c r="H47" s="142"/>
      <c r="I47" s="140"/>
    </row>
    <row r="48" spans="2:9" s="22" customFormat="1" ht="16.5" customHeight="1">
      <c r="B48" s="169"/>
      <c r="C48" s="23"/>
      <c r="D48" s="15" t="s">
        <v>22</v>
      </c>
      <c r="E48" s="563" t="s">
        <v>438</v>
      </c>
      <c r="F48" s="165">
        <v>320000</v>
      </c>
      <c r="G48" s="25"/>
      <c r="H48" s="142"/>
      <c r="I48" s="25"/>
    </row>
    <row r="49" spans="2:9" ht="16.5" customHeight="1">
      <c r="B49" s="168"/>
      <c r="C49" s="24"/>
      <c r="D49" s="15" t="s">
        <v>24</v>
      </c>
      <c r="E49" s="563" t="s">
        <v>440</v>
      </c>
      <c r="F49" s="165">
        <v>16000</v>
      </c>
      <c r="G49" s="140"/>
      <c r="H49" s="142"/>
      <c r="I49" s="140"/>
    </row>
    <row r="50" spans="2:9" ht="16.5" customHeight="1">
      <c r="B50" s="168"/>
      <c r="C50" s="24"/>
      <c r="D50" s="15" t="s">
        <v>25</v>
      </c>
      <c r="E50" s="563" t="s">
        <v>442</v>
      </c>
      <c r="F50" s="165">
        <v>250000</v>
      </c>
      <c r="G50" s="140"/>
      <c r="H50" s="142"/>
      <c r="I50" s="140"/>
    </row>
    <row r="51" spans="2:9" ht="16.5" customHeight="1">
      <c r="B51" s="168"/>
      <c r="C51" s="24"/>
      <c r="D51" s="15" t="s">
        <v>295</v>
      </c>
      <c r="E51" s="563" t="s">
        <v>448</v>
      </c>
      <c r="F51" s="165">
        <v>20000</v>
      </c>
      <c r="G51" s="140"/>
      <c r="H51" s="142"/>
      <c r="I51" s="140"/>
    </row>
    <row r="52" spans="2:9" s="22" customFormat="1" ht="30.75" customHeight="1">
      <c r="B52" s="169"/>
      <c r="C52" s="311">
        <v>75618</v>
      </c>
      <c r="D52" s="312"/>
      <c r="E52" s="556" t="s">
        <v>325</v>
      </c>
      <c r="F52" s="313">
        <f>SUM(F53:F60)</f>
        <v>505000</v>
      </c>
      <c r="G52" s="141"/>
      <c r="H52" s="137"/>
      <c r="I52" s="25"/>
    </row>
    <row r="53" spans="2:9" s="22" customFormat="1" ht="15.75" customHeight="1">
      <c r="B53" s="167"/>
      <c r="C53" s="23"/>
      <c r="D53" s="15" t="s">
        <v>26</v>
      </c>
      <c r="E53" s="563" t="s">
        <v>362</v>
      </c>
      <c r="F53" s="165">
        <v>25000</v>
      </c>
      <c r="G53" s="25"/>
      <c r="H53" s="142"/>
      <c r="I53" s="25"/>
    </row>
    <row r="54" spans="2:9" ht="15.75" customHeight="1">
      <c r="B54" s="168"/>
      <c r="C54" s="24"/>
      <c r="D54" s="15" t="s">
        <v>27</v>
      </c>
      <c r="E54" s="563" t="s">
        <v>441</v>
      </c>
      <c r="F54" s="294">
        <v>80000</v>
      </c>
      <c r="G54" s="140"/>
      <c r="H54" s="142"/>
      <c r="I54" s="140"/>
    </row>
    <row r="55" spans="2:9" s="22" customFormat="1" ht="18" customHeight="1">
      <c r="B55" s="169"/>
      <c r="C55" s="23"/>
      <c r="D55" s="15" t="s">
        <v>28</v>
      </c>
      <c r="E55" s="551" t="s">
        <v>363</v>
      </c>
      <c r="F55" s="165">
        <v>310000</v>
      </c>
      <c r="G55" s="25"/>
      <c r="H55" s="142"/>
      <c r="I55" s="143"/>
    </row>
    <row r="56" spans="2:9" s="22" customFormat="1" ht="24">
      <c r="B56" s="169"/>
      <c r="C56" s="23"/>
      <c r="D56" s="15" t="s">
        <v>29</v>
      </c>
      <c r="E56" s="551" t="s">
        <v>364</v>
      </c>
      <c r="F56" s="165">
        <v>4000</v>
      </c>
      <c r="G56" s="25"/>
      <c r="H56" s="142"/>
      <c r="I56" s="143"/>
    </row>
    <row r="57" spans="2:9" s="22" customFormat="1" ht="24">
      <c r="B57" s="169"/>
      <c r="C57" s="23"/>
      <c r="D57" s="15" t="s">
        <v>29</v>
      </c>
      <c r="E57" s="551" t="s">
        <v>365</v>
      </c>
      <c r="F57" s="165">
        <v>60000</v>
      </c>
      <c r="G57" s="25"/>
      <c r="H57" s="142"/>
      <c r="I57" s="143"/>
    </row>
    <row r="58" spans="2:9" s="22" customFormat="1" ht="34.5" customHeight="1">
      <c r="B58" s="169"/>
      <c r="C58" s="23"/>
      <c r="D58" s="15" t="s">
        <v>29</v>
      </c>
      <c r="E58" s="551" t="s">
        <v>366</v>
      </c>
      <c r="F58" s="165">
        <v>14000</v>
      </c>
      <c r="G58" s="25"/>
      <c r="H58" s="142"/>
      <c r="I58" s="143"/>
    </row>
    <row r="59" spans="2:9" s="22" customFormat="1" ht="24">
      <c r="B59" s="167"/>
      <c r="C59" s="23"/>
      <c r="D59" s="15" t="s">
        <v>15</v>
      </c>
      <c r="E59" s="551" t="s">
        <v>360</v>
      </c>
      <c r="F59" s="165">
        <v>8000</v>
      </c>
      <c r="G59" s="25"/>
      <c r="H59" s="142"/>
      <c r="I59" s="143"/>
    </row>
    <row r="60" spans="2:9" s="22" customFormat="1" ht="16.5" customHeight="1">
      <c r="B60" s="167"/>
      <c r="C60" s="23"/>
      <c r="D60" s="15" t="s">
        <v>295</v>
      </c>
      <c r="E60" s="563" t="s">
        <v>448</v>
      </c>
      <c r="F60" s="165">
        <v>4000</v>
      </c>
      <c r="G60" s="25"/>
      <c r="H60" s="142"/>
      <c r="I60" s="143"/>
    </row>
    <row r="61" spans="2:9" s="22" customFormat="1" ht="25.5" customHeight="1">
      <c r="B61" s="167"/>
      <c r="C61" s="311">
        <v>75621</v>
      </c>
      <c r="D61" s="312"/>
      <c r="E61" s="556" t="s">
        <v>30</v>
      </c>
      <c r="F61" s="313">
        <f>F62+F63</f>
        <v>5873768</v>
      </c>
      <c r="G61" s="137"/>
      <c r="H61" s="137"/>
      <c r="I61" s="143"/>
    </row>
    <row r="62" spans="2:9" ht="16.5" customHeight="1">
      <c r="B62" s="168"/>
      <c r="C62" s="24"/>
      <c r="D62" s="15" t="s">
        <v>31</v>
      </c>
      <c r="E62" s="563" t="s">
        <v>368</v>
      </c>
      <c r="F62" s="165">
        <v>4873768</v>
      </c>
      <c r="G62" s="145"/>
      <c r="H62" s="142"/>
      <c r="I62" s="146"/>
    </row>
    <row r="63" spans="2:9" ht="16.5" customHeight="1" thickBot="1">
      <c r="B63" s="170"/>
      <c r="C63" s="27"/>
      <c r="D63" s="12" t="s">
        <v>32</v>
      </c>
      <c r="E63" s="564" t="s">
        <v>434</v>
      </c>
      <c r="F63" s="295">
        <v>1000000</v>
      </c>
      <c r="G63" s="147"/>
      <c r="H63" s="142"/>
      <c r="I63" s="144"/>
    </row>
    <row r="64" spans="2:9" ht="15" customHeight="1" thickBot="1">
      <c r="B64" s="331">
        <v>758</v>
      </c>
      <c r="C64" s="328"/>
      <c r="D64" s="328"/>
      <c r="E64" s="329" t="s">
        <v>33</v>
      </c>
      <c r="F64" s="330">
        <f>F65+F67+F69</f>
        <v>8933889</v>
      </c>
      <c r="G64" s="148"/>
      <c r="H64" s="135"/>
      <c r="I64" s="144"/>
    </row>
    <row r="65" spans="2:9" ht="16.5" customHeight="1">
      <c r="B65" s="171"/>
      <c r="C65" s="310">
        <v>75801</v>
      </c>
      <c r="D65" s="307"/>
      <c r="E65" s="308" t="s">
        <v>34</v>
      </c>
      <c r="F65" s="309">
        <f>F66</f>
        <v>7551055</v>
      </c>
      <c r="G65" s="137"/>
      <c r="H65" s="137"/>
      <c r="I65" s="144"/>
    </row>
    <row r="66" spans="2:9" s="22" customFormat="1" ht="16.5" customHeight="1">
      <c r="B66" s="169"/>
      <c r="C66" s="23"/>
      <c r="D66" s="16">
        <v>2920</v>
      </c>
      <c r="E66" s="563" t="s">
        <v>369</v>
      </c>
      <c r="F66" s="165">
        <v>7551055</v>
      </c>
      <c r="G66" s="149"/>
      <c r="H66" s="142"/>
      <c r="I66" s="146"/>
    </row>
    <row r="67" spans="2:9" ht="16.5" customHeight="1">
      <c r="B67" s="168"/>
      <c r="C67" s="311">
        <v>75807</v>
      </c>
      <c r="D67" s="316"/>
      <c r="E67" s="559" t="s">
        <v>35</v>
      </c>
      <c r="F67" s="313">
        <f>F68</f>
        <v>1292834</v>
      </c>
      <c r="G67" s="150"/>
      <c r="H67" s="137"/>
      <c r="I67" s="144"/>
    </row>
    <row r="68" spans="2:9" ht="16.5" customHeight="1">
      <c r="B68" s="170"/>
      <c r="C68" s="27"/>
      <c r="D68" s="19">
        <v>2920</v>
      </c>
      <c r="E68" s="564" t="s">
        <v>370</v>
      </c>
      <c r="F68" s="163">
        <v>1292834</v>
      </c>
      <c r="G68" s="151"/>
      <c r="H68" s="152"/>
      <c r="I68" s="144"/>
    </row>
    <row r="69" spans="2:9" ht="16.5" customHeight="1">
      <c r="B69" s="168"/>
      <c r="C69" s="311">
        <v>75814</v>
      </c>
      <c r="D69" s="317"/>
      <c r="E69" s="559" t="s">
        <v>305</v>
      </c>
      <c r="F69" s="318">
        <f>F70+F71</f>
        <v>90000</v>
      </c>
      <c r="G69" s="151"/>
      <c r="H69" s="152"/>
      <c r="I69" s="144"/>
    </row>
    <row r="70" spans="2:9" ht="24">
      <c r="B70" s="168"/>
      <c r="C70" s="24"/>
      <c r="D70" s="16">
        <v>2030</v>
      </c>
      <c r="E70" s="551" t="s">
        <v>371</v>
      </c>
      <c r="F70" s="165">
        <v>80000</v>
      </c>
      <c r="G70" s="151"/>
      <c r="H70" s="152"/>
      <c r="I70" s="144"/>
    </row>
    <row r="71" spans="2:9" ht="27" customHeight="1" thickBot="1">
      <c r="B71" s="170"/>
      <c r="C71" s="27"/>
      <c r="D71" s="553" t="s">
        <v>355</v>
      </c>
      <c r="E71" s="565" t="s">
        <v>356</v>
      </c>
      <c r="F71" s="163">
        <v>10000</v>
      </c>
      <c r="G71" s="151"/>
      <c r="H71" s="152"/>
      <c r="I71" s="144"/>
    </row>
    <row r="72" spans="2:9" ht="15" customHeight="1" thickBot="1">
      <c r="B72" s="333">
        <v>801</v>
      </c>
      <c r="C72" s="328"/>
      <c r="D72" s="328"/>
      <c r="E72" s="561" t="s">
        <v>36</v>
      </c>
      <c r="F72" s="330">
        <f>F73+F76+F78+F84+F86+F88</f>
        <v>680446</v>
      </c>
      <c r="G72" s="153"/>
      <c r="H72" s="135"/>
      <c r="I72" s="144"/>
    </row>
    <row r="73" spans="2:9" ht="18" customHeight="1">
      <c r="B73" s="171"/>
      <c r="C73" s="310">
        <v>80101</v>
      </c>
      <c r="D73" s="307"/>
      <c r="E73" s="566" t="s">
        <v>37</v>
      </c>
      <c r="F73" s="309">
        <f>F74+F75</f>
        <v>4700</v>
      </c>
      <c r="G73" s="150"/>
      <c r="H73" s="137"/>
      <c r="I73" s="144"/>
    </row>
    <row r="74" spans="2:9" ht="20.25" customHeight="1">
      <c r="B74" s="168"/>
      <c r="C74" s="24"/>
      <c r="D74" s="15" t="s">
        <v>8</v>
      </c>
      <c r="E74" s="551" t="s">
        <v>446</v>
      </c>
      <c r="F74" s="165">
        <v>3500</v>
      </c>
      <c r="G74" s="151"/>
      <c r="H74" s="142"/>
      <c r="I74" s="144"/>
    </row>
    <row r="75" spans="2:9" ht="16.5" customHeight="1">
      <c r="B75" s="168"/>
      <c r="C75" s="24"/>
      <c r="D75" s="15" t="s">
        <v>16</v>
      </c>
      <c r="E75" s="551" t="s">
        <v>447</v>
      </c>
      <c r="F75" s="165">
        <v>1200</v>
      </c>
      <c r="G75" s="151"/>
      <c r="H75" s="142"/>
      <c r="I75" s="144"/>
    </row>
    <row r="76" spans="2:9" ht="18" customHeight="1">
      <c r="B76" s="168"/>
      <c r="C76" s="361" t="s">
        <v>178</v>
      </c>
      <c r="D76" s="360"/>
      <c r="E76" s="549" t="s">
        <v>270</v>
      </c>
      <c r="F76" s="313">
        <f>F77</f>
        <v>175278</v>
      </c>
      <c r="G76" s="151"/>
      <c r="H76" s="142"/>
      <c r="I76" s="144"/>
    </row>
    <row r="77" spans="2:9" ht="24" customHeight="1">
      <c r="B77" s="168"/>
      <c r="C77" s="24"/>
      <c r="D77" s="16">
        <v>2030</v>
      </c>
      <c r="E77" s="551" t="s">
        <v>371</v>
      </c>
      <c r="F77" s="165">
        <v>175278</v>
      </c>
      <c r="G77" s="151"/>
      <c r="H77" s="142"/>
      <c r="I77" s="144"/>
    </row>
    <row r="78" spans="2:9" ht="18" customHeight="1">
      <c r="B78" s="168"/>
      <c r="C78" s="311">
        <v>80104</v>
      </c>
      <c r="D78" s="312"/>
      <c r="E78" s="559" t="s">
        <v>38</v>
      </c>
      <c r="F78" s="313">
        <f>SUM(F79:F83)</f>
        <v>409468</v>
      </c>
      <c r="G78" s="150"/>
      <c r="H78" s="137"/>
      <c r="I78" s="144"/>
    </row>
    <row r="79" spans="2:9" ht="16.5" customHeight="1">
      <c r="B79" s="170"/>
      <c r="C79" s="521"/>
      <c r="D79" s="437" t="s">
        <v>394</v>
      </c>
      <c r="E79" s="541" t="s">
        <v>412</v>
      </c>
      <c r="F79" s="299">
        <v>42000</v>
      </c>
      <c r="G79" s="150"/>
      <c r="H79" s="137"/>
      <c r="I79" s="144"/>
    </row>
    <row r="80" spans="2:9" ht="20.25" customHeight="1">
      <c r="B80" s="168"/>
      <c r="C80" s="18"/>
      <c r="D80" s="15" t="s">
        <v>8</v>
      </c>
      <c r="E80" s="551" t="s">
        <v>446</v>
      </c>
      <c r="F80" s="283">
        <v>17000</v>
      </c>
      <c r="G80" s="150"/>
      <c r="H80" s="137"/>
      <c r="I80" s="144"/>
    </row>
    <row r="81" spans="2:9" ht="16.5" customHeight="1">
      <c r="B81" s="168"/>
      <c r="C81" s="24"/>
      <c r="D81" s="524" t="s">
        <v>218</v>
      </c>
      <c r="E81" s="560" t="s">
        <v>372</v>
      </c>
      <c r="F81" s="165">
        <v>34000</v>
      </c>
      <c r="G81" s="151"/>
      <c r="H81" s="142"/>
      <c r="I81" s="144"/>
    </row>
    <row r="82" spans="2:9" ht="16.5" customHeight="1">
      <c r="B82" s="170"/>
      <c r="C82" s="27"/>
      <c r="D82" s="15" t="s">
        <v>16</v>
      </c>
      <c r="E82" s="551" t="s">
        <v>447</v>
      </c>
      <c r="F82" s="163">
        <v>700</v>
      </c>
      <c r="G82" s="151"/>
      <c r="H82" s="142"/>
      <c r="I82" s="144"/>
    </row>
    <row r="83" spans="2:9" ht="24">
      <c r="B83" s="170"/>
      <c r="C83" s="27"/>
      <c r="D83" s="16">
        <v>2030</v>
      </c>
      <c r="E83" s="551" t="s">
        <v>371</v>
      </c>
      <c r="F83" s="163">
        <v>315768</v>
      </c>
      <c r="G83" s="151"/>
      <c r="H83" s="142"/>
      <c r="I83" s="144"/>
    </row>
    <row r="84" spans="2:9" ht="18" customHeight="1">
      <c r="B84" s="170"/>
      <c r="C84" s="361" t="s">
        <v>180</v>
      </c>
      <c r="D84" s="360"/>
      <c r="E84" s="549" t="s">
        <v>222</v>
      </c>
      <c r="F84" s="522">
        <f>F85</f>
        <v>500</v>
      </c>
      <c r="G84" s="151"/>
      <c r="H84" s="142"/>
      <c r="I84" s="144"/>
    </row>
    <row r="85" spans="2:9" ht="20.25" customHeight="1">
      <c r="B85" s="170"/>
      <c r="C85" s="27"/>
      <c r="D85" s="15" t="s">
        <v>8</v>
      </c>
      <c r="E85" s="551" t="s">
        <v>446</v>
      </c>
      <c r="F85" s="163">
        <v>500</v>
      </c>
      <c r="G85" s="151"/>
      <c r="H85" s="142"/>
      <c r="I85" s="144"/>
    </row>
    <row r="86" spans="2:9" ht="17.25" customHeight="1">
      <c r="B86" s="168"/>
      <c r="C86" s="311">
        <v>80113</v>
      </c>
      <c r="D86" s="319"/>
      <c r="E86" s="549" t="s">
        <v>272</v>
      </c>
      <c r="F86" s="321">
        <f>F87</f>
        <v>500</v>
      </c>
      <c r="G86" s="151"/>
      <c r="H86" s="142"/>
      <c r="I86" s="144"/>
    </row>
    <row r="87" spans="2:9" ht="18" customHeight="1">
      <c r="B87" s="171"/>
      <c r="C87" s="523"/>
      <c r="D87" s="524" t="s">
        <v>218</v>
      </c>
      <c r="E87" s="560" t="s">
        <v>372</v>
      </c>
      <c r="F87" s="525">
        <v>500</v>
      </c>
      <c r="G87" s="151"/>
      <c r="H87" s="142"/>
      <c r="I87" s="144"/>
    </row>
    <row r="88" spans="2:9" ht="18" customHeight="1">
      <c r="B88" s="168"/>
      <c r="C88" s="361" t="s">
        <v>400</v>
      </c>
      <c r="D88" s="360"/>
      <c r="E88" s="320" t="s">
        <v>408</v>
      </c>
      <c r="F88" s="309">
        <f>F89</f>
        <v>90000</v>
      </c>
      <c r="G88" s="151"/>
      <c r="H88" s="142"/>
      <c r="I88" s="144"/>
    </row>
    <row r="89" spans="2:9" ht="24.75" thickBot="1">
      <c r="B89" s="196"/>
      <c r="C89" s="197"/>
      <c r="D89" s="437" t="s">
        <v>395</v>
      </c>
      <c r="E89" s="542" t="s">
        <v>413</v>
      </c>
      <c r="F89" s="198">
        <v>90000</v>
      </c>
      <c r="G89" s="151"/>
      <c r="H89" s="142"/>
      <c r="I89" s="144"/>
    </row>
    <row r="90" spans="2:9" s="22" customFormat="1" ht="18" customHeight="1" thickBot="1">
      <c r="B90" s="331">
        <v>852</v>
      </c>
      <c r="C90" s="328"/>
      <c r="D90" s="328"/>
      <c r="E90" s="561" t="s">
        <v>39</v>
      </c>
      <c r="F90" s="330">
        <f>F91+F94+F96+F98</f>
        <v>159719</v>
      </c>
      <c r="G90" s="148"/>
      <c r="H90" s="135"/>
      <c r="I90" s="143"/>
    </row>
    <row r="91" spans="2:9" ht="67.5" customHeight="1">
      <c r="B91" s="168"/>
      <c r="C91" s="311">
        <v>85213</v>
      </c>
      <c r="D91" s="312"/>
      <c r="E91" s="556" t="s">
        <v>327</v>
      </c>
      <c r="F91" s="313">
        <f>F92+F93</f>
        <v>26243</v>
      </c>
      <c r="G91" s="137"/>
      <c r="H91" s="137"/>
      <c r="I91" s="144"/>
    </row>
    <row r="92" spans="2:9" ht="39" customHeight="1">
      <c r="B92" s="168"/>
      <c r="C92" s="24"/>
      <c r="D92" s="16">
        <v>2010</v>
      </c>
      <c r="E92" s="207" t="s">
        <v>373</v>
      </c>
      <c r="F92" s="165">
        <v>13244</v>
      </c>
      <c r="G92" s="145"/>
      <c r="H92" s="142"/>
      <c r="I92" s="146"/>
    </row>
    <row r="93" spans="2:9" ht="27" customHeight="1">
      <c r="B93" s="168"/>
      <c r="C93" s="24"/>
      <c r="D93" s="16">
        <v>2030</v>
      </c>
      <c r="E93" s="551" t="s">
        <v>371</v>
      </c>
      <c r="F93" s="165">
        <v>12999</v>
      </c>
      <c r="G93" s="145"/>
      <c r="H93" s="142"/>
      <c r="I93" s="146"/>
    </row>
    <row r="94" spans="2:9" ht="27" customHeight="1">
      <c r="B94" s="168"/>
      <c r="C94" s="311">
        <v>85214</v>
      </c>
      <c r="D94" s="312"/>
      <c r="E94" s="315" t="s">
        <v>499</v>
      </c>
      <c r="F94" s="313">
        <f>F95</f>
        <v>33884</v>
      </c>
      <c r="G94" s="137"/>
      <c r="H94" s="137"/>
      <c r="I94" s="144"/>
    </row>
    <row r="95" spans="2:9" s="22" customFormat="1" ht="27" customHeight="1">
      <c r="B95" s="169"/>
      <c r="C95" s="23"/>
      <c r="D95" s="16">
        <v>2030</v>
      </c>
      <c r="E95" s="551" t="s">
        <v>371</v>
      </c>
      <c r="F95" s="165">
        <v>33884</v>
      </c>
      <c r="G95" s="145"/>
      <c r="H95" s="142"/>
      <c r="I95" s="146"/>
    </row>
    <row r="96" spans="2:9" s="22" customFormat="1" ht="18.75" customHeight="1">
      <c r="B96" s="169"/>
      <c r="C96" s="311">
        <v>85216</v>
      </c>
      <c r="D96" s="317"/>
      <c r="E96" s="322" t="s">
        <v>255</v>
      </c>
      <c r="F96" s="321">
        <f>F97</f>
        <v>77571</v>
      </c>
      <c r="G96" s="145"/>
      <c r="H96" s="142"/>
      <c r="I96" s="146"/>
    </row>
    <row r="97" spans="2:9" s="22" customFormat="1" ht="28.5" customHeight="1">
      <c r="B97" s="169"/>
      <c r="C97" s="23"/>
      <c r="D97" s="16">
        <v>2030</v>
      </c>
      <c r="E97" s="551" t="s">
        <v>371</v>
      </c>
      <c r="F97" s="165">
        <v>77571</v>
      </c>
      <c r="G97" s="145"/>
      <c r="H97" s="142"/>
      <c r="I97" s="146"/>
    </row>
    <row r="98" spans="2:9" ht="17.25" customHeight="1">
      <c r="B98" s="168"/>
      <c r="C98" s="311">
        <v>85219</v>
      </c>
      <c r="D98" s="312"/>
      <c r="E98" s="559" t="s">
        <v>40</v>
      </c>
      <c r="F98" s="313">
        <f>F99+F100</f>
        <v>22021</v>
      </c>
      <c r="G98" s="154"/>
      <c r="H98" s="137"/>
      <c r="I98" s="144"/>
    </row>
    <row r="99" spans="2:9" ht="17.25" customHeight="1">
      <c r="B99" s="168"/>
      <c r="C99" s="18"/>
      <c r="D99" s="15" t="s">
        <v>16</v>
      </c>
      <c r="E99" s="551" t="s">
        <v>447</v>
      </c>
      <c r="F99" s="165">
        <v>3000</v>
      </c>
      <c r="G99" s="154"/>
      <c r="H99" s="137"/>
      <c r="I99" s="144"/>
    </row>
    <row r="100" spans="2:9" ht="24" customHeight="1" thickBot="1">
      <c r="B100" s="168"/>
      <c r="C100" s="24"/>
      <c r="D100" s="16">
        <v>2030</v>
      </c>
      <c r="E100" s="551" t="s">
        <v>371</v>
      </c>
      <c r="F100" s="165">
        <v>19021</v>
      </c>
      <c r="G100" s="152"/>
      <c r="H100" s="142"/>
      <c r="I100" s="144"/>
    </row>
    <row r="101" spans="2:9" ht="18" customHeight="1" thickBot="1">
      <c r="B101" s="331">
        <v>855</v>
      </c>
      <c r="C101" s="328"/>
      <c r="D101" s="328"/>
      <c r="E101" s="561" t="s">
        <v>463</v>
      </c>
      <c r="F101" s="330">
        <f>F102+F104</f>
        <v>13917890</v>
      </c>
      <c r="G101" s="152"/>
      <c r="H101" s="142"/>
      <c r="I101" s="144"/>
    </row>
    <row r="102" spans="2:9" ht="18" customHeight="1">
      <c r="B102" s="520"/>
      <c r="C102" s="310">
        <v>85501</v>
      </c>
      <c r="D102" s="519"/>
      <c r="E102" s="555" t="s">
        <v>464</v>
      </c>
      <c r="F102" s="313">
        <f>F103</f>
        <v>10989080</v>
      </c>
      <c r="G102" s="152"/>
      <c r="H102" s="142"/>
      <c r="I102" s="144"/>
    </row>
    <row r="103" spans="2:9" ht="48">
      <c r="B103" s="168"/>
      <c r="C103" s="519"/>
      <c r="D103" s="16">
        <v>2060</v>
      </c>
      <c r="E103" s="207" t="s">
        <v>465</v>
      </c>
      <c r="F103" s="165">
        <v>10989080</v>
      </c>
      <c r="G103" s="152"/>
      <c r="H103" s="142"/>
      <c r="I103" s="144"/>
    </row>
    <row r="104" spans="2:9" ht="38.25">
      <c r="B104" s="168"/>
      <c r="C104" s="311">
        <v>85502</v>
      </c>
      <c r="D104" s="312"/>
      <c r="E104" s="556" t="s">
        <v>326</v>
      </c>
      <c r="F104" s="313">
        <f>F105+F106</f>
        <v>2928810</v>
      </c>
      <c r="G104" s="152"/>
      <c r="H104" s="142"/>
      <c r="I104" s="144"/>
    </row>
    <row r="105" spans="2:9" ht="36">
      <c r="B105" s="168"/>
      <c r="C105" s="311"/>
      <c r="D105" s="16">
        <v>2010</v>
      </c>
      <c r="E105" s="207" t="s">
        <v>373</v>
      </c>
      <c r="F105" s="165">
        <v>2913810</v>
      </c>
      <c r="G105" s="152"/>
      <c r="H105" s="142"/>
      <c r="I105" s="144"/>
    </row>
    <row r="106" spans="2:9" ht="36.75" thickBot="1">
      <c r="B106" s="196"/>
      <c r="C106" s="197"/>
      <c r="D106" s="574">
        <v>2360</v>
      </c>
      <c r="E106" s="575" t="s">
        <v>374</v>
      </c>
      <c r="F106" s="198">
        <v>15000</v>
      </c>
      <c r="G106" s="152"/>
      <c r="H106" s="142"/>
      <c r="I106" s="144"/>
    </row>
    <row r="107" spans="2:9" ht="27" customHeight="1" thickBot="1">
      <c r="B107" s="331">
        <v>900</v>
      </c>
      <c r="C107" s="328"/>
      <c r="D107" s="328"/>
      <c r="E107" s="554" t="s">
        <v>42</v>
      </c>
      <c r="F107" s="334">
        <f>F108+F112</f>
        <v>781000</v>
      </c>
      <c r="G107" s="153"/>
      <c r="H107" s="135"/>
      <c r="I107" s="144"/>
    </row>
    <row r="108" spans="2:9" ht="15.75" customHeight="1">
      <c r="B108" s="520"/>
      <c r="C108" s="324" t="s">
        <v>221</v>
      </c>
      <c r="D108" s="325"/>
      <c r="E108" s="555" t="s">
        <v>279</v>
      </c>
      <c r="F108" s="527">
        <f>F109+F110+F111</f>
        <v>749000</v>
      </c>
      <c r="G108" s="153"/>
      <c r="H108" s="135"/>
      <c r="I108" s="144"/>
    </row>
    <row r="109" spans="2:9" ht="27" customHeight="1">
      <c r="B109" s="618"/>
      <c r="C109" s="619"/>
      <c r="D109" s="15" t="s">
        <v>29</v>
      </c>
      <c r="E109" s="551" t="s">
        <v>367</v>
      </c>
      <c r="F109" s="283">
        <v>742000</v>
      </c>
      <c r="G109" s="153"/>
      <c r="H109" s="135"/>
      <c r="I109" s="144"/>
    </row>
    <row r="110" spans="2:9" ht="18" customHeight="1">
      <c r="B110" s="518"/>
      <c r="C110" s="519"/>
      <c r="D110" s="15" t="s">
        <v>15</v>
      </c>
      <c r="E110" s="551" t="s">
        <v>375</v>
      </c>
      <c r="F110" s="526">
        <v>6000</v>
      </c>
      <c r="G110" s="153"/>
      <c r="H110" s="135"/>
      <c r="I110" s="144"/>
    </row>
    <row r="111" spans="2:9" ht="15.75" customHeight="1">
      <c r="B111" s="518"/>
      <c r="C111" s="519"/>
      <c r="D111" s="15" t="s">
        <v>295</v>
      </c>
      <c r="E111" s="563" t="s">
        <v>448</v>
      </c>
      <c r="F111" s="526">
        <v>1000</v>
      </c>
      <c r="G111" s="153"/>
      <c r="H111" s="135"/>
      <c r="I111" s="144"/>
    </row>
    <row r="112" spans="2:9" ht="28.5" customHeight="1">
      <c r="B112" s="281"/>
      <c r="C112" s="311">
        <v>90019</v>
      </c>
      <c r="D112" s="545"/>
      <c r="E112" s="556" t="s">
        <v>286</v>
      </c>
      <c r="F112" s="313">
        <f>F113</f>
        <v>32000</v>
      </c>
      <c r="G112" s="153"/>
      <c r="H112" s="135"/>
      <c r="I112" s="144"/>
    </row>
    <row r="113" spans="2:9" ht="17.25" customHeight="1" thickBot="1">
      <c r="B113" s="281"/>
      <c r="C113" s="282"/>
      <c r="D113" s="15" t="s">
        <v>15</v>
      </c>
      <c r="E113" s="551" t="s">
        <v>375</v>
      </c>
      <c r="F113" s="283">
        <v>32000</v>
      </c>
      <c r="G113" s="153"/>
      <c r="H113" s="135"/>
      <c r="I113" s="144"/>
    </row>
    <row r="114" spans="2:9" ht="20.25" customHeight="1" thickBot="1">
      <c r="B114" s="335" t="s">
        <v>126</v>
      </c>
      <c r="C114" s="336"/>
      <c r="D114" s="337"/>
      <c r="E114" s="557" t="s">
        <v>127</v>
      </c>
      <c r="F114" s="338">
        <f>F115</f>
        <v>13000</v>
      </c>
      <c r="G114" s="152"/>
      <c r="H114" s="142"/>
      <c r="I114" s="144"/>
    </row>
    <row r="115" spans="2:9" ht="16.5" customHeight="1">
      <c r="B115" s="171"/>
      <c r="C115" s="324" t="s">
        <v>209</v>
      </c>
      <c r="D115" s="325"/>
      <c r="E115" s="558" t="s">
        <v>41</v>
      </c>
      <c r="F115" s="426">
        <f>F116+F117+F118</f>
        <v>13000</v>
      </c>
      <c r="G115" s="152"/>
      <c r="H115" s="142"/>
      <c r="I115" s="144"/>
    </row>
    <row r="116" spans="2:9" ht="16.5" customHeight="1">
      <c r="B116" s="168"/>
      <c r="C116" s="361"/>
      <c r="D116" s="15" t="s">
        <v>15</v>
      </c>
      <c r="E116" s="551" t="s">
        <v>375</v>
      </c>
      <c r="F116" s="427">
        <v>3000</v>
      </c>
      <c r="G116" s="152"/>
      <c r="H116" s="142"/>
      <c r="I116" s="144"/>
    </row>
    <row r="117" spans="2:9" ht="20.25" customHeight="1">
      <c r="B117" s="168"/>
      <c r="C117" s="361"/>
      <c r="D117" s="15" t="s">
        <v>8</v>
      </c>
      <c r="E117" s="551" t="s">
        <v>446</v>
      </c>
      <c r="F117" s="427">
        <v>8000</v>
      </c>
      <c r="G117" s="152"/>
      <c r="H117" s="142"/>
      <c r="I117" s="144"/>
    </row>
    <row r="118" spans="2:9" ht="24.75" thickBot="1">
      <c r="B118" s="168"/>
      <c r="C118" s="24"/>
      <c r="D118" s="437" t="s">
        <v>344</v>
      </c>
      <c r="E118" s="207" t="s">
        <v>449</v>
      </c>
      <c r="F118" s="427">
        <v>2000</v>
      </c>
      <c r="G118" s="152"/>
      <c r="H118" s="142"/>
      <c r="I118" s="144"/>
    </row>
    <row r="119" spans="2:9" ht="18" customHeight="1" thickBot="1">
      <c r="B119" s="335" t="s">
        <v>130</v>
      </c>
      <c r="C119" s="339"/>
      <c r="D119" s="339"/>
      <c r="E119" s="552" t="s">
        <v>297</v>
      </c>
      <c r="F119" s="341">
        <f>F120</f>
        <v>74000</v>
      </c>
      <c r="G119" s="152"/>
      <c r="H119" s="142"/>
      <c r="I119" s="144"/>
    </row>
    <row r="120" spans="2:9" ht="15.75" customHeight="1">
      <c r="B120" s="171"/>
      <c r="C120" s="597" t="s">
        <v>495</v>
      </c>
      <c r="D120" s="428"/>
      <c r="E120" s="558" t="s">
        <v>41</v>
      </c>
      <c r="F120" s="429">
        <f>F121+F122</f>
        <v>74000</v>
      </c>
      <c r="G120" s="152"/>
      <c r="H120" s="142"/>
      <c r="I120" s="144"/>
    </row>
    <row r="121" spans="2:9" ht="20.25" customHeight="1">
      <c r="B121" s="171"/>
      <c r="C121" s="324"/>
      <c r="D121" s="15" t="s">
        <v>8</v>
      </c>
      <c r="E121" s="551" t="s">
        <v>446</v>
      </c>
      <c r="F121" s="434">
        <v>58000</v>
      </c>
      <c r="G121" s="152"/>
      <c r="H121" s="142"/>
      <c r="I121" s="144"/>
    </row>
    <row r="122" spans="2:9" ht="24">
      <c r="B122" s="170"/>
      <c r="C122" s="27"/>
      <c r="D122" s="437" t="s">
        <v>344</v>
      </c>
      <c r="E122" s="207" t="s">
        <v>449</v>
      </c>
      <c r="F122" s="394">
        <v>16000</v>
      </c>
      <c r="G122" s="152"/>
      <c r="H122" s="142"/>
      <c r="I122" s="144"/>
    </row>
    <row r="123" spans="2:9" s="22" customFormat="1" ht="4.5" customHeight="1" thickBot="1">
      <c r="B123" s="172"/>
      <c r="C123" s="26"/>
      <c r="D123" s="26"/>
      <c r="E123" s="26"/>
      <c r="F123" s="173"/>
      <c r="G123" s="155"/>
      <c r="H123" s="155"/>
      <c r="I123" s="143"/>
    </row>
    <row r="124" spans="2:9" s="22" customFormat="1" ht="19.5" customHeight="1" thickBot="1">
      <c r="B124" s="343" t="s">
        <v>43</v>
      </c>
      <c r="C124" s="30"/>
      <c r="D124" s="31"/>
      <c r="E124" s="342"/>
      <c r="F124" s="330">
        <f>F11+F14+F17+F22+F31+F34+F64+F72+F90+F101+F107+F114+F119</f>
        <v>38040356</v>
      </c>
      <c r="G124" s="148"/>
      <c r="H124" s="148"/>
      <c r="I124" s="143"/>
    </row>
    <row r="125" spans="3:6" ht="12.75">
      <c r="C125" s="32"/>
      <c r="D125" s="33"/>
      <c r="E125" s="32"/>
      <c r="F125" s="32"/>
    </row>
    <row r="126" spans="2:6" ht="12.75">
      <c r="B126" s="34"/>
      <c r="C126" s="32"/>
      <c r="D126" s="33"/>
      <c r="E126" s="32"/>
      <c r="F126" s="32"/>
    </row>
    <row r="127" spans="3:6" ht="12.75">
      <c r="C127" s="35"/>
      <c r="D127" s="33"/>
      <c r="E127" s="32"/>
      <c r="F127" s="32"/>
    </row>
    <row r="128" spans="3:6" ht="12.75">
      <c r="C128" s="32"/>
      <c r="D128" s="33"/>
      <c r="E128" s="32"/>
      <c r="F128" s="32"/>
    </row>
    <row r="129" spans="3:6" ht="12.75">
      <c r="C129" s="32"/>
      <c r="D129" s="33"/>
      <c r="E129" s="32"/>
      <c r="F129" s="32"/>
    </row>
    <row r="130" spans="3:6" ht="12.75">
      <c r="C130" s="32"/>
      <c r="D130" s="33"/>
      <c r="E130" s="32"/>
      <c r="F130" s="32"/>
    </row>
    <row r="131" spans="3:6" ht="12.75">
      <c r="C131" s="32"/>
      <c r="D131" s="33"/>
      <c r="E131" s="32"/>
      <c r="F131" s="32"/>
    </row>
    <row r="132" spans="3:6" ht="12.75">
      <c r="C132" s="32"/>
      <c r="D132" s="33"/>
      <c r="E132" s="32"/>
      <c r="F132" s="32"/>
    </row>
    <row r="133" spans="3:6" ht="12.75">
      <c r="C133" s="32"/>
      <c r="D133" s="33"/>
      <c r="E133" s="32"/>
      <c r="F133" s="32"/>
    </row>
    <row r="134" spans="3:6" ht="12.75">
      <c r="C134" s="32"/>
      <c r="D134" s="33"/>
      <c r="E134" s="32"/>
      <c r="F134" s="32"/>
    </row>
    <row r="135" spans="3:6" ht="12.75">
      <c r="C135" s="32"/>
      <c r="D135" s="33"/>
      <c r="E135" s="32"/>
      <c r="F135" s="32"/>
    </row>
    <row r="136" spans="3:6" ht="12.75">
      <c r="C136" s="32"/>
      <c r="D136" s="33"/>
      <c r="E136" s="32"/>
      <c r="F136" s="32"/>
    </row>
    <row r="137" spans="3:6" ht="12.75">
      <c r="C137" s="32"/>
      <c r="D137" s="33"/>
      <c r="E137" s="32"/>
      <c r="F137" s="32"/>
    </row>
    <row r="138" spans="3:6" ht="12.75">
      <c r="C138" s="32"/>
      <c r="D138" s="33"/>
      <c r="E138" s="32"/>
      <c r="F138" s="32"/>
    </row>
    <row r="139" spans="3:6" ht="12.75">
      <c r="C139" s="32"/>
      <c r="D139" s="33"/>
      <c r="E139" s="32"/>
      <c r="F139" s="32"/>
    </row>
    <row r="140" spans="3:6" ht="12.75">
      <c r="C140" s="32"/>
      <c r="D140" s="33"/>
      <c r="E140" s="32"/>
      <c r="F140" s="32"/>
    </row>
    <row r="141" spans="3:6" ht="12.75">
      <c r="C141" s="32"/>
      <c r="D141" s="33"/>
      <c r="E141" s="32"/>
      <c r="F141" s="32"/>
    </row>
    <row r="142" spans="3:6" ht="12.75">
      <c r="C142" s="32"/>
      <c r="D142" s="33"/>
      <c r="E142" s="32"/>
      <c r="F142" s="32"/>
    </row>
    <row r="143" spans="3:6" ht="12.75">
      <c r="C143" s="32"/>
      <c r="D143" s="33"/>
      <c r="E143" s="32"/>
      <c r="F143" s="32"/>
    </row>
    <row r="144" spans="3:6" ht="12.75">
      <c r="C144" s="32"/>
      <c r="D144" s="33"/>
      <c r="E144" s="32"/>
      <c r="F144" s="32"/>
    </row>
    <row r="145" spans="3:6" ht="12.75">
      <c r="C145" s="32"/>
      <c r="D145" s="33"/>
      <c r="E145" s="32"/>
      <c r="F145" s="32"/>
    </row>
    <row r="146" spans="3:6" ht="12.75">
      <c r="C146" s="32"/>
      <c r="D146" s="33"/>
      <c r="E146" s="32"/>
      <c r="F146" s="32"/>
    </row>
    <row r="147" spans="3:6" ht="12.75">
      <c r="C147" s="32"/>
      <c r="D147" s="33"/>
      <c r="E147" s="32"/>
      <c r="F147" s="32"/>
    </row>
    <row r="148" spans="3:6" ht="12.75">
      <c r="C148" s="32"/>
      <c r="D148" s="33"/>
      <c r="E148" s="32"/>
      <c r="F148" s="32"/>
    </row>
    <row r="149" spans="3:6" ht="12.75">
      <c r="C149" s="32"/>
      <c r="D149" s="33"/>
      <c r="E149" s="32"/>
      <c r="F149" s="32"/>
    </row>
    <row r="150" spans="3:6" ht="12.75">
      <c r="C150" s="32"/>
      <c r="D150" s="33"/>
      <c r="E150" s="32"/>
      <c r="F150" s="32"/>
    </row>
    <row r="151" spans="3:6" ht="12.75">
      <c r="C151" s="32"/>
      <c r="D151" s="33"/>
      <c r="E151" s="32"/>
      <c r="F151" s="32"/>
    </row>
    <row r="152" spans="3:6" ht="12.75">
      <c r="C152" s="32"/>
      <c r="D152" s="33"/>
      <c r="E152" s="32"/>
      <c r="F152" s="32"/>
    </row>
    <row r="153" spans="3:6" ht="12.75">
      <c r="C153" s="32"/>
      <c r="D153" s="33"/>
      <c r="E153" s="32"/>
      <c r="F153" s="32"/>
    </row>
    <row r="154" spans="3:6" ht="12.75">
      <c r="C154" s="32"/>
      <c r="D154" s="33"/>
      <c r="E154" s="32"/>
      <c r="F154" s="32"/>
    </row>
    <row r="155" spans="3:6" ht="12.75">
      <c r="C155" s="32"/>
      <c r="D155" s="33"/>
      <c r="E155" s="32"/>
      <c r="F155" s="32"/>
    </row>
    <row r="156" spans="3:6" ht="12.75">
      <c r="C156" s="32"/>
      <c r="D156" s="33"/>
      <c r="E156" s="32"/>
      <c r="F156" s="32"/>
    </row>
    <row r="157" spans="3:6" ht="12.75">
      <c r="C157" s="32"/>
      <c r="D157" s="33"/>
      <c r="E157" s="32"/>
      <c r="F157" s="32"/>
    </row>
    <row r="158" spans="3:6" ht="12.75">
      <c r="C158" s="32"/>
      <c r="D158" s="33"/>
      <c r="E158" s="32"/>
      <c r="F158" s="32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">
      <selection activeCell="I113" sqref="I113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7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277" t="s">
        <v>354</v>
      </c>
    </row>
    <row r="2" spans="2:8" ht="18.75">
      <c r="B2" s="271"/>
      <c r="E2" s="238"/>
      <c r="H2" s="277" t="s">
        <v>390</v>
      </c>
    </row>
    <row r="3" spans="5:8" ht="18.75">
      <c r="E3" s="675"/>
      <c r="F3" s="675"/>
      <c r="H3" s="277" t="s">
        <v>387</v>
      </c>
    </row>
    <row r="4" ht="15">
      <c r="E4" s="273"/>
    </row>
    <row r="5" spans="2:10" ht="16.5">
      <c r="B5" s="682" t="s">
        <v>462</v>
      </c>
      <c r="C5" s="682"/>
      <c r="D5" s="682"/>
      <c r="E5" s="682"/>
      <c r="F5" s="682"/>
      <c r="G5" s="682"/>
      <c r="H5" s="682"/>
      <c r="I5" s="682"/>
      <c r="J5" s="682"/>
    </row>
    <row r="6" spans="2:10" ht="16.5">
      <c r="B6" s="682" t="s">
        <v>285</v>
      </c>
      <c r="C6" s="682"/>
      <c r="D6" s="682"/>
      <c r="E6" s="682"/>
      <c r="F6" s="682"/>
      <c r="G6" s="682"/>
      <c r="H6" s="682"/>
      <c r="I6" s="682"/>
      <c r="J6" s="682"/>
    </row>
    <row r="7" spans="2:10" ht="13.5" thickBot="1">
      <c r="B7" s="32"/>
      <c r="C7" s="32"/>
      <c r="D7" s="32"/>
      <c r="E7" s="32"/>
      <c r="F7" s="32"/>
      <c r="G7" s="32"/>
      <c r="H7" s="32"/>
      <c r="I7" s="32"/>
      <c r="J7" s="57" t="s">
        <v>44</v>
      </c>
    </row>
    <row r="8" spans="2:10" ht="15" customHeight="1">
      <c r="B8" s="683" t="s">
        <v>45</v>
      </c>
      <c r="C8" s="685" t="s">
        <v>74</v>
      </c>
      <c r="D8" s="296"/>
      <c r="E8" s="687" t="s">
        <v>302</v>
      </c>
      <c r="F8" s="687"/>
      <c r="G8" s="687"/>
      <c r="H8" s="688"/>
      <c r="I8" s="670" t="s">
        <v>342</v>
      </c>
      <c r="J8" s="671"/>
    </row>
    <row r="9" spans="2:10" ht="15" customHeight="1">
      <c r="B9" s="684"/>
      <c r="C9" s="686"/>
      <c r="D9" s="297"/>
      <c r="E9" s="678" t="s">
        <v>75</v>
      </c>
      <c r="F9" s="679" t="s">
        <v>76</v>
      </c>
      <c r="G9" s="680"/>
      <c r="H9" s="681"/>
      <c r="I9" s="632" t="s">
        <v>75</v>
      </c>
      <c r="J9" s="672" t="s">
        <v>77</v>
      </c>
    </row>
    <row r="10" spans="2:10" ht="18" customHeight="1">
      <c r="B10" s="684"/>
      <c r="C10" s="686"/>
      <c r="D10" s="297" t="s">
        <v>1</v>
      </c>
      <c r="E10" s="678"/>
      <c r="F10" s="673" t="s">
        <v>301</v>
      </c>
      <c r="G10" s="679" t="s">
        <v>76</v>
      </c>
      <c r="H10" s="681"/>
      <c r="I10" s="632"/>
      <c r="J10" s="672"/>
    </row>
    <row r="11" spans="2:10" ht="26.25" customHeight="1">
      <c r="B11" s="684"/>
      <c r="C11" s="686"/>
      <c r="D11" s="298"/>
      <c r="E11" s="678"/>
      <c r="F11" s="674"/>
      <c r="G11" s="58" t="s">
        <v>78</v>
      </c>
      <c r="H11" s="58" t="s">
        <v>79</v>
      </c>
      <c r="I11" s="632"/>
      <c r="J11" s="672"/>
    </row>
    <row r="12" spans="2:10" ht="7.5" customHeight="1">
      <c r="B12" s="190">
        <v>1</v>
      </c>
      <c r="C12" s="54">
        <v>2</v>
      </c>
      <c r="D12" s="301"/>
      <c r="E12" s="54">
        <v>4</v>
      </c>
      <c r="F12" s="54">
        <v>5</v>
      </c>
      <c r="G12" s="54">
        <v>6</v>
      </c>
      <c r="H12" s="54">
        <v>7</v>
      </c>
      <c r="I12" s="54">
        <v>8</v>
      </c>
      <c r="J12" s="191">
        <v>9</v>
      </c>
    </row>
    <row r="13" spans="2:10" ht="19.5" customHeight="1">
      <c r="B13" s="168" t="s">
        <v>80</v>
      </c>
      <c r="C13" s="192" t="s">
        <v>300</v>
      </c>
      <c r="D13" s="192"/>
      <c r="E13" s="59">
        <f>SUM(E15:E22)</f>
        <v>3220000</v>
      </c>
      <c r="F13" s="59">
        <f>SUM(F15:F22)</f>
        <v>30000</v>
      </c>
      <c r="G13" s="59">
        <f>G15+G17+G19+G20+G21</f>
        <v>0</v>
      </c>
      <c r="H13" s="59"/>
      <c r="I13" s="59">
        <f>SUM(I15:I22)</f>
        <v>3220000</v>
      </c>
      <c r="J13" s="262"/>
    </row>
    <row r="14" spans="2:10" ht="12" customHeight="1">
      <c r="B14" s="196"/>
      <c r="C14" s="60" t="s">
        <v>82</v>
      </c>
      <c r="D14" s="60"/>
      <c r="E14" s="59"/>
      <c r="F14" s="59"/>
      <c r="G14" s="59"/>
      <c r="H14" s="59"/>
      <c r="I14" s="59"/>
      <c r="J14" s="262"/>
    </row>
    <row r="15" spans="2:10" ht="16.5" customHeight="1">
      <c r="B15" s="168"/>
      <c r="C15" s="29" t="s">
        <v>83</v>
      </c>
      <c r="D15" s="24">
        <v>40002</v>
      </c>
      <c r="E15" s="59">
        <v>1671400</v>
      </c>
      <c r="F15" s="59"/>
      <c r="G15" s="59"/>
      <c r="H15" s="59"/>
      <c r="I15" s="59">
        <v>1671400</v>
      </c>
      <c r="J15" s="262"/>
    </row>
    <row r="16" spans="2:10" ht="16.5" customHeight="1">
      <c r="B16" s="168"/>
      <c r="C16" s="29" t="s">
        <v>427</v>
      </c>
      <c r="D16" s="24">
        <v>60016</v>
      </c>
      <c r="E16" s="59">
        <v>5000</v>
      </c>
      <c r="F16" s="610">
        <v>5000</v>
      </c>
      <c r="G16" s="59"/>
      <c r="H16" s="59"/>
      <c r="I16" s="59">
        <v>5000</v>
      </c>
      <c r="J16" s="262"/>
    </row>
    <row r="17" spans="2:10" ht="17.25" customHeight="1">
      <c r="B17" s="168"/>
      <c r="C17" s="29" t="s">
        <v>428</v>
      </c>
      <c r="D17" s="24">
        <v>70001</v>
      </c>
      <c r="E17" s="59">
        <v>136800</v>
      </c>
      <c r="F17" s="59"/>
      <c r="G17" s="59"/>
      <c r="H17" s="59"/>
      <c r="I17" s="59">
        <v>136800</v>
      </c>
      <c r="J17" s="262"/>
    </row>
    <row r="18" spans="2:10" ht="16.5" customHeight="1">
      <c r="B18" s="168"/>
      <c r="C18" s="29" t="s">
        <v>429</v>
      </c>
      <c r="D18" s="24">
        <v>70095</v>
      </c>
      <c r="E18" s="59">
        <v>8100</v>
      </c>
      <c r="F18" s="59"/>
      <c r="G18" s="59"/>
      <c r="H18" s="59"/>
      <c r="I18" s="59">
        <v>8100</v>
      </c>
      <c r="J18" s="262"/>
    </row>
    <row r="19" spans="2:10" ht="16.5" customHeight="1">
      <c r="B19" s="168"/>
      <c r="C19" s="29" t="s">
        <v>430</v>
      </c>
      <c r="D19" s="24">
        <v>71035</v>
      </c>
      <c r="E19" s="59">
        <v>8200</v>
      </c>
      <c r="F19" s="59"/>
      <c r="G19" s="59"/>
      <c r="H19" s="59"/>
      <c r="I19" s="59">
        <v>8200</v>
      </c>
      <c r="J19" s="262"/>
    </row>
    <row r="20" spans="2:10" ht="16.5" customHeight="1">
      <c r="B20" s="168"/>
      <c r="C20" s="29" t="s">
        <v>431</v>
      </c>
      <c r="D20" s="24">
        <v>90001</v>
      </c>
      <c r="E20" s="59">
        <v>1212600</v>
      </c>
      <c r="F20" s="59"/>
      <c r="G20" s="59"/>
      <c r="H20" s="59"/>
      <c r="I20" s="59">
        <v>1212600</v>
      </c>
      <c r="J20" s="262"/>
    </row>
    <row r="21" spans="2:10" ht="16.5" customHeight="1">
      <c r="B21" s="171"/>
      <c r="C21" s="29" t="s">
        <v>432</v>
      </c>
      <c r="D21" s="24">
        <v>90003</v>
      </c>
      <c r="E21" s="59">
        <v>167900</v>
      </c>
      <c r="F21" s="610">
        <v>15000</v>
      </c>
      <c r="G21" s="59"/>
      <c r="H21" s="59"/>
      <c r="I21" s="59">
        <v>167900</v>
      </c>
      <c r="J21" s="262"/>
    </row>
    <row r="22" spans="2:10" ht="16.5" customHeight="1">
      <c r="B22" s="171"/>
      <c r="C22" s="29" t="s">
        <v>433</v>
      </c>
      <c r="D22" s="24">
        <v>90004</v>
      </c>
      <c r="E22" s="59">
        <v>10000</v>
      </c>
      <c r="F22" s="610">
        <v>10000</v>
      </c>
      <c r="G22" s="59"/>
      <c r="H22" s="59"/>
      <c r="I22" s="59">
        <v>10000</v>
      </c>
      <c r="J22" s="262"/>
    </row>
    <row r="23" spans="2:10" ht="19.5" customHeight="1">
      <c r="B23" s="168"/>
      <c r="C23" s="29"/>
      <c r="D23" s="24"/>
      <c r="E23" s="29"/>
      <c r="F23" s="29"/>
      <c r="G23" s="24" t="s">
        <v>81</v>
      </c>
      <c r="H23" s="29"/>
      <c r="I23" s="29"/>
      <c r="J23" s="263"/>
    </row>
    <row r="24" spans="2:10" s="22" customFormat="1" ht="19.5" customHeight="1" thickBot="1">
      <c r="B24" s="676" t="s">
        <v>73</v>
      </c>
      <c r="C24" s="677"/>
      <c r="D24" s="422"/>
      <c r="E24" s="423">
        <f>E13</f>
        <v>3220000</v>
      </c>
      <c r="F24" s="423">
        <f>F13</f>
        <v>30000</v>
      </c>
      <c r="G24" s="423">
        <f>G13</f>
        <v>0</v>
      </c>
      <c r="H24" s="424"/>
      <c r="I24" s="423">
        <f>I13</f>
        <v>3220000</v>
      </c>
      <c r="J24" s="425"/>
    </row>
    <row r="25" ht="4.5" customHeight="1"/>
    <row r="26" ht="10.5" customHeight="1">
      <c r="B26" s="193"/>
    </row>
    <row r="27" ht="10.5" customHeight="1">
      <c r="B27" s="193"/>
    </row>
    <row r="28" ht="10.5" customHeight="1">
      <c r="B28" s="193"/>
    </row>
    <row r="29" ht="10.5" customHeight="1">
      <c r="B29" s="193"/>
    </row>
  </sheetData>
  <sheetProtection/>
  <mergeCells count="14">
    <mergeCell ref="B6:J6"/>
    <mergeCell ref="B8:B11"/>
    <mergeCell ref="C8:C11"/>
    <mergeCell ref="E8:H8"/>
    <mergeCell ref="I8:J8"/>
    <mergeCell ref="J9:J11"/>
    <mergeCell ref="F10:F11"/>
    <mergeCell ref="I9:I11"/>
    <mergeCell ref="E3:F3"/>
    <mergeCell ref="B24:C24"/>
    <mergeCell ref="E9:E11"/>
    <mergeCell ref="F9:H9"/>
    <mergeCell ref="G10:H10"/>
    <mergeCell ref="B5:J5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5"/>
  <sheetViews>
    <sheetView zoomScalePageLayoutView="0" workbookViewId="0" topLeftCell="A439">
      <selection activeCell="F455" sqref="F455"/>
    </sheetView>
  </sheetViews>
  <sheetFormatPr defaultColWidth="9.140625" defaultRowHeight="12.75"/>
  <cols>
    <col min="1" max="1" width="6.57421875" style="32" customWidth="1"/>
    <col min="2" max="2" width="5.00390625" style="32" customWidth="1"/>
    <col min="3" max="3" width="7.421875" style="32" customWidth="1"/>
    <col min="4" max="4" width="6.140625" style="32" customWidth="1"/>
    <col min="5" max="5" width="54.28125" style="32" customWidth="1"/>
    <col min="6" max="6" width="18.28125" style="32" customWidth="1"/>
    <col min="7" max="7" width="3.421875" style="32" customWidth="1"/>
    <col min="8" max="16384" width="9.140625" style="32" customWidth="1"/>
  </cols>
  <sheetData>
    <row r="1" ht="12.75">
      <c r="E1" t="s">
        <v>234</v>
      </c>
    </row>
    <row r="2" spans="3:5" ht="12.75">
      <c r="C2" s="272"/>
      <c r="E2" s="277" t="s">
        <v>416</v>
      </c>
    </row>
    <row r="3" ht="12.75">
      <c r="E3" s="277" t="s">
        <v>385</v>
      </c>
    </row>
    <row r="4" ht="18.75">
      <c r="E4" s="266"/>
    </row>
    <row r="5" ht="13.5" customHeight="1">
      <c r="E5" s="273"/>
    </row>
    <row r="6" ht="18">
      <c r="E6" s="175" t="s">
        <v>454</v>
      </c>
    </row>
    <row r="7" ht="10.5" customHeight="1" thickBot="1">
      <c r="F7" s="174"/>
    </row>
    <row r="8" spans="2:12" ht="25.5" customHeight="1" thickBot="1">
      <c r="B8" s="111" t="s">
        <v>0</v>
      </c>
      <c r="C8" s="112" t="s">
        <v>1</v>
      </c>
      <c r="D8" s="113" t="s">
        <v>2</v>
      </c>
      <c r="E8" s="114" t="s">
        <v>46</v>
      </c>
      <c r="F8" s="176" t="s">
        <v>453</v>
      </c>
      <c r="G8" s="47"/>
      <c r="H8" s="47"/>
      <c r="I8" s="47"/>
      <c r="J8" s="47"/>
      <c r="K8" s="47"/>
      <c r="L8" s="47"/>
    </row>
    <row r="9" spans="2:12" ht="8.25" customHeight="1" thickBot="1">
      <c r="B9" s="239">
        <v>1</v>
      </c>
      <c r="C9" s="240">
        <v>2</v>
      </c>
      <c r="D9" s="241">
        <v>3</v>
      </c>
      <c r="E9" s="242">
        <v>4</v>
      </c>
      <c r="F9" s="243">
        <v>5</v>
      </c>
      <c r="G9" s="47"/>
      <c r="H9" s="47"/>
      <c r="I9" s="47"/>
      <c r="J9" s="47"/>
      <c r="K9" s="47"/>
      <c r="L9" s="47"/>
    </row>
    <row r="10" spans="2:12" ht="18" customHeight="1" thickBot="1">
      <c r="B10" s="344" t="s">
        <v>116</v>
      </c>
      <c r="C10" s="339"/>
      <c r="D10" s="339"/>
      <c r="E10" s="340" t="s">
        <v>117</v>
      </c>
      <c r="F10" s="345">
        <f>F11+F13+F16+F18</f>
        <v>3597000</v>
      </c>
      <c r="G10" s="47"/>
      <c r="H10" s="47"/>
      <c r="I10" s="47"/>
      <c r="J10" s="47"/>
      <c r="K10" s="47"/>
      <c r="L10" s="47"/>
    </row>
    <row r="11" spans="2:12" ht="15" customHeight="1">
      <c r="B11" s="199"/>
      <c r="C11" s="359" t="s">
        <v>219</v>
      </c>
      <c r="D11" s="324"/>
      <c r="E11" s="326" t="s">
        <v>329</v>
      </c>
      <c r="F11" s="362">
        <f>F12</f>
        <v>35000</v>
      </c>
      <c r="G11" s="47"/>
      <c r="H11" s="47"/>
      <c r="I11" s="47"/>
      <c r="J11" s="47"/>
      <c r="K11" s="47"/>
      <c r="L11" s="47"/>
    </row>
    <row r="12" spans="2:12" ht="15" customHeight="1">
      <c r="B12" s="200"/>
      <c r="C12" s="201"/>
      <c r="D12" s="116" t="s">
        <v>101</v>
      </c>
      <c r="E12" s="28" t="s">
        <v>102</v>
      </c>
      <c r="F12" s="179">
        <v>35000</v>
      </c>
      <c r="G12" s="47"/>
      <c r="H12" s="47"/>
      <c r="I12" s="47"/>
      <c r="J12" s="47"/>
      <c r="K12" s="47"/>
      <c r="L12" s="47"/>
    </row>
    <row r="13" spans="2:12" ht="15" customHeight="1">
      <c r="B13" s="180"/>
      <c r="C13" s="360" t="s">
        <v>118</v>
      </c>
      <c r="D13" s="361"/>
      <c r="E13" s="320" t="s">
        <v>259</v>
      </c>
      <c r="F13" s="362">
        <f>F14+F15</f>
        <v>3532000</v>
      </c>
      <c r="G13" s="47"/>
      <c r="H13" s="47"/>
      <c r="I13" s="47"/>
      <c r="J13" s="47"/>
      <c r="K13" s="47"/>
      <c r="L13" s="47"/>
    </row>
    <row r="14" spans="2:12" ht="15" customHeight="1">
      <c r="B14" s="180"/>
      <c r="C14" s="360"/>
      <c r="D14" s="116" t="s">
        <v>101</v>
      </c>
      <c r="E14" s="28" t="s">
        <v>102</v>
      </c>
      <c r="F14" s="181">
        <v>3000</v>
      </c>
      <c r="G14" s="47"/>
      <c r="H14" s="47"/>
      <c r="I14" s="47"/>
      <c r="J14" s="47"/>
      <c r="K14" s="47"/>
      <c r="L14" s="47"/>
    </row>
    <row r="15" spans="2:12" ht="15" customHeight="1">
      <c r="B15" s="178"/>
      <c r="C15" s="115"/>
      <c r="D15" s="116" t="s">
        <v>132</v>
      </c>
      <c r="E15" s="28" t="s">
        <v>133</v>
      </c>
      <c r="F15" s="181">
        <v>3529000</v>
      </c>
      <c r="G15" s="47"/>
      <c r="H15" s="47"/>
      <c r="I15" s="47"/>
      <c r="J15" s="47"/>
      <c r="K15" s="47"/>
      <c r="L15" s="47"/>
    </row>
    <row r="16" spans="2:12" ht="17.25" customHeight="1">
      <c r="B16" s="180"/>
      <c r="C16" s="361" t="s">
        <v>134</v>
      </c>
      <c r="D16" s="361"/>
      <c r="E16" s="320" t="s">
        <v>260</v>
      </c>
      <c r="F16" s="363">
        <f>F17</f>
        <v>24000</v>
      </c>
      <c r="G16" s="47"/>
      <c r="H16" s="47"/>
      <c r="I16" s="47"/>
      <c r="J16" s="47"/>
      <c r="K16" s="47"/>
      <c r="L16" s="47"/>
    </row>
    <row r="17" spans="2:12" ht="24.75" customHeight="1">
      <c r="B17" s="182"/>
      <c r="C17" s="118"/>
      <c r="D17" s="118">
        <v>2850</v>
      </c>
      <c r="E17" s="20" t="s">
        <v>135</v>
      </c>
      <c r="F17" s="183">
        <v>24000</v>
      </c>
      <c r="G17" s="47"/>
      <c r="H17" s="47"/>
      <c r="I17" s="47"/>
      <c r="J17" s="47"/>
      <c r="K17" s="47"/>
      <c r="L17" s="47"/>
    </row>
    <row r="18" spans="2:12" ht="15" customHeight="1">
      <c r="B18" s="178"/>
      <c r="C18" s="364" t="s">
        <v>298</v>
      </c>
      <c r="D18" s="361"/>
      <c r="E18" s="320" t="s">
        <v>41</v>
      </c>
      <c r="F18" s="363">
        <f>F19</f>
        <v>6000</v>
      </c>
      <c r="G18" s="47"/>
      <c r="H18" s="47"/>
      <c r="I18" s="47"/>
      <c r="J18" s="47"/>
      <c r="K18" s="47"/>
      <c r="L18" s="47"/>
    </row>
    <row r="19" spans="2:12" ht="15" customHeight="1" thickBot="1">
      <c r="B19" s="184"/>
      <c r="C19" s="120"/>
      <c r="D19" s="204" t="s">
        <v>141</v>
      </c>
      <c r="E19" s="205" t="s">
        <v>111</v>
      </c>
      <c r="F19" s="254">
        <v>6000</v>
      </c>
      <c r="G19" s="47"/>
      <c r="H19" s="47"/>
      <c r="I19" s="47"/>
      <c r="J19" s="47"/>
      <c r="K19" s="47"/>
      <c r="L19" s="47"/>
    </row>
    <row r="20" spans="2:12" ht="26.25" thickBot="1">
      <c r="B20" s="344" t="s">
        <v>533</v>
      </c>
      <c r="C20" s="339"/>
      <c r="D20" s="339"/>
      <c r="E20" s="340" t="s">
        <v>535</v>
      </c>
      <c r="F20" s="346">
        <f>F21</f>
        <v>8000</v>
      </c>
      <c r="G20" s="47"/>
      <c r="H20" s="47"/>
      <c r="I20" s="47"/>
      <c r="J20" s="47"/>
      <c r="K20" s="47"/>
      <c r="L20" s="47"/>
    </row>
    <row r="21" spans="2:12" ht="15" customHeight="1">
      <c r="B21" s="177"/>
      <c r="C21" s="367">
        <v>40003</v>
      </c>
      <c r="D21" s="324"/>
      <c r="E21" s="326" t="s">
        <v>534</v>
      </c>
      <c r="F21" s="365">
        <f>F22</f>
        <v>8000</v>
      </c>
      <c r="G21" s="47"/>
      <c r="H21" s="47"/>
      <c r="I21" s="47"/>
      <c r="J21" s="47"/>
      <c r="K21" s="47"/>
      <c r="L21" s="47"/>
    </row>
    <row r="22" spans="2:12" ht="15" customHeight="1" thickBot="1">
      <c r="B22" s="180"/>
      <c r="C22" s="115"/>
      <c r="D22" s="116" t="s">
        <v>101</v>
      </c>
      <c r="E22" s="28" t="s">
        <v>102</v>
      </c>
      <c r="F22" s="181">
        <v>8000</v>
      </c>
      <c r="G22" s="47"/>
      <c r="H22" s="47"/>
      <c r="I22" s="47"/>
      <c r="J22" s="47"/>
      <c r="K22" s="47"/>
      <c r="L22" s="47"/>
    </row>
    <row r="23" spans="2:12" ht="18" customHeight="1" thickBot="1">
      <c r="B23" s="344" t="s">
        <v>137</v>
      </c>
      <c r="C23" s="339"/>
      <c r="D23" s="339"/>
      <c r="E23" s="340" t="s">
        <v>123</v>
      </c>
      <c r="F23" s="346">
        <f>F24+F26+F28</f>
        <v>1781928</v>
      </c>
      <c r="G23" s="47"/>
      <c r="H23" s="47"/>
      <c r="I23" s="47"/>
      <c r="J23" s="47"/>
      <c r="K23" s="47"/>
      <c r="L23" s="47"/>
    </row>
    <row r="24" spans="2:12" ht="15" customHeight="1">
      <c r="B24" s="177"/>
      <c r="C24" s="325" t="s">
        <v>138</v>
      </c>
      <c r="D24" s="324"/>
      <c r="E24" s="326" t="s">
        <v>261</v>
      </c>
      <c r="F24" s="365">
        <f>F25</f>
        <v>240000</v>
      </c>
      <c r="G24" s="47"/>
      <c r="H24" s="47"/>
      <c r="I24" s="47"/>
      <c r="J24" s="47"/>
      <c r="K24" s="47"/>
      <c r="L24" s="47"/>
    </row>
    <row r="25" spans="2:12" ht="15" customHeight="1">
      <c r="B25" s="180"/>
      <c r="C25" s="115"/>
      <c r="D25" s="116" t="s">
        <v>101</v>
      </c>
      <c r="E25" s="28" t="s">
        <v>102</v>
      </c>
      <c r="F25" s="181">
        <v>240000</v>
      </c>
      <c r="G25" s="47"/>
      <c r="H25" s="47"/>
      <c r="I25" s="47"/>
      <c r="J25" s="47"/>
      <c r="K25" s="47"/>
      <c r="L25" s="47"/>
    </row>
    <row r="26" spans="2:12" ht="15" customHeight="1">
      <c r="B26" s="180"/>
      <c r="C26" s="361" t="s">
        <v>139</v>
      </c>
      <c r="D26" s="360"/>
      <c r="E26" s="320" t="s">
        <v>124</v>
      </c>
      <c r="F26" s="363">
        <f>F27</f>
        <v>200000</v>
      </c>
      <c r="G26" s="47"/>
      <c r="H26" s="47"/>
      <c r="I26" s="47"/>
      <c r="J26" s="47"/>
      <c r="K26" s="47"/>
      <c r="L26" s="47"/>
    </row>
    <row r="27" spans="2:12" ht="37.5" customHeight="1">
      <c r="B27" s="180"/>
      <c r="C27" s="115"/>
      <c r="D27" s="218" t="s">
        <v>383</v>
      </c>
      <c r="E27" s="250" t="s">
        <v>384</v>
      </c>
      <c r="F27" s="181">
        <v>200000</v>
      </c>
      <c r="G27" s="47"/>
      <c r="H27" s="47"/>
      <c r="I27" s="47"/>
      <c r="J27" s="47"/>
      <c r="K27" s="47"/>
      <c r="L27" s="47"/>
    </row>
    <row r="28" spans="2:12" ht="17.25" customHeight="1">
      <c r="B28" s="180"/>
      <c r="C28" s="360" t="s">
        <v>140</v>
      </c>
      <c r="D28" s="361"/>
      <c r="E28" s="320" t="s">
        <v>225</v>
      </c>
      <c r="F28" s="363">
        <f>SUM(F29:F35)</f>
        <v>1341928</v>
      </c>
      <c r="G28" s="47"/>
      <c r="H28" s="47"/>
      <c r="I28" s="47"/>
      <c r="J28" s="47"/>
      <c r="K28" s="47"/>
      <c r="L28" s="47"/>
    </row>
    <row r="29" spans="2:12" ht="24">
      <c r="B29" s="180"/>
      <c r="C29" s="360"/>
      <c r="D29" s="115" t="s">
        <v>398</v>
      </c>
      <c r="E29" s="207" t="s">
        <v>411</v>
      </c>
      <c r="F29" s="181">
        <v>5000</v>
      </c>
      <c r="G29" s="47"/>
      <c r="H29" s="47"/>
      <c r="I29" s="47"/>
      <c r="J29" s="47"/>
      <c r="K29" s="47"/>
      <c r="L29" s="47"/>
    </row>
    <row r="30" spans="2:12" ht="16.5" customHeight="1">
      <c r="B30" s="180"/>
      <c r="C30" s="122"/>
      <c r="D30" s="116" t="s">
        <v>136</v>
      </c>
      <c r="E30" s="28" t="s">
        <v>424</v>
      </c>
      <c r="F30" s="251">
        <v>60000</v>
      </c>
      <c r="G30" s="47"/>
      <c r="H30" s="47"/>
      <c r="I30" s="47"/>
      <c r="J30" s="47"/>
      <c r="K30" s="47"/>
      <c r="L30" s="47"/>
    </row>
    <row r="31" spans="2:12" ht="16.5" customHeight="1">
      <c r="B31" s="180"/>
      <c r="C31" s="122"/>
      <c r="D31" s="116" t="s">
        <v>161</v>
      </c>
      <c r="E31" s="207" t="s">
        <v>521</v>
      </c>
      <c r="F31" s="251">
        <v>453928</v>
      </c>
      <c r="G31" s="47"/>
      <c r="H31" s="47"/>
      <c r="I31" s="47"/>
      <c r="J31" s="47"/>
      <c r="K31" s="47"/>
      <c r="L31" s="47"/>
    </row>
    <row r="32" spans="2:12" ht="16.5" customHeight="1">
      <c r="B32" s="180"/>
      <c r="C32" s="122"/>
      <c r="D32" s="116" t="s">
        <v>101</v>
      </c>
      <c r="E32" s="28" t="s">
        <v>102</v>
      </c>
      <c r="F32" s="251">
        <v>80000</v>
      </c>
      <c r="G32" s="47"/>
      <c r="H32" s="47"/>
      <c r="I32" s="47"/>
      <c r="J32" s="47"/>
      <c r="K32" s="47"/>
      <c r="L32" s="47"/>
    </row>
    <row r="33" spans="2:12" ht="16.5" customHeight="1">
      <c r="B33" s="178"/>
      <c r="C33" s="115"/>
      <c r="D33" s="116" t="s">
        <v>141</v>
      </c>
      <c r="E33" s="28" t="s">
        <v>111</v>
      </c>
      <c r="F33" s="181">
        <v>60000</v>
      </c>
      <c r="G33" s="47"/>
      <c r="H33" s="47"/>
      <c r="I33" s="47"/>
      <c r="J33" s="47"/>
      <c r="K33" s="47"/>
      <c r="L33" s="47"/>
    </row>
    <row r="34" spans="2:12" ht="16.5" customHeight="1">
      <c r="B34" s="178"/>
      <c r="C34" s="115"/>
      <c r="D34" s="124">
        <v>4480</v>
      </c>
      <c r="E34" s="28" t="s">
        <v>303</v>
      </c>
      <c r="F34" s="181">
        <v>290000</v>
      </c>
      <c r="G34" s="47"/>
      <c r="H34" s="47"/>
      <c r="I34" s="47"/>
      <c r="J34" s="47"/>
      <c r="K34" s="47"/>
      <c r="L34" s="47"/>
    </row>
    <row r="35" spans="2:12" ht="24" thickBot="1">
      <c r="B35" s="184"/>
      <c r="C35" s="120"/>
      <c r="D35" s="305" t="s">
        <v>132</v>
      </c>
      <c r="E35" s="121" t="s">
        <v>489</v>
      </c>
      <c r="F35" s="254">
        <v>393000</v>
      </c>
      <c r="G35" s="47"/>
      <c r="H35" s="47"/>
      <c r="I35" s="47"/>
      <c r="J35" s="47"/>
      <c r="K35" s="47"/>
      <c r="L35" s="47"/>
    </row>
    <row r="36" spans="2:12" ht="17.25" customHeight="1" thickBot="1">
      <c r="B36" s="344" t="s">
        <v>142</v>
      </c>
      <c r="C36" s="339"/>
      <c r="D36" s="339"/>
      <c r="E36" s="329" t="s">
        <v>9</v>
      </c>
      <c r="F36" s="346">
        <f>F37</f>
        <v>171500</v>
      </c>
      <c r="G36" s="47"/>
      <c r="H36" s="47"/>
      <c r="I36" s="47"/>
      <c r="J36" s="47"/>
      <c r="K36" s="47"/>
      <c r="L36" s="47"/>
    </row>
    <row r="37" spans="2:12" ht="14.25" customHeight="1">
      <c r="B37" s="177"/>
      <c r="C37" s="325" t="s">
        <v>143</v>
      </c>
      <c r="D37" s="324"/>
      <c r="E37" s="326" t="s">
        <v>10</v>
      </c>
      <c r="F37" s="365">
        <f>SUM(F38:F40)</f>
        <v>171500</v>
      </c>
      <c r="G37" s="47"/>
      <c r="H37" s="47"/>
      <c r="I37" s="47"/>
      <c r="J37" s="47"/>
      <c r="K37" s="47"/>
      <c r="L37" s="47"/>
    </row>
    <row r="38" spans="2:12" ht="15" customHeight="1">
      <c r="B38" s="180"/>
      <c r="C38" s="123"/>
      <c r="D38" s="116" t="s">
        <v>144</v>
      </c>
      <c r="E38" s="28" t="s">
        <v>145</v>
      </c>
      <c r="F38" s="251">
        <v>70000</v>
      </c>
      <c r="G38" s="47"/>
      <c r="H38" s="47"/>
      <c r="I38" s="47"/>
      <c r="J38" s="47"/>
      <c r="K38" s="47"/>
      <c r="L38" s="47"/>
    </row>
    <row r="39" spans="2:12" ht="15" customHeight="1">
      <c r="B39" s="536"/>
      <c r="C39" s="123"/>
      <c r="D39" s="116" t="s">
        <v>160</v>
      </c>
      <c r="E39" s="28" t="s">
        <v>107</v>
      </c>
      <c r="F39" s="252">
        <v>6500</v>
      </c>
      <c r="G39" s="47"/>
      <c r="H39" s="47"/>
      <c r="I39" s="47"/>
      <c r="J39" s="47"/>
      <c r="K39" s="47"/>
      <c r="L39" s="47"/>
    </row>
    <row r="40" spans="2:12" ht="15" customHeight="1" thickBot="1">
      <c r="B40" s="182"/>
      <c r="C40" s="115"/>
      <c r="D40" s="119" t="s">
        <v>101</v>
      </c>
      <c r="E40" s="20" t="s">
        <v>102</v>
      </c>
      <c r="F40" s="252">
        <v>95000</v>
      </c>
      <c r="G40" s="47"/>
      <c r="H40" s="47"/>
      <c r="I40" s="47"/>
      <c r="J40" s="47"/>
      <c r="K40" s="47"/>
      <c r="L40" s="47"/>
    </row>
    <row r="41" spans="2:12" ht="18" customHeight="1" thickBot="1">
      <c r="B41" s="344" t="s">
        <v>146</v>
      </c>
      <c r="C41" s="395"/>
      <c r="D41" s="339"/>
      <c r="E41" s="396" t="s">
        <v>147</v>
      </c>
      <c r="F41" s="346">
        <f>F42</f>
        <v>186000</v>
      </c>
      <c r="G41" s="47"/>
      <c r="H41" s="47"/>
      <c r="I41" s="47"/>
      <c r="J41" s="47"/>
      <c r="K41" s="47"/>
      <c r="L41" s="47"/>
    </row>
    <row r="42" spans="2:12" ht="15" customHeight="1">
      <c r="B42" s="177"/>
      <c r="C42" s="325" t="s">
        <v>148</v>
      </c>
      <c r="D42" s="324"/>
      <c r="E42" s="326" t="s">
        <v>262</v>
      </c>
      <c r="F42" s="365">
        <f>F43</f>
        <v>186000</v>
      </c>
      <c r="G42" s="47"/>
      <c r="H42" s="47"/>
      <c r="I42" s="47"/>
      <c r="J42" s="47"/>
      <c r="K42" s="47"/>
      <c r="L42" s="47"/>
    </row>
    <row r="43" spans="2:12" ht="15" customHeight="1" thickBot="1">
      <c r="B43" s="182"/>
      <c r="C43" s="115"/>
      <c r="D43" s="116" t="s">
        <v>101</v>
      </c>
      <c r="E43" s="28" t="s">
        <v>102</v>
      </c>
      <c r="F43" s="181">
        <v>186000</v>
      </c>
      <c r="G43" s="47"/>
      <c r="H43" s="47"/>
      <c r="I43" s="47"/>
      <c r="J43" s="47"/>
      <c r="K43" s="47"/>
      <c r="L43" s="47"/>
    </row>
    <row r="44" spans="2:12" ht="17.25" customHeight="1" thickBot="1">
      <c r="B44" s="344" t="s">
        <v>86</v>
      </c>
      <c r="C44" s="339"/>
      <c r="D44" s="339"/>
      <c r="E44" s="329" t="s">
        <v>11</v>
      </c>
      <c r="F44" s="346">
        <f>F45+F49+F57+F80+F83+F98</f>
        <v>3319865</v>
      </c>
      <c r="G44" s="47"/>
      <c r="H44" s="47"/>
      <c r="I44" s="47"/>
      <c r="J44" s="47"/>
      <c r="K44" s="47"/>
      <c r="L44" s="47"/>
    </row>
    <row r="45" spans="2:12" ht="15" customHeight="1">
      <c r="B45" s="177"/>
      <c r="C45" s="325" t="s">
        <v>87</v>
      </c>
      <c r="D45" s="324"/>
      <c r="E45" s="326" t="s">
        <v>263</v>
      </c>
      <c r="F45" s="365">
        <f>F46+F47+F48</f>
        <v>76701</v>
      </c>
      <c r="G45" s="47"/>
      <c r="H45" s="47"/>
      <c r="I45" s="47"/>
      <c r="J45" s="47"/>
      <c r="K45" s="47"/>
      <c r="L45" s="47"/>
    </row>
    <row r="46" spans="2:12" ht="15" customHeight="1">
      <c r="B46" s="178"/>
      <c r="C46" s="115"/>
      <c r="D46" s="116" t="s">
        <v>149</v>
      </c>
      <c r="E46" s="28" t="s">
        <v>150</v>
      </c>
      <c r="F46" s="253">
        <v>62861</v>
      </c>
      <c r="G46" s="47"/>
      <c r="H46" s="47"/>
      <c r="I46" s="47"/>
      <c r="J46" s="47"/>
      <c r="K46" s="47"/>
      <c r="L46" s="47"/>
    </row>
    <row r="47" spans="2:12" ht="15" customHeight="1">
      <c r="B47" s="178"/>
      <c r="C47" s="115"/>
      <c r="D47" s="116" t="s">
        <v>151</v>
      </c>
      <c r="E47" s="28" t="s">
        <v>152</v>
      </c>
      <c r="F47" s="253">
        <v>12300</v>
      </c>
      <c r="G47" s="47"/>
      <c r="H47" s="47"/>
      <c r="I47" s="47"/>
      <c r="J47" s="47"/>
      <c r="K47" s="47"/>
      <c r="L47" s="47"/>
    </row>
    <row r="48" spans="2:12" ht="15" customHeight="1">
      <c r="B48" s="178"/>
      <c r="C48" s="115"/>
      <c r="D48" s="116" t="s">
        <v>153</v>
      </c>
      <c r="E48" s="28" t="s">
        <v>154</v>
      </c>
      <c r="F48" s="253">
        <v>1540</v>
      </c>
      <c r="G48" s="47"/>
      <c r="H48" s="47"/>
      <c r="I48" s="47"/>
      <c r="J48" s="47"/>
      <c r="K48" s="47"/>
      <c r="L48" s="47"/>
    </row>
    <row r="49" spans="2:12" ht="15" customHeight="1">
      <c r="B49" s="180"/>
      <c r="C49" s="360" t="s">
        <v>155</v>
      </c>
      <c r="D49" s="361"/>
      <c r="E49" s="320" t="s">
        <v>264</v>
      </c>
      <c r="F49" s="363">
        <f>SUM(F50:F56)</f>
        <v>133504</v>
      </c>
      <c r="G49" s="47"/>
      <c r="H49" s="47"/>
      <c r="I49" s="47"/>
      <c r="J49" s="47"/>
      <c r="K49" s="47"/>
      <c r="L49" s="47"/>
    </row>
    <row r="50" spans="2:12" ht="15" customHeight="1">
      <c r="B50" s="178"/>
      <c r="C50" s="115"/>
      <c r="D50" s="116" t="s">
        <v>144</v>
      </c>
      <c r="E50" s="28" t="s">
        <v>145</v>
      </c>
      <c r="F50" s="181">
        <v>111204</v>
      </c>
      <c r="G50" s="47"/>
      <c r="H50" s="47"/>
      <c r="I50" s="47"/>
      <c r="J50" s="47"/>
      <c r="K50" s="47"/>
      <c r="L50" s="47"/>
    </row>
    <row r="51" spans="2:12" ht="15" customHeight="1">
      <c r="B51" s="178"/>
      <c r="C51" s="115"/>
      <c r="D51" s="116" t="s">
        <v>136</v>
      </c>
      <c r="E51" s="28" t="s">
        <v>103</v>
      </c>
      <c r="F51" s="181">
        <v>6800</v>
      </c>
      <c r="G51" s="47"/>
      <c r="H51" s="47"/>
      <c r="I51" s="47"/>
      <c r="J51" s="47"/>
      <c r="K51" s="47"/>
      <c r="L51" s="47"/>
    </row>
    <row r="52" spans="2:12" ht="15" customHeight="1">
      <c r="B52" s="178"/>
      <c r="C52" s="115"/>
      <c r="D52" s="124">
        <v>4220</v>
      </c>
      <c r="E52" s="28" t="s">
        <v>187</v>
      </c>
      <c r="F52" s="181">
        <v>2000</v>
      </c>
      <c r="G52" s="47"/>
      <c r="H52" s="47"/>
      <c r="I52" s="47"/>
      <c r="J52" s="47"/>
      <c r="K52" s="47"/>
      <c r="L52" s="47"/>
    </row>
    <row r="53" spans="2:12" ht="15" customHeight="1">
      <c r="B53" s="178"/>
      <c r="C53" s="115"/>
      <c r="D53" s="116" t="s">
        <v>101</v>
      </c>
      <c r="E53" s="28" t="s">
        <v>102</v>
      </c>
      <c r="F53" s="181">
        <v>1400</v>
      </c>
      <c r="G53" s="47"/>
      <c r="H53" s="47"/>
      <c r="I53" s="47"/>
      <c r="J53" s="47"/>
      <c r="K53" s="47"/>
      <c r="L53" s="47"/>
    </row>
    <row r="54" spans="2:12" ht="15" customHeight="1">
      <c r="B54" s="178"/>
      <c r="C54" s="115"/>
      <c r="D54" s="116" t="s">
        <v>156</v>
      </c>
      <c r="E54" s="28" t="s">
        <v>110</v>
      </c>
      <c r="F54" s="181">
        <v>800</v>
      </c>
      <c r="G54" s="47"/>
      <c r="H54" s="47"/>
      <c r="I54" s="47"/>
      <c r="J54" s="47"/>
      <c r="K54" s="47"/>
      <c r="L54" s="47"/>
    </row>
    <row r="55" spans="2:12" ht="15" customHeight="1">
      <c r="B55" s="178"/>
      <c r="C55" s="115"/>
      <c r="D55" s="124">
        <v>4420</v>
      </c>
      <c r="E55" s="28" t="s">
        <v>157</v>
      </c>
      <c r="F55" s="181">
        <v>4000</v>
      </c>
      <c r="G55" s="47"/>
      <c r="H55" s="47"/>
      <c r="I55" s="47"/>
      <c r="J55" s="47"/>
      <c r="K55" s="47"/>
      <c r="L55" s="47"/>
    </row>
    <row r="56" spans="2:12" ht="12.75">
      <c r="B56" s="178"/>
      <c r="C56" s="115"/>
      <c r="D56" s="124">
        <v>4700</v>
      </c>
      <c r="E56" s="28" t="s">
        <v>321</v>
      </c>
      <c r="F56" s="181">
        <v>7300</v>
      </c>
      <c r="G56" s="47"/>
      <c r="H56" s="47"/>
      <c r="I56" s="47"/>
      <c r="J56" s="47"/>
      <c r="K56" s="47"/>
      <c r="L56" s="47"/>
    </row>
    <row r="57" spans="2:12" ht="15" customHeight="1">
      <c r="B57" s="180"/>
      <c r="C57" s="360" t="s">
        <v>158</v>
      </c>
      <c r="D57" s="361"/>
      <c r="E57" s="320" t="s">
        <v>125</v>
      </c>
      <c r="F57" s="363">
        <f>SUM(F58:F79)</f>
        <v>2549800</v>
      </c>
      <c r="G57" s="47"/>
      <c r="H57" s="47"/>
      <c r="I57" s="47"/>
      <c r="J57" s="47"/>
      <c r="K57" s="47"/>
      <c r="L57" s="47"/>
    </row>
    <row r="58" spans="2:12" ht="14.25" customHeight="1">
      <c r="B58" s="178"/>
      <c r="C58" s="115"/>
      <c r="D58" s="115">
        <v>3020</v>
      </c>
      <c r="E58" s="28" t="s">
        <v>330</v>
      </c>
      <c r="F58" s="181">
        <v>2000</v>
      </c>
      <c r="G58" s="47"/>
      <c r="H58" s="47"/>
      <c r="I58" s="47"/>
      <c r="J58" s="47"/>
      <c r="K58" s="47"/>
      <c r="L58" s="47"/>
    </row>
    <row r="59" spans="2:12" ht="14.25" customHeight="1">
      <c r="B59" s="178"/>
      <c r="C59" s="115"/>
      <c r="D59" s="116" t="s">
        <v>149</v>
      </c>
      <c r="E59" s="28" t="s">
        <v>150</v>
      </c>
      <c r="F59" s="181">
        <v>1480000</v>
      </c>
      <c r="G59" s="47"/>
      <c r="H59" s="47"/>
      <c r="I59" s="47"/>
      <c r="J59" s="47"/>
      <c r="K59" s="47"/>
      <c r="L59" s="47"/>
    </row>
    <row r="60" spans="2:12" ht="14.25" customHeight="1">
      <c r="B60" s="178"/>
      <c r="C60" s="115"/>
      <c r="D60" s="116" t="s">
        <v>159</v>
      </c>
      <c r="E60" s="28" t="s">
        <v>105</v>
      </c>
      <c r="F60" s="181">
        <v>100000</v>
      </c>
      <c r="G60" s="47"/>
      <c r="H60" s="47"/>
      <c r="I60" s="47"/>
      <c r="J60" s="47"/>
      <c r="K60" s="47"/>
      <c r="L60" s="47"/>
    </row>
    <row r="61" spans="2:12" ht="14.25" customHeight="1">
      <c r="B61" s="178"/>
      <c r="C61" s="115"/>
      <c r="D61" s="116" t="s">
        <v>151</v>
      </c>
      <c r="E61" s="28" t="s">
        <v>152</v>
      </c>
      <c r="F61" s="181">
        <v>270000</v>
      </c>
      <c r="G61" s="47"/>
      <c r="H61" s="47"/>
      <c r="I61" s="47"/>
      <c r="J61" s="47"/>
      <c r="K61" s="47"/>
      <c r="L61" s="47"/>
    </row>
    <row r="62" spans="2:12" ht="14.25" customHeight="1">
      <c r="B62" s="178"/>
      <c r="C62" s="115"/>
      <c r="D62" s="116" t="s">
        <v>153</v>
      </c>
      <c r="E62" s="28" t="s">
        <v>154</v>
      </c>
      <c r="F62" s="181">
        <v>36000</v>
      </c>
      <c r="G62" s="47"/>
      <c r="H62" s="47"/>
      <c r="I62" s="47"/>
      <c r="J62" s="47"/>
      <c r="K62" s="47"/>
      <c r="L62" s="47"/>
    </row>
    <row r="63" spans="2:12" ht="20.25" customHeight="1">
      <c r="B63" s="178"/>
      <c r="C63" s="115"/>
      <c r="D63" s="276">
        <v>4140</v>
      </c>
      <c r="E63" s="28" t="s">
        <v>498</v>
      </c>
      <c r="F63" s="181">
        <v>10000</v>
      </c>
      <c r="G63" s="47"/>
      <c r="H63" s="47"/>
      <c r="I63" s="47"/>
      <c r="J63" s="47"/>
      <c r="K63" s="47"/>
      <c r="L63" s="47"/>
    </row>
    <row r="64" spans="2:12" ht="14.25" customHeight="1">
      <c r="B64" s="178"/>
      <c r="C64" s="115"/>
      <c r="D64" s="115">
        <v>4170</v>
      </c>
      <c r="E64" s="28" t="s">
        <v>106</v>
      </c>
      <c r="F64" s="181">
        <v>72000</v>
      </c>
      <c r="G64" s="47"/>
      <c r="H64" s="47"/>
      <c r="I64" s="47"/>
      <c r="J64" s="47"/>
      <c r="K64" s="47"/>
      <c r="L64" s="47"/>
    </row>
    <row r="65" spans="2:12" ht="14.25" customHeight="1">
      <c r="B65" s="178"/>
      <c r="C65" s="115"/>
      <c r="D65" s="116" t="s">
        <v>136</v>
      </c>
      <c r="E65" s="28" t="s">
        <v>103</v>
      </c>
      <c r="F65" s="181">
        <v>154200</v>
      </c>
      <c r="G65" s="47"/>
      <c r="H65" s="47"/>
      <c r="I65" s="47"/>
      <c r="J65" s="47"/>
      <c r="K65" s="47"/>
      <c r="L65" s="47"/>
    </row>
    <row r="66" spans="2:12" ht="14.25" customHeight="1">
      <c r="B66" s="178"/>
      <c r="C66" s="115"/>
      <c r="D66" s="124">
        <v>4220</v>
      </c>
      <c r="E66" s="28" t="s">
        <v>187</v>
      </c>
      <c r="F66" s="181">
        <v>3000</v>
      </c>
      <c r="G66" s="47"/>
      <c r="H66" s="47"/>
      <c r="I66" s="47"/>
      <c r="J66" s="47"/>
      <c r="K66" s="47"/>
      <c r="L66" s="47"/>
    </row>
    <row r="67" spans="2:12" ht="14.25" customHeight="1">
      <c r="B67" s="178"/>
      <c r="C67" s="115"/>
      <c r="D67" s="116" t="s">
        <v>160</v>
      </c>
      <c r="E67" s="28" t="s">
        <v>107</v>
      </c>
      <c r="F67" s="181">
        <v>35000</v>
      </c>
      <c r="G67" s="47"/>
      <c r="H67" s="47"/>
      <c r="I67" s="47"/>
      <c r="J67" s="47"/>
      <c r="K67" s="47"/>
      <c r="L67" s="47"/>
    </row>
    <row r="68" spans="2:12" ht="14.25" customHeight="1">
      <c r="B68" s="178"/>
      <c r="C68" s="115"/>
      <c r="D68" s="115" t="s">
        <v>189</v>
      </c>
      <c r="E68" s="28" t="s">
        <v>109</v>
      </c>
      <c r="F68" s="181">
        <v>1000</v>
      </c>
      <c r="G68" s="47"/>
      <c r="H68" s="47"/>
      <c r="I68" s="47"/>
      <c r="J68" s="47"/>
      <c r="K68" s="47"/>
      <c r="L68" s="47"/>
    </row>
    <row r="69" spans="2:12" ht="14.25" customHeight="1">
      <c r="B69" s="178"/>
      <c r="C69" s="115"/>
      <c r="D69" s="116" t="s">
        <v>101</v>
      </c>
      <c r="E69" s="28" t="s">
        <v>102</v>
      </c>
      <c r="F69" s="181">
        <v>224200</v>
      </c>
      <c r="G69" s="47"/>
      <c r="H69" s="47"/>
      <c r="I69" s="47"/>
      <c r="J69" s="47"/>
      <c r="K69" s="47"/>
      <c r="L69" s="47"/>
    </row>
    <row r="70" spans="2:12" ht="14.25" customHeight="1">
      <c r="B70" s="178"/>
      <c r="C70" s="115"/>
      <c r="D70" s="124">
        <v>4360</v>
      </c>
      <c r="E70" s="28" t="s">
        <v>407</v>
      </c>
      <c r="F70" s="181">
        <v>23400</v>
      </c>
      <c r="G70" s="47"/>
      <c r="H70" s="47"/>
      <c r="I70" s="47"/>
      <c r="J70" s="47"/>
      <c r="K70" s="47"/>
      <c r="L70" s="47"/>
    </row>
    <row r="71" spans="2:12" ht="14.25" customHeight="1">
      <c r="B71" s="178"/>
      <c r="C71" s="115"/>
      <c r="D71" s="124">
        <v>4390</v>
      </c>
      <c r="E71" s="28" t="s">
        <v>331</v>
      </c>
      <c r="F71" s="181">
        <v>7000</v>
      </c>
      <c r="G71" s="47"/>
      <c r="H71" s="47"/>
      <c r="I71" s="47"/>
      <c r="J71" s="47"/>
      <c r="K71" s="47"/>
      <c r="L71" s="47"/>
    </row>
    <row r="72" spans="2:12" ht="14.25" customHeight="1">
      <c r="B72" s="178"/>
      <c r="C72" s="115"/>
      <c r="D72" s="116" t="s">
        <v>156</v>
      </c>
      <c r="E72" s="28" t="s">
        <v>110</v>
      </c>
      <c r="F72" s="181">
        <v>6000</v>
      </c>
      <c r="G72" s="47"/>
      <c r="H72" s="47"/>
      <c r="I72" s="47"/>
      <c r="J72" s="47"/>
      <c r="K72" s="47"/>
      <c r="L72" s="47"/>
    </row>
    <row r="73" spans="2:12" ht="14.25" customHeight="1">
      <c r="B73" s="178"/>
      <c r="C73" s="115"/>
      <c r="D73" s="124">
        <v>4420</v>
      </c>
      <c r="E73" s="28" t="s">
        <v>157</v>
      </c>
      <c r="F73" s="181">
        <v>4000</v>
      </c>
      <c r="G73" s="47"/>
      <c r="H73" s="47"/>
      <c r="I73" s="47"/>
      <c r="J73" s="47"/>
      <c r="K73" s="47"/>
      <c r="L73" s="47"/>
    </row>
    <row r="74" spans="2:12" ht="14.25" customHeight="1">
      <c r="B74" s="178"/>
      <c r="C74" s="115"/>
      <c r="D74" s="116" t="s">
        <v>141</v>
      </c>
      <c r="E74" s="28" t="s">
        <v>111</v>
      </c>
      <c r="F74" s="181">
        <v>38000</v>
      </c>
      <c r="G74" s="47"/>
      <c r="H74" s="47"/>
      <c r="I74" s="47"/>
      <c r="J74" s="47"/>
      <c r="K74" s="47"/>
      <c r="L74" s="47"/>
    </row>
    <row r="75" spans="2:12" ht="14.25" customHeight="1">
      <c r="B75" s="202"/>
      <c r="C75" s="115"/>
      <c r="D75" s="116" t="s">
        <v>162</v>
      </c>
      <c r="E75" s="28" t="s">
        <v>163</v>
      </c>
      <c r="F75" s="181">
        <v>26000</v>
      </c>
      <c r="G75" s="47"/>
      <c r="H75" s="47"/>
      <c r="I75" s="47"/>
      <c r="J75" s="47"/>
      <c r="K75" s="47"/>
      <c r="L75" s="47"/>
    </row>
    <row r="76" spans="2:12" ht="14.25" customHeight="1">
      <c r="B76" s="178"/>
      <c r="C76" s="115"/>
      <c r="D76" s="124">
        <v>4610</v>
      </c>
      <c r="E76" s="28" t="s">
        <v>332</v>
      </c>
      <c r="F76" s="181">
        <v>1000</v>
      </c>
      <c r="G76" s="47"/>
      <c r="H76" s="47"/>
      <c r="I76" s="47"/>
      <c r="J76" s="47"/>
      <c r="K76" s="47"/>
      <c r="L76" s="47"/>
    </row>
    <row r="77" spans="2:12" ht="14.25" customHeight="1">
      <c r="B77" s="178"/>
      <c r="C77" s="115"/>
      <c r="D77" s="124">
        <v>4700</v>
      </c>
      <c r="E77" s="28" t="s">
        <v>164</v>
      </c>
      <c r="F77" s="181">
        <v>22000</v>
      </c>
      <c r="G77" s="47"/>
      <c r="H77" s="47"/>
      <c r="I77" s="47"/>
      <c r="J77" s="47"/>
      <c r="K77" s="47"/>
      <c r="L77" s="47"/>
    </row>
    <row r="78" spans="2:12" ht="14.25" customHeight="1">
      <c r="B78" s="178"/>
      <c r="C78" s="115"/>
      <c r="D78" s="116" t="s">
        <v>132</v>
      </c>
      <c r="E78" s="28" t="s">
        <v>133</v>
      </c>
      <c r="F78" s="181">
        <v>15000</v>
      </c>
      <c r="G78" s="47"/>
      <c r="H78" s="47"/>
      <c r="I78" s="47"/>
      <c r="J78" s="47"/>
      <c r="K78" s="47"/>
      <c r="L78" s="47"/>
    </row>
    <row r="79" spans="2:12" ht="14.25" customHeight="1">
      <c r="B79" s="178"/>
      <c r="C79" s="115"/>
      <c r="D79" s="124">
        <v>6060</v>
      </c>
      <c r="E79" s="28" t="s">
        <v>112</v>
      </c>
      <c r="F79" s="181">
        <v>20000</v>
      </c>
      <c r="G79" s="47"/>
      <c r="H79" s="47"/>
      <c r="I79" s="47"/>
      <c r="J79" s="47"/>
      <c r="K79" s="47"/>
      <c r="L79" s="47"/>
    </row>
    <row r="80" spans="2:12" ht="15" customHeight="1">
      <c r="B80" s="178"/>
      <c r="C80" s="361" t="s">
        <v>165</v>
      </c>
      <c r="D80" s="360"/>
      <c r="E80" s="320" t="s">
        <v>265</v>
      </c>
      <c r="F80" s="363">
        <f>F81+F82</f>
        <v>92500</v>
      </c>
      <c r="G80" s="47"/>
      <c r="H80" s="47"/>
      <c r="I80" s="47"/>
      <c r="J80" s="47"/>
      <c r="K80" s="47"/>
      <c r="L80" s="47"/>
    </row>
    <row r="81" spans="2:12" ht="15" customHeight="1">
      <c r="B81" s="178"/>
      <c r="C81" s="115"/>
      <c r="D81" s="124">
        <v>4210</v>
      </c>
      <c r="E81" s="28" t="s">
        <v>103</v>
      </c>
      <c r="F81" s="181">
        <v>42500</v>
      </c>
      <c r="G81" s="47"/>
      <c r="H81" s="47"/>
      <c r="I81" s="47"/>
      <c r="J81" s="47"/>
      <c r="K81" s="47"/>
      <c r="L81" s="47"/>
    </row>
    <row r="82" spans="2:12" ht="15" customHeight="1">
      <c r="B82" s="178"/>
      <c r="C82" s="115"/>
      <c r="D82" s="124">
        <v>4300</v>
      </c>
      <c r="E82" s="28" t="s">
        <v>102</v>
      </c>
      <c r="F82" s="181">
        <v>50000</v>
      </c>
      <c r="G82" s="47"/>
      <c r="H82" s="47"/>
      <c r="I82" s="47"/>
      <c r="J82" s="47"/>
      <c r="K82" s="47"/>
      <c r="L82" s="47"/>
    </row>
    <row r="83" spans="2:12" ht="15" customHeight="1">
      <c r="B83" s="180"/>
      <c r="C83" s="361" t="s">
        <v>488</v>
      </c>
      <c r="D83" s="360"/>
      <c r="E83" s="559" t="s">
        <v>494</v>
      </c>
      <c r="F83" s="363">
        <f>SUM(F84:F97)</f>
        <v>413300</v>
      </c>
      <c r="G83" s="47"/>
      <c r="H83" s="47"/>
      <c r="I83" s="47"/>
      <c r="J83" s="47"/>
      <c r="K83" s="47"/>
      <c r="L83" s="47"/>
    </row>
    <row r="84" spans="2:12" ht="15" customHeight="1">
      <c r="B84" s="178"/>
      <c r="C84" s="115"/>
      <c r="D84" s="116" t="s">
        <v>104</v>
      </c>
      <c r="E84" s="28" t="s">
        <v>330</v>
      </c>
      <c r="F84" s="181">
        <v>2000</v>
      </c>
      <c r="G84" s="47"/>
      <c r="H84" s="47"/>
      <c r="I84" s="47"/>
      <c r="J84" s="47"/>
      <c r="K84" s="47"/>
      <c r="L84" s="47"/>
    </row>
    <row r="85" spans="2:12" ht="15" customHeight="1">
      <c r="B85" s="178"/>
      <c r="C85" s="115"/>
      <c r="D85" s="116" t="s">
        <v>149</v>
      </c>
      <c r="E85" s="28" t="s">
        <v>150</v>
      </c>
      <c r="F85" s="181">
        <v>292000</v>
      </c>
      <c r="G85" s="47"/>
      <c r="H85" s="47"/>
      <c r="I85" s="47"/>
      <c r="J85" s="47"/>
      <c r="K85" s="47"/>
      <c r="L85" s="47"/>
    </row>
    <row r="86" spans="2:12" ht="15" customHeight="1">
      <c r="B86" s="178"/>
      <c r="C86" s="115"/>
      <c r="D86" s="116" t="s">
        <v>159</v>
      </c>
      <c r="E86" s="28" t="s">
        <v>105</v>
      </c>
      <c r="F86" s="181">
        <v>21000</v>
      </c>
      <c r="G86" s="47"/>
      <c r="H86" s="47"/>
      <c r="I86" s="47"/>
      <c r="J86" s="47"/>
      <c r="K86" s="47"/>
      <c r="L86" s="47"/>
    </row>
    <row r="87" spans="2:12" ht="15" customHeight="1">
      <c r="B87" s="178"/>
      <c r="C87" s="115"/>
      <c r="D87" s="116" t="s">
        <v>151</v>
      </c>
      <c r="E87" s="28" t="s">
        <v>152</v>
      </c>
      <c r="F87" s="181">
        <v>51000</v>
      </c>
      <c r="G87" s="47"/>
      <c r="H87" s="47"/>
      <c r="I87" s="47"/>
      <c r="J87" s="47"/>
      <c r="K87" s="47"/>
      <c r="L87" s="47"/>
    </row>
    <row r="88" spans="2:12" ht="15" customHeight="1">
      <c r="B88" s="178"/>
      <c r="C88" s="115"/>
      <c r="D88" s="116" t="s">
        <v>153</v>
      </c>
      <c r="E88" s="28" t="s">
        <v>154</v>
      </c>
      <c r="F88" s="181">
        <v>2000</v>
      </c>
      <c r="G88" s="47"/>
      <c r="H88" s="47"/>
      <c r="I88" s="47"/>
      <c r="J88" s="47"/>
      <c r="K88" s="47"/>
      <c r="L88" s="47"/>
    </row>
    <row r="89" spans="2:12" ht="15" customHeight="1">
      <c r="B89" s="178"/>
      <c r="C89" s="115"/>
      <c r="D89" s="115">
        <v>4170</v>
      </c>
      <c r="E89" s="28" t="s">
        <v>106</v>
      </c>
      <c r="F89" s="181">
        <v>3000</v>
      </c>
      <c r="G89" s="47"/>
      <c r="H89" s="47"/>
      <c r="I89" s="47"/>
      <c r="J89" s="47"/>
      <c r="K89" s="47"/>
      <c r="L89" s="47"/>
    </row>
    <row r="90" spans="2:12" ht="15" customHeight="1">
      <c r="B90" s="178"/>
      <c r="C90" s="115"/>
      <c r="D90" s="116" t="s">
        <v>136</v>
      </c>
      <c r="E90" s="28" t="s">
        <v>103</v>
      </c>
      <c r="F90" s="181">
        <v>12800</v>
      </c>
      <c r="G90" s="47"/>
      <c r="H90" s="47"/>
      <c r="I90" s="47"/>
      <c r="J90" s="47"/>
      <c r="K90" s="47"/>
      <c r="L90" s="47"/>
    </row>
    <row r="91" spans="2:12" ht="15" customHeight="1">
      <c r="B91" s="178"/>
      <c r="C91" s="115"/>
      <c r="D91" s="115" t="s">
        <v>189</v>
      </c>
      <c r="E91" s="28" t="s">
        <v>109</v>
      </c>
      <c r="F91" s="181">
        <v>400</v>
      </c>
      <c r="G91" s="47"/>
      <c r="H91" s="47"/>
      <c r="I91" s="47"/>
      <c r="J91" s="47"/>
      <c r="K91" s="47"/>
      <c r="L91" s="47"/>
    </row>
    <row r="92" spans="2:12" ht="15" customHeight="1">
      <c r="B92" s="178"/>
      <c r="C92" s="115"/>
      <c r="D92" s="116" t="s">
        <v>101</v>
      </c>
      <c r="E92" s="28" t="s">
        <v>102</v>
      </c>
      <c r="F92" s="181">
        <v>12000</v>
      </c>
      <c r="G92" s="47"/>
      <c r="H92" s="47"/>
      <c r="I92" s="47"/>
      <c r="J92" s="47"/>
      <c r="K92" s="47"/>
      <c r="L92" s="47"/>
    </row>
    <row r="93" spans="2:12" ht="15" customHeight="1">
      <c r="B93" s="178"/>
      <c r="C93" s="115"/>
      <c r="D93" s="124">
        <v>4360</v>
      </c>
      <c r="E93" s="28" t="s">
        <v>407</v>
      </c>
      <c r="F93" s="181">
        <v>2800</v>
      </c>
      <c r="G93" s="47"/>
      <c r="H93" s="47"/>
      <c r="I93" s="47"/>
      <c r="J93" s="47"/>
      <c r="K93" s="47"/>
      <c r="L93" s="47"/>
    </row>
    <row r="94" spans="2:12" ht="15" customHeight="1">
      <c r="B94" s="178"/>
      <c r="C94" s="115"/>
      <c r="D94" s="116" t="s">
        <v>156</v>
      </c>
      <c r="E94" s="28" t="s">
        <v>110</v>
      </c>
      <c r="F94" s="181">
        <v>3800</v>
      </c>
      <c r="G94" s="47"/>
      <c r="H94" s="47"/>
      <c r="I94" s="47"/>
      <c r="J94" s="47"/>
      <c r="K94" s="47"/>
      <c r="L94" s="47"/>
    </row>
    <row r="95" spans="2:12" ht="15" customHeight="1">
      <c r="B95" s="178"/>
      <c r="C95" s="115"/>
      <c r="D95" s="115">
        <v>4430</v>
      </c>
      <c r="E95" s="28" t="s">
        <v>111</v>
      </c>
      <c r="F95" s="181">
        <v>500</v>
      </c>
      <c r="G95" s="47"/>
      <c r="H95" s="47"/>
      <c r="I95" s="47"/>
      <c r="J95" s="47"/>
      <c r="K95" s="47"/>
      <c r="L95" s="47"/>
    </row>
    <row r="96" spans="2:12" ht="15" customHeight="1">
      <c r="B96" s="178"/>
      <c r="C96" s="115"/>
      <c r="D96" s="116" t="s">
        <v>162</v>
      </c>
      <c r="E96" s="28" t="s">
        <v>163</v>
      </c>
      <c r="F96" s="181">
        <v>5000</v>
      </c>
      <c r="G96" s="47"/>
      <c r="H96" s="47"/>
      <c r="I96" s="47"/>
      <c r="J96" s="47"/>
      <c r="K96" s="47"/>
      <c r="L96" s="47"/>
    </row>
    <row r="97" spans="2:12" ht="15" customHeight="1">
      <c r="B97" s="178"/>
      <c r="C97" s="115"/>
      <c r="D97" s="124">
        <v>4700</v>
      </c>
      <c r="E97" s="28" t="s">
        <v>164</v>
      </c>
      <c r="F97" s="181">
        <v>5000</v>
      </c>
      <c r="G97" s="47"/>
      <c r="H97" s="47"/>
      <c r="I97" s="47"/>
      <c r="J97" s="47"/>
      <c r="K97" s="47"/>
      <c r="L97" s="47"/>
    </row>
    <row r="98" spans="2:12" ht="15" customHeight="1">
      <c r="B98" s="178"/>
      <c r="C98" s="361" t="s">
        <v>299</v>
      </c>
      <c r="D98" s="366"/>
      <c r="E98" s="320" t="s">
        <v>41</v>
      </c>
      <c r="F98" s="363">
        <f>F99</f>
        <v>54060</v>
      </c>
      <c r="G98" s="47"/>
      <c r="H98" s="47"/>
      <c r="I98" s="47"/>
      <c r="J98" s="47"/>
      <c r="K98" s="47"/>
      <c r="L98" s="47"/>
    </row>
    <row r="99" spans="2:12" ht="15" customHeight="1" thickBot="1">
      <c r="B99" s="178"/>
      <c r="C99" s="261"/>
      <c r="D99" s="116" t="s">
        <v>144</v>
      </c>
      <c r="E99" s="28" t="s">
        <v>145</v>
      </c>
      <c r="F99" s="181">
        <v>54060</v>
      </c>
      <c r="G99" s="47"/>
      <c r="H99" s="47"/>
      <c r="I99" s="47"/>
      <c r="J99" s="47"/>
      <c r="K99" s="47"/>
      <c r="L99" s="47"/>
    </row>
    <row r="100" spans="2:12" ht="29.25" customHeight="1" thickBot="1">
      <c r="B100" s="344" t="s">
        <v>90</v>
      </c>
      <c r="C100" s="339"/>
      <c r="D100" s="339"/>
      <c r="E100" s="332" t="s">
        <v>322</v>
      </c>
      <c r="F100" s="346">
        <f>F101</f>
        <v>1743</v>
      </c>
      <c r="G100" s="47"/>
      <c r="H100" s="47"/>
      <c r="I100" s="47"/>
      <c r="J100" s="47"/>
      <c r="K100" s="47"/>
      <c r="L100" s="47"/>
    </row>
    <row r="101" spans="2:12" ht="26.25" customHeight="1">
      <c r="B101" s="177"/>
      <c r="C101" s="325" t="s">
        <v>91</v>
      </c>
      <c r="D101" s="324"/>
      <c r="E101" s="326" t="s">
        <v>266</v>
      </c>
      <c r="F101" s="365">
        <f>SUM(F102:F102)</f>
        <v>1743</v>
      </c>
      <c r="G101" s="47"/>
      <c r="H101" s="47"/>
      <c r="I101" s="47"/>
      <c r="J101" s="47"/>
      <c r="K101" s="47"/>
      <c r="L101" s="47"/>
    </row>
    <row r="102" spans="2:12" ht="16.5" customHeight="1" thickBot="1">
      <c r="B102" s="182"/>
      <c r="C102" s="118"/>
      <c r="D102" s="258" t="s">
        <v>101</v>
      </c>
      <c r="E102" s="210" t="s">
        <v>166</v>
      </c>
      <c r="F102" s="255">
        <v>1743</v>
      </c>
      <c r="G102" s="47"/>
      <c r="H102" s="47"/>
      <c r="I102" s="47"/>
      <c r="J102" s="47"/>
      <c r="K102" s="47"/>
      <c r="L102" s="47"/>
    </row>
    <row r="103" spans="2:12" ht="30" customHeight="1" thickBot="1">
      <c r="B103" s="344" t="s">
        <v>92</v>
      </c>
      <c r="C103" s="339"/>
      <c r="D103" s="339"/>
      <c r="E103" s="332" t="s">
        <v>18</v>
      </c>
      <c r="F103" s="346">
        <f>F104+F114</f>
        <v>352300</v>
      </c>
      <c r="G103" s="47"/>
      <c r="H103" s="47"/>
      <c r="I103" s="47"/>
      <c r="J103" s="47"/>
      <c r="K103" s="47"/>
      <c r="L103" s="47"/>
    </row>
    <row r="104" spans="2:12" ht="15" customHeight="1">
      <c r="B104" s="177"/>
      <c r="C104" s="325" t="s">
        <v>167</v>
      </c>
      <c r="D104" s="324"/>
      <c r="E104" s="326" t="s">
        <v>267</v>
      </c>
      <c r="F104" s="365">
        <f>SUM(F105:F113)</f>
        <v>236300</v>
      </c>
      <c r="G104" s="47"/>
      <c r="H104" s="47"/>
      <c r="I104" s="47"/>
      <c r="J104" s="47"/>
      <c r="K104" s="47"/>
      <c r="L104" s="47"/>
    </row>
    <row r="105" spans="2:12" ht="24">
      <c r="B105" s="177"/>
      <c r="C105" s="325"/>
      <c r="D105" s="468" t="s">
        <v>350</v>
      </c>
      <c r="E105" s="205" t="s">
        <v>351</v>
      </c>
      <c r="F105" s="265">
        <v>12000</v>
      </c>
      <c r="G105" s="47"/>
      <c r="H105" s="47"/>
      <c r="I105" s="47"/>
      <c r="J105" s="47"/>
      <c r="K105" s="47"/>
      <c r="L105" s="47"/>
    </row>
    <row r="106" spans="2:12" ht="17.25" customHeight="1">
      <c r="B106" s="177"/>
      <c r="C106" s="260"/>
      <c r="D106" s="270" t="s">
        <v>104</v>
      </c>
      <c r="E106" s="28" t="s">
        <v>330</v>
      </c>
      <c r="F106" s="265">
        <v>22000</v>
      </c>
      <c r="G106" s="47"/>
      <c r="H106" s="47"/>
      <c r="I106" s="47"/>
      <c r="J106" s="47"/>
      <c r="K106" s="47"/>
      <c r="L106" s="47"/>
    </row>
    <row r="107" spans="2:12" ht="17.25" customHeight="1">
      <c r="B107" s="177"/>
      <c r="C107" s="260"/>
      <c r="D107" s="116" t="s">
        <v>136</v>
      </c>
      <c r="E107" s="28" t="s">
        <v>490</v>
      </c>
      <c r="F107" s="265">
        <v>69300</v>
      </c>
      <c r="G107" s="47"/>
      <c r="H107" s="47"/>
      <c r="I107" s="47"/>
      <c r="J107" s="47"/>
      <c r="K107" s="47"/>
      <c r="L107" s="47"/>
    </row>
    <row r="108" spans="2:12" ht="17.25" customHeight="1">
      <c r="B108" s="177"/>
      <c r="C108" s="260"/>
      <c r="D108" s="116" t="s">
        <v>160</v>
      </c>
      <c r="E108" s="28" t="s">
        <v>107</v>
      </c>
      <c r="F108" s="265">
        <v>28000</v>
      </c>
      <c r="G108" s="47"/>
      <c r="H108" s="47"/>
      <c r="I108" s="47"/>
      <c r="J108" s="47"/>
      <c r="K108" s="47"/>
      <c r="L108" s="47"/>
    </row>
    <row r="109" spans="2:12" ht="17.25" customHeight="1">
      <c r="B109" s="177"/>
      <c r="C109" s="260"/>
      <c r="D109" s="116" t="s">
        <v>161</v>
      </c>
      <c r="E109" s="28" t="s">
        <v>108</v>
      </c>
      <c r="F109" s="265">
        <v>35000</v>
      </c>
      <c r="G109" s="47"/>
      <c r="H109" s="47"/>
      <c r="I109" s="47"/>
      <c r="J109" s="47"/>
      <c r="K109" s="47"/>
      <c r="L109" s="47"/>
    </row>
    <row r="110" spans="2:12" ht="17.25" customHeight="1">
      <c r="B110" s="177"/>
      <c r="C110" s="260"/>
      <c r="D110" s="115" t="s">
        <v>189</v>
      </c>
      <c r="E110" s="28" t="s">
        <v>109</v>
      </c>
      <c r="F110" s="265">
        <v>10000</v>
      </c>
      <c r="G110" s="47"/>
      <c r="H110" s="47"/>
      <c r="I110" s="47"/>
      <c r="J110" s="47"/>
      <c r="K110" s="47"/>
      <c r="L110" s="47"/>
    </row>
    <row r="111" spans="2:12" ht="17.25" customHeight="1">
      <c r="B111" s="178"/>
      <c r="C111" s="115"/>
      <c r="D111" s="116" t="s">
        <v>101</v>
      </c>
      <c r="E111" s="28" t="s">
        <v>102</v>
      </c>
      <c r="F111" s="181">
        <v>15000</v>
      </c>
      <c r="G111" s="47"/>
      <c r="H111" s="47"/>
      <c r="I111" s="47"/>
      <c r="J111" s="47"/>
      <c r="K111" s="47"/>
      <c r="L111" s="47"/>
    </row>
    <row r="112" spans="2:12" ht="17.25" customHeight="1">
      <c r="B112" s="178"/>
      <c r="C112" s="115"/>
      <c r="D112" s="116" t="s">
        <v>141</v>
      </c>
      <c r="E112" s="28" t="s">
        <v>111</v>
      </c>
      <c r="F112" s="181">
        <v>35000</v>
      </c>
      <c r="G112" s="47"/>
      <c r="H112" s="47"/>
      <c r="I112" s="47"/>
      <c r="J112" s="47"/>
      <c r="K112" s="47"/>
      <c r="L112" s="47"/>
    </row>
    <row r="113" spans="2:12" ht="16.5" customHeight="1">
      <c r="B113" s="178"/>
      <c r="C113" s="115"/>
      <c r="D113" s="124">
        <v>4700</v>
      </c>
      <c r="E113" s="28" t="s">
        <v>164</v>
      </c>
      <c r="F113" s="181">
        <v>10000</v>
      </c>
      <c r="G113" s="47"/>
      <c r="H113" s="47"/>
      <c r="I113" s="47"/>
      <c r="J113" s="47"/>
      <c r="K113" s="47"/>
      <c r="L113" s="47"/>
    </row>
    <row r="114" spans="2:12" ht="15.75" customHeight="1">
      <c r="B114" s="178"/>
      <c r="C114" s="367">
        <v>75421</v>
      </c>
      <c r="D114" s="469"/>
      <c r="E114" s="326" t="s">
        <v>333</v>
      </c>
      <c r="F114" s="363">
        <f>F115</f>
        <v>116000</v>
      </c>
      <c r="G114" s="47"/>
      <c r="H114" s="47"/>
      <c r="I114" s="47"/>
      <c r="J114" s="47"/>
      <c r="K114" s="47"/>
      <c r="L114" s="47"/>
    </row>
    <row r="115" spans="2:12" ht="15.75" customHeight="1" thickBot="1">
      <c r="B115" s="182"/>
      <c r="C115" s="118"/>
      <c r="D115" s="119" t="s">
        <v>173</v>
      </c>
      <c r="E115" s="20" t="s">
        <v>174</v>
      </c>
      <c r="F115" s="183">
        <v>116000</v>
      </c>
      <c r="G115" s="47"/>
      <c r="H115" s="47"/>
      <c r="I115" s="47"/>
      <c r="J115" s="47"/>
      <c r="K115" s="47"/>
      <c r="L115" s="47"/>
    </row>
    <row r="116" spans="2:12" ht="52.5" customHeight="1" thickBot="1">
      <c r="B116" s="331">
        <v>756</v>
      </c>
      <c r="C116" s="328"/>
      <c r="D116" s="328"/>
      <c r="E116" s="332" t="s">
        <v>328</v>
      </c>
      <c r="F116" s="346">
        <f>F117+F119+F121</f>
        <v>16000</v>
      </c>
      <c r="G116" s="47"/>
      <c r="H116" s="47"/>
      <c r="I116" s="47"/>
      <c r="J116" s="47"/>
      <c r="K116" s="47"/>
      <c r="L116" s="47"/>
    </row>
    <row r="117" spans="2:12" ht="40.5" customHeight="1">
      <c r="B117" s="300"/>
      <c r="C117" s="310">
        <v>75615</v>
      </c>
      <c r="D117" s="307"/>
      <c r="E117" s="314" t="s">
        <v>323</v>
      </c>
      <c r="F117" s="365">
        <f>F118</f>
        <v>5000</v>
      </c>
      <c r="G117" s="47"/>
      <c r="H117" s="47"/>
      <c r="I117" s="47"/>
      <c r="J117" s="47"/>
      <c r="K117" s="47"/>
      <c r="L117" s="47"/>
    </row>
    <row r="118" spans="2:12" ht="17.25" customHeight="1">
      <c r="B118" s="178"/>
      <c r="C118" s="115"/>
      <c r="D118" s="124">
        <v>4610</v>
      </c>
      <c r="E118" s="28" t="s">
        <v>332</v>
      </c>
      <c r="F118" s="181">
        <v>5000</v>
      </c>
      <c r="G118" s="47"/>
      <c r="H118" s="47"/>
      <c r="I118" s="47"/>
      <c r="J118" s="47"/>
      <c r="K118" s="47"/>
      <c r="L118" s="47"/>
    </row>
    <row r="119" spans="2:12" ht="40.5" customHeight="1">
      <c r="B119" s="178"/>
      <c r="C119" s="311">
        <v>75616</v>
      </c>
      <c r="D119" s="312"/>
      <c r="E119" s="315" t="s">
        <v>324</v>
      </c>
      <c r="F119" s="363">
        <f>F120</f>
        <v>10000</v>
      </c>
      <c r="G119" s="47"/>
      <c r="H119" s="47"/>
      <c r="I119" s="47"/>
      <c r="J119" s="47"/>
      <c r="K119" s="47"/>
      <c r="L119" s="47"/>
    </row>
    <row r="120" spans="2:12" ht="17.25" customHeight="1">
      <c r="B120" s="178"/>
      <c r="C120" s="115"/>
      <c r="D120" s="124">
        <v>4610</v>
      </c>
      <c r="E120" s="28" t="s">
        <v>332</v>
      </c>
      <c r="F120" s="181">
        <v>10000</v>
      </c>
      <c r="G120" s="47"/>
      <c r="H120" s="47"/>
      <c r="I120" s="47"/>
      <c r="J120" s="47"/>
      <c r="K120" s="47"/>
      <c r="L120" s="47"/>
    </row>
    <row r="121" spans="2:12" ht="25.5">
      <c r="B121" s="178"/>
      <c r="C121" s="311">
        <v>75618</v>
      </c>
      <c r="D121" s="312"/>
      <c r="E121" s="556" t="s">
        <v>325</v>
      </c>
      <c r="F121" s="363">
        <f>F122</f>
        <v>1000</v>
      </c>
      <c r="G121" s="47"/>
      <c r="H121" s="47"/>
      <c r="I121" s="47"/>
      <c r="J121" s="47"/>
      <c r="K121" s="47"/>
      <c r="L121" s="47"/>
    </row>
    <row r="122" spans="2:12" ht="17.25" customHeight="1" thickBot="1">
      <c r="B122" s="590"/>
      <c r="C122" s="591"/>
      <c r="D122" s="124">
        <v>4610</v>
      </c>
      <c r="E122" s="28" t="s">
        <v>332</v>
      </c>
      <c r="F122" s="592">
        <v>1000</v>
      </c>
      <c r="G122" s="47"/>
      <c r="H122" s="47"/>
      <c r="I122" s="47"/>
      <c r="J122" s="47"/>
      <c r="K122" s="47"/>
      <c r="L122" s="47"/>
    </row>
    <row r="123" spans="2:12" ht="20.25" customHeight="1" thickBot="1">
      <c r="B123" s="344" t="s">
        <v>168</v>
      </c>
      <c r="C123" s="339"/>
      <c r="D123" s="339"/>
      <c r="E123" s="340" t="s">
        <v>169</v>
      </c>
      <c r="F123" s="346">
        <f>F124</f>
        <v>260000</v>
      </c>
      <c r="G123" s="47"/>
      <c r="H123" s="47"/>
      <c r="I123" s="47"/>
      <c r="J123" s="47"/>
      <c r="K123" s="47"/>
      <c r="L123" s="47"/>
    </row>
    <row r="124" spans="2:12" ht="27" customHeight="1">
      <c r="B124" s="177"/>
      <c r="C124" s="325" t="s">
        <v>170</v>
      </c>
      <c r="D124" s="324"/>
      <c r="E124" s="326" t="s">
        <v>268</v>
      </c>
      <c r="F124" s="365">
        <f>F125</f>
        <v>260000</v>
      </c>
      <c r="G124" s="47"/>
      <c r="H124" s="47"/>
      <c r="I124" s="47"/>
      <c r="J124" s="47"/>
      <c r="K124" s="47"/>
      <c r="L124" s="47"/>
    </row>
    <row r="125" spans="2:12" ht="25.5" customHeight="1" thickBot="1">
      <c r="B125" s="182"/>
      <c r="C125" s="118"/>
      <c r="D125" s="118" t="s">
        <v>287</v>
      </c>
      <c r="E125" s="121" t="s">
        <v>288</v>
      </c>
      <c r="F125" s="183">
        <v>260000</v>
      </c>
      <c r="G125" s="47"/>
      <c r="H125" s="47"/>
      <c r="I125" s="47"/>
      <c r="J125" s="47"/>
      <c r="K125" s="47"/>
      <c r="L125" s="47"/>
    </row>
    <row r="126" spans="2:12" ht="15.75" customHeight="1" thickBot="1">
      <c r="B126" s="344" t="s">
        <v>171</v>
      </c>
      <c r="C126" s="339"/>
      <c r="D126" s="339"/>
      <c r="E126" s="329" t="s">
        <v>33</v>
      </c>
      <c r="F126" s="346">
        <f>F127</f>
        <v>40000</v>
      </c>
      <c r="G126" s="47"/>
      <c r="H126" s="47"/>
      <c r="I126" s="47"/>
      <c r="J126" s="47"/>
      <c r="K126" s="47"/>
      <c r="L126" s="47"/>
    </row>
    <row r="127" spans="2:12" ht="14.25" customHeight="1">
      <c r="B127" s="430"/>
      <c r="C127" s="431" t="s">
        <v>172</v>
      </c>
      <c r="D127" s="432"/>
      <c r="E127" s="323" t="s">
        <v>269</v>
      </c>
      <c r="F127" s="433">
        <f>F128</f>
        <v>40000</v>
      </c>
      <c r="G127" s="47"/>
      <c r="H127" s="47"/>
      <c r="I127" s="47"/>
      <c r="J127" s="47"/>
      <c r="K127" s="47"/>
      <c r="L127" s="47"/>
    </row>
    <row r="128" spans="2:12" ht="13.5" thickBot="1">
      <c r="B128" s="300"/>
      <c r="C128" s="324"/>
      <c r="D128" s="119" t="s">
        <v>173</v>
      </c>
      <c r="E128" s="20" t="s">
        <v>174</v>
      </c>
      <c r="F128" s="265">
        <v>40000</v>
      </c>
      <c r="G128" s="47"/>
      <c r="H128" s="47"/>
      <c r="I128" s="47"/>
      <c r="J128" s="47"/>
      <c r="K128" s="47"/>
      <c r="L128" s="47"/>
    </row>
    <row r="129" spans="2:12" ht="15.75" customHeight="1" thickBot="1">
      <c r="B129" s="344" t="s">
        <v>175</v>
      </c>
      <c r="C129" s="339"/>
      <c r="D129" s="347"/>
      <c r="E129" s="329" t="s">
        <v>36</v>
      </c>
      <c r="F129" s="346">
        <f>F130+F150+F166+F187+F205+F219+F221+F233+F238+F245</f>
        <v>10492100</v>
      </c>
      <c r="G129" s="47"/>
      <c r="H129" s="47"/>
      <c r="I129" s="47"/>
      <c r="J129" s="47"/>
      <c r="K129" s="47"/>
      <c r="L129" s="47"/>
    </row>
    <row r="130" spans="2:12" ht="16.5" customHeight="1">
      <c r="B130" s="430"/>
      <c r="C130" s="432" t="s">
        <v>176</v>
      </c>
      <c r="D130" s="454"/>
      <c r="E130" s="323" t="s">
        <v>37</v>
      </c>
      <c r="F130" s="433">
        <f>SUM(F131:F149)</f>
        <v>4615100</v>
      </c>
      <c r="G130" s="47"/>
      <c r="H130" s="47"/>
      <c r="I130" s="47"/>
      <c r="J130" s="47"/>
      <c r="K130" s="47"/>
      <c r="L130" s="47"/>
    </row>
    <row r="131" spans="2:12" ht="15" customHeight="1">
      <c r="B131" s="178"/>
      <c r="C131" s="115"/>
      <c r="D131" s="116" t="s">
        <v>104</v>
      </c>
      <c r="E131" s="28" t="s">
        <v>330</v>
      </c>
      <c r="F131" s="538">
        <v>208000</v>
      </c>
      <c r="G131" s="47"/>
      <c r="H131" s="47"/>
      <c r="I131" s="47"/>
      <c r="J131" s="47"/>
      <c r="K131" s="47"/>
      <c r="L131" s="47"/>
    </row>
    <row r="132" spans="2:12" ht="15" customHeight="1">
      <c r="B132" s="178"/>
      <c r="C132" s="115"/>
      <c r="D132" s="116" t="s">
        <v>149</v>
      </c>
      <c r="E132" s="28" t="s">
        <v>150</v>
      </c>
      <c r="F132" s="538">
        <v>2882100</v>
      </c>
      <c r="G132" s="47"/>
      <c r="H132" s="47"/>
      <c r="I132" s="47"/>
      <c r="J132" s="47"/>
      <c r="K132" s="47"/>
      <c r="L132" s="47"/>
    </row>
    <row r="133" spans="2:12" ht="15" customHeight="1">
      <c r="B133" s="178"/>
      <c r="C133" s="115"/>
      <c r="D133" s="116" t="s">
        <v>159</v>
      </c>
      <c r="E133" s="28" t="s">
        <v>105</v>
      </c>
      <c r="F133" s="538">
        <v>242500</v>
      </c>
      <c r="G133" s="47"/>
      <c r="H133" s="47"/>
      <c r="I133" s="47"/>
      <c r="J133" s="47"/>
      <c r="K133" s="47"/>
      <c r="L133" s="47"/>
    </row>
    <row r="134" spans="2:12" ht="15" customHeight="1">
      <c r="B134" s="178"/>
      <c r="C134" s="115"/>
      <c r="D134" s="116" t="s">
        <v>151</v>
      </c>
      <c r="E134" s="28" t="s">
        <v>152</v>
      </c>
      <c r="F134" s="538">
        <v>561200</v>
      </c>
      <c r="G134" s="47"/>
      <c r="H134" s="47"/>
      <c r="I134" s="47"/>
      <c r="J134" s="47"/>
      <c r="K134" s="47"/>
      <c r="L134" s="47"/>
    </row>
    <row r="135" spans="2:12" ht="15" customHeight="1">
      <c r="B135" s="178"/>
      <c r="C135" s="115"/>
      <c r="D135" s="116" t="s">
        <v>153</v>
      </c>
      <c r="E135" s="28" t="s">
        <v>154</v>
      </c>
      <c r="F135" s="538">
        <v>80000</v>
      </c>
      <c r="G135" s="47"/>
      <c r="H135" s="47"/>
      <c r="I135" s="47"/>
      <c r="J135" s="47"/>
      <c r="K135" s="47"/>
      <c r="L135" s="47"/>
    </row>
    <row r="136" spans="2:12" ht="15" customHeight="1">
      <c r="B136" s="178"/>
      <c r="C136" s="115"/>
      <c r="D136" s="115">
        <v>4170</v>
      </c>
      <c r="E136" s="28" t="s">
        <v>106</v>
      </c>
      <c r="F136" s="538">
        <v>17000</v>
      </c>
      <c r="G136" s="47"/>
      <c r="H136" s="47"/>
      <c r="I136" s="47"/>
      <c r="J136" s="47"/>
      <c r="K136" s="47"/>
      <c r="L136" s="47"/>
    </row>
    <row r="137" spans="2:12" ht="15" customHeight="1">
      <c r="B137" s="178"/>
      <c r="C137" s="115"/>
      <c r="D137" s="116" t="s">
        <v>136</v>
      </c>
      <c r="E137" s="28" t="s">
        <v>103</v>
      </c>
      <c r="F137" s="538">
        <v>133700</v>
      </c>
      <c r="G137" s="47"/>
      <c r="H137" s="47"/>
      <c r="I137" s="47"/>
      <c r="J137" s="47"/>
      <c r="K137" s="47"/>
      <c r="L137" s="47"/>
    </row>
    <row r="138" spans="2:12" ht="15" customHeight="1">
      <c r="B138" s="178"/>
      <c r="C138" s="115"/>
      <c r="D138" s="124">
        <v>4220</v>
      </c>
      <c r="E138" s="28" t="s">
        <v>187</v>
      </c>
      <c r="F138" s="538">
        <v>2000</v>
      </c>
      <c r="G138" s="47"/>
      <c r="H138" s="47"/>
      <c r="I138" s="47"/>
      <c r="J138" s="47"/>
      <c r="K138" s="47"/>
      <c r="L138" s="47"/>
    </row>
    <row r="139" spans="2:12" ht="15" customHeight="1">
      <c r="B139" s="178"/>
      <c r="C139" s="115"/>
      <c r="D139" s="116" t="s">
        <v>177</v>
      </c>
      <c r="E139" s="28" t="s">
        <v>450</v>
      </c>
      <c r="F139" s="538">
        <v>12000</v>
      </c>
      <c r="G139" s="47"/>
      <c r="H139" s="47"/>
      <c r="I139" s="47"/>
      <c r="J139" s="47"/>
      <c r="K139" s="47"/>
      <c r="L139" s="47"/>
    </row>
    <row r="140" spans="2:12" ht="15" customHeight="1">
      <c r="B140" s="178"/>
      <c r="C140" s="115"/>
      <c r="D140" s="116" t="s">
        <v>160</v>
      </c>
      <c r="E140" s="28" t="s">
        <v>107</v>
      </c>
      <c r="F140" s="538">
        <v>109900</v>
      </c>
      <c r="G140" s="47"/>
      <c r="H140" s="47"/>
      <c r="I140" s="47"/>
      <c r="J140" s="47"/>
      <c r="K140" s="47"/>
      <c r="L140" s="47"/>
    </row>
    <row r="141" spans="2:12" ht="15" customHeight="1">
      <c r="B141" s="178"/>
      <c r="C141" s="115"/>
      <c r="D141" s="116" t="s">
        <v>161</v>
      </c>
      <c r="E141" s="28" t="s">
        <v>108</v>
      </c>
      <c r="F141" s="538">
        <v>110000</v>
      </c>
      <c r="G141" s="47"/>
      <c r="H141" s="47"/>
      <c r="I141" s="47"/>
      <c r="J141" s="47"/>
      <c r="K141" s="47"/>
      <c r="L141" s="47"/>
    </row>
    <row r="142" spans="2:12" ht="15" customHeight="1">
      <c r="B142" s="178"/>
      <c r="C142" s="115"/>
      <c r="D142" s="115" t="s">
        <v>189</v>
      </c>
      <c r="E142" s="28" t="s">
        <v>109</v>
      </c>
      <c r="F142" s="538">
        <v>3600</v>
      </c>
      <c r="G142" s="47"/>
      <c r="H142" s="47"/>
      <c r="I142" s="47"/>
      <c r="J142" s="47"/>
      <c r="K142" s="47"/>
      <c r="L142" s="47"/>
    </row>
    <row r="143" spans="2:12" ht="15" customHeight="1">
      <c r="B143" s="178"/>
      <c r="C143" s="115"/>
      <c r="D143" s="116" t="s">
        <v>101</v>
      </c>
      <c r="E143" s="28" t="s">
        <v>102</v>
      </c>
      <c r="F143" s="538">
        <v>51500</v>
      </c>
      <c r="G143" s="47"/>
      <c r="H143" s="47"/>
      <c r="I143" s="47"/>
      <c r="J143" s="47"/>
      <c r="K143" s="47"/>
      <c r="L143" s="47"/>
    </row>
    <row r="144" spans="2:12" ht="15" customHeight="1">
      <c r="B144" s="178"/>
      <c r="C144" s="115"/>
      <c r="D144" s="124">
        <v>4360</v>
      </c>
      <c r="E144" s="28" t="s">
        <v>407</v>
      </c>
      <c r="F144" s="538">
        <v>8500</v>
      </c>
      <c r="G144" s="47"/>
      <c r="H144" s="47"/>
      <c r="I144" s="47"/>
      <c r="J144" s="47"/>
      <c r="K144" s="47"/>
      <c r="L144" s="47"/>
    </row>
    <row r="145" spans="2:12" ht="15" customHeight="1">
      <c r="B145" s="178"/>
      <c r="C145" s="115"/>
      <c r="D145" s="116" t="s">
        <v>156</v>
      </c>
      <c r="E145" s="28" t="s">
        <v>110</v>
      </c>
      <c r="F145" s="538">
        <v>2200</v>
      </c>
      <c r="G145" s="47"/>
      <c r="H145" s="47"/>
      <c r="I145" s="47"/>
      <c r="J145" s="47"/>
      <c r="K145" s="47"/>
      <c r="L145" s="47"/>
    </row>
    <row r="146" spans="2:12" ht="15" customHeight="1">
      <c r="B146" s="178"/>
      <c r="C146" s="115"/>
      <c r="D146" s="116" t="s">
        <v>141</v>
      </c>
      <c r="E146" s="28" t="s">
        <v>111</v>
      </c>
      <c r="F146" s="538">
        <v>7900</v>
      </c>
      <c r="G146" s="47"/>
      <c r="H146" s="47"/>
      <c r="I146" s="47"/>
      <c r="J146" s="47"/>
      <c r="K146" s="47"/>
      <c r="L146" s="47"/>
    </row>
    <row r="147" spans="2:12" ht="15" customHeight="1">
      <c r="B147" s="178"/>
      <c r="C147" s="115"/>
      <c r="D147" s="116" t="s">
        <v>162</v>
      </c>
      <c r="E147" s="28" t="s">
        <v>163</v>
      </c>
      <c r="F147" s="538">
        <v>181500</v>
      </c>
      <c r="G147" s="47"/>
      <c r="H147" s="47"/>
      <c r="I147" s="47"/>
      <c r="J147" s="47"/>
      <c r="K147" s="47"/>
      <c r="L147" s="47"/>
    </row>
    <row r="148" spans="2:12" ht="15" customHeight="1">
      <c r="B148" s="178"/>
      <c r="C148" s="115"/>
      <c r="D148" s="124">
        <v>4480</v>
      </c>
      <c r="E148" s="28" t="s">
        <v>303</v>
      </c>
      <c r="F148" s="538">
        <v>100</v>
      </c>
      <c r="G148" s="47"/>
      <c r="H148" s="47"/>
      <c r="I148" s="47"/>
      <c r="J148" s="47"/>
      <c r="K148" s="47"/>
      <c r="L148" s="47"/>
    </row>
    <row r="149" spans="2:12" ht="15" customHeight="1">
      <c r="B149" s="178"/>
      <c r="C149" s="115"/>
      <c r="D149" s="124">
        <v>4700</v>
      </c>
      <c r="E149" s="28" t="s">
        <v>164</v>
      </c>
      <c r="F149" s="538">
        <v>1400</v>
      </c>
      <c r="G149" s="47"/>
      <c r="H149" s="47"/>
      <c r="I149" s="47"/>
      <c r="J149" s="47"/>
      <c r="K149" s="47"/>
      <c r="L149" s="47"/>
    </row>
    <row r="150" spans="2:12" ht="16.5" customHeight="1">
      <c r="B150" s="178"/>
      <c r="C150" s="361" t="s">
        <v>178</v>
      </c>
      <c r="D150" s="360"/>
      <c r="E150" s="320" t="s">
        <v>270</v>
      </c>
      <c r="F150" s="363">
        <f>SUM(F151:F165)</f>
        <v>551400</v>
      </c>
      <c r="G150" s="47"/>
      <c r="H150" s="47"/>
      <c r="I150" s="47"/>
      <c r="J150" s="47"/>
      <c r="K150" s="47"/>
      <c r="L150" s="47"/>
    </row>
    <row r="151" spans="2:12" ht="15" customHeight="1">
      <c r="B151" s="178"/>
      <c r="C151" s="115"/>
      <c r="D151" s="116" t="s">
        <v>104</v>
      </c>
      <c r="E151" s="28" t="s">
        <v>330</v>
      </c>
      <c r="F151" s="538">
        <v>17500</v>
      </c>
      <c r="G151" s="47"/>
      <c r="H151" s="47"/>
      <c r="I151" s="47"/>
      <c r="J151" s="47"/>
      <c r="K151" s="47"/>
      <c r="L151" s="47"/>
    </row>
    <row r="152" spans="2:12" ht="15" customHeight="1">
      <c r="B152" s="178"/>
      <c r="C152" s="115"/>
      <c r="D152" s="116" t="s">
        <v>149</v>
      </c>
      <c r="E152" s="28" t="s">
        <v>150</v>
      </c>
      <c r="F152" s="538">
        <v>335700</v>
      </c>
      <c r="G152" s="47"/>
      <c r="H152" s="47"/>
      <c r="I152" s="47"/>
      <c r="J152" s="47"/>
      <c r="K152" s="47"/>
      <c r="L152" s="47"/>
    </row>
    <row r="153" spans="2:12" ht="15" customHeight="1">
      <c r="B153" s="178"/>
      <c r="C153" s="115"/>
      <c r="D153" s="116" t="s">
        <v>159</v>
      </c>
      <c r="E153" s="28" t="s">
        <v>105</v>
      </c>
      <c r="F153" s="538">
        <v>27500</v>
      </c>
      <c r="G153" s="47"/>
      <c r="H153" s="47"/>
      <c r="I153" s="47"/>
      <c r="J153" s="47"/>
      <c r="K153" s="47"/>
      <c r="L153" s="47"/>
    </row>
    <row r="154" spans="2:12" ht="15" customHeight="1">
      <c r="B154" s="178"/>
      <c r="C154" s="115"/>
      <c r="D154" s="116" t="s">
        <v>151</v>
      </c>
      <c r="E154" s="28" t="s">
        <v>152</v>
      </c>
      <c r="F154" s="538">
        <v>61600</v>
      </c>
      <c r="G154" s="47"/>
      <c r="H154" s="47"/>
      <c r="I154" s="47"/>
      <c r="J154" s="47"/>
      <c r="K154" s="47"/>
      <c r="L154" s="47"/>
    </row>
    <row r="155" spans="2:12" ht="15" customHeight="1">
      <c r="B155" s="178"/>
      <c r="C155" s="115"/>
      <c r="D155" s="116" t="s">
        <v>153</v>
      </c>
      <c r="E155" s="28" t="s">
        <v>154</v>
      </c>
      <c r="F155" s="538">
        <v>8700</v>
      </c>
      <c r="G155" s="47"/>
      <c r="H155" s="47"/>
      <c r="I155" s="47"/>
      <c r="J155" s="47"/>
      <c r="K155" s="47"/>
      <c r="L155" s="47"/>
    </row>
    <row r="156" spans="2:12" ht="15" customHeight="1">
      <c r="B156" s="178"/>
      <c r="C156" s="115"/>
      <c r="D156" s="115">
        <v>4170</v>
      </c>
      <c r="E156" s="28" t="s">
        <v>106</v>
      </c>
      <c r="F156" s="538">
        <v>7000</v>
      </c>
      <c r="G156" s="47"/>
      <c r="H156" s="47"/>
      <c r="I156" s="47"/>
      <c r="J156" s="47"/>
      <c r="K156" s="47"/>
      <c r="L156" s="47"/>
    </row>
    <row r="157" spans="2:12" ht="15" customHeight="1">
      <c r="B157" s="178"/>
      <c r="C157" s="115"/>
      <c r="D157" s="116" t="s">
        <v>136</v>
      </c>
      <c r="E157" s="28" t="s">
        <v>103</v>
      </c>
      <c r="F157" s="538">
        <v>12300</v>
      </c>
      <c r="G157" s="47"/>
      <c r="H157" s="47"/>
      <c r="I157" s="47"/>
      <c r="J157" s="47"/>
      <c r="K157" s="47"/>
      <c r="L157" s="47"/>
    </row>
    <row r="158" spans="2:12" ht="15" customHeight="1">
      <c r="B158" s="178"/>
      <c r="C158" s="115"/>
      <c r="D158" s="116" t="s">
        <v>177</v>
      </c>
      <c r="E158" s="28" t="s">
        <v>450</v>
      </c>
      <c r="F158" s="538">
        <v>1800</v>
      </c>
      <c r="G158" s="47"/>
      <c r="H158" s="47"/>
      <c r="I158" s="47"/>
      <c r="J158" s="47"/>
      <c r="K158" s="47"/>
      <c r="L158" s="47"/>
    </row>
    <row r="159" spans="2:12" ht="15" customHeight="1">
      <c r="B159" s="178"/>
      <c r="C159" s="115"/>
      <c r="D159" s="116" t="s">
        <v>160</v>
      </c>
      <c r="E159" s="28" t="s">
        <v>107</v>
      </c>
      <c r="F159" s="538">
        <v>24000</v>
      </c>
      <c r="G159" s="47"/>
      <c r="H159" s="47"/>
      <c r="I159" s="47"/>
      <c r="J159" s="47"/>
      <c r="K159" s="47"/>
      <c r="L159" s="47"/>
    </row>
    <row r="160" spans="2:12" ht="15" customHeight="1">
      <c r="B160" s="178"/>
      <c r="C160" s="115"/>
      <c r="D160" s="116" t="s">
        <v>161</v>
      </c>
      <c r="E160" s="28" t="s">
        <v>108</v>
      </c>
      <c r="F160" s="538">
        <v>15000</v>
      </c>
      <c r="G160" s="47"/>
      <c r="H160" s="47"/>
      <c r="I160" s="47"/>
      <c r="J160" s="47"/>
      <c r="K160" s="47"/>
      <c r="L160" s="47"/>
    </row>
    <row r="161" spans="2:12" ht="15" customHeight="1">
      <c r="B161" s="178"/>
      <c r="C161" s="115"/>
      <c r="D161" s="115" t="s">
        <v>189</v>
      </c>
      <c r="E161" s="28" t="s">
        <v>109</v>
      </c>
      <c r="F161" s="538">
        <v>600</v>
      </c>
      <c r="G161" s="47"/>
      <c r="H161" s="47"/>
      <c r="I161" s="47"/>
      <c r="J161" s="47"/>
      <c r="K161" s="47"/>
      <c r="L161" s="47"/>
    </row>
    <row r="162" spans="2:12" ht="15" customHeight="1">
      <c r="B162" s="178"/>
      <c r="C162" s="115"/>
      <c r="D162" s="116" t="s">
        <v>101</v>
      </c>
      <c r="E162" s="28" t="s">
        <v>102</v>
      </c>
      <c r="F162" s="538">
        <v>11000</v>
      </c>
      <c r="G162" s="47"/>
      <c r="H162" s="47"/>
      <c r="I162" s="47"/>
      <c r="J162" s="47"/>
      <c r="K162" s="47"/>
      <c r="L162" s="47"/>
    </row>
    <row r="163" spans="2:12" ht="15" customHeight="1">
      <c r="B163" s="178"/>
      <c r="C163" s="115"/>
      <c r="D163" s="124">
        <v>4360</v>
      </c>
      <c r="E163" s="28" t="s">
        <v>407</v>
      </c>
      <c r="F163" s="538">
        <v>1000</v>
      </c>
      <c r="G163" s="47"/>
      <c r="H163" s="47"/>
      <c r="I163" s="47"/>
      <c r="J163" s="47"/>
      <c r="K163" s="47"/>
      <c r="L163" s="47"/>
    </row>
    <row r="164" spans="2:12" ht="15" customHeight="1">
      <c r="B164" s="178"/>
      <c r="C164" s="115"/>
      <c r="D164" s="116" t="s">
        <v>141</v>
      </c>
      <c r="E164" s="28" t="s">
        <v>111</v>
      </c>
      <c r="F164" s="538">
        <v>900</v>
      </c>
      <c r="G164" s="47"/>
      <c r="H164" s="47"/>
      <c r="I164" s="47"/>
      <c r="J164" s="47"/>
      <c r="K164" s="47"/>
      <c r="L164" s="47"/>
    </row>
    <row r="165" spans="2:12" ht="15" customHeight="1">
      <c r="B165" s="178"/>
      <c r="C165" s="115"/>
      <c r="D165" s="116" t="s">
        <v>162</v>
      </c>
      <c r="E165" s="28" t="s">
        <v>163</v>
      </c>
      <c r="F165" s="538">
        <v>26800</v>
      </c>
      <c r="G165" s="47"/>
      <c r="H165" s="47"/>
      <c r="I165" s="47"/>
      <c r="J165" s="47"/>
      <c r="K165" s="47"/>
      <c r="L165" s="47"/>
    </row>
    <row r="166" spans="2:12" ht="15" customHeight="1">
      <c r="B166" s="180"/>
      <c r="C166" s="361" t="s">
        <v>179</v>
      </c>
      <c r="D166" s="360"/>
      <c r="E166" s="320" t="s">
        <v>271</v>
      </c>
      <c r="F166" s="363">
        <f>SUM(F167:F186)</f>
        <v>1794200</v>
      </c>
      <c r="G166" s="47"/>
      <c r="H166" s="47"/>
      <c r="I166" s="47"/>
      <c r="J166" s="47"/>
      <c r="K166" s="47"/>
      <c r="L166" s="47"/>
    </row>
    <row r="167" spans="2:12" ht="15" customHeight="1">
      <c r="B167" s="178"/>
      <c r="C167" s="115"/>
      <c r="D167" s="116" t="s">
        <v>104</v>
      </c>
      <c r="E167" s="28" t="s">
        <v>330</v>
      </c>
      <c r="F167" s="538">
        <v>52100</v>
      </c>
      <c r="G167" s="47"/>
      <c r="H167" s="47"/>
      <c r="I167" s="47"/>
      <c r="J167" s="47"/>
      <c r="K167" s="47"/>
      <c r="L167" s="47"/>
    </row>
    <row r="168" spans="2:12" ht="15" customHeight="1">
      <c r="B168" s="178"/>
      <c r="C168" s="115"/>
      <c r="D168" s="116" t="s">
        <v>149</v>
      </c>
      <c r="E168" s="28" t="s">
        <v>150</v>
      </c>
      <c r="F168" s="538">
        <v>952000</v>
      </c>
      <c r="G168" s="47"/>
      <c r="H168" s="47"/>
      <c r="I168" s="47"/>
      <c r="J168" s="47"/>
      <c r="K168" s="47"/>
      <c r="L168" s="47"/>
    </row>
    <row r="169" spans="2:12" ht="15" customHeight="1">
      <c r="B169" s="178"/>
      <c r="C169" s="115"/>
      <c r="D169" s="116" t="s">
        <v>159</v>
      </c>
      <c r="E169" s="28" t="s">
        <v>105</v>
      </c>
      <c r="F169" s="538">
        <v>78700</v>
      </c>
      <c r="G169" s="47"/>
      <c r="H169" s="47"/>
      <c r="I169" s="47"/>
      <c r="J169" s="47"/>
      <c r="K169" s="47"/>
      <c r="L169" s="47"/>
    </row>
    <row r="170" spans="2:12" ht="15" customHeight="1">
      <c r="B170" s="178"/>
      <c r="C170" s="115"/>
      <c r="D170" s="116" t="s">
        <v>151</v>
      </c>
      <c r="E170" s="28" t="s">
        <v>152</v>
      </c>
      <c r="F170" s="538">
        <v>184300</v>
      </c>
      <c r="G170" s="47"/>
      <c r="H170" s="47"/>
      <c r="I170" s="47"/>
      <c r="J170" s="47"/>
      <c r="K170" s="47"/>
      <c r="L170" s="47"/>
    </row>
    <row r="171" spans="2:12" ht="15" customHeight="1">
      <c r="B171" s="178"/>
      <c r="C171" s="115"/>
      <c r="D171" s="116" t="s">
        <v>153</v>
      </c>
      <c r="E171" s="28" t="s">
        <v>154</v>
      </c>
      <c r="F171" s="538">
        <v>26200</v>
      </c>
      <c r="G171" s="47"/>
      <c r="H171" s="47"/>
      <c r="I171" s="47"/>
      <c r="J171" s="47"/>
      <c r="K171" s="47"/>
      <c r="L171" s="47"/>
    </row>
    <row r="172" spans="2:12" ht="15" customHeight="1">
      <c r="B172" s="178"/>
      <c r="C172" s="115"/>
      <c r="D172" s="115">
        <v>4170</v>
      </c>
      <c r="E172" s="28" t="s">
        <v>106</v>
      </c>
      <c r="F172" s="538">
        <v>8000</v>
      </c>
      <c r="G172" s="47"/>
      <c r="H172" s="47"/>
      <c r="I172" s="47"/>
      <c r="J172" s="47"/>
      <c r="K172" s="47"/>
      <c r="L172" s="47"/>
    </row>
    <row r="173" spans="2:12" ht="15" customHeight="1">
      <c r="B173" s="178"/>
      <c r="C173" s="115"/>
      <c r="D173" s="116" t="s">
        <v>136</v>
      </c>
      <c r="E173" s="28" t="s">
        <v>103</v>
      </c>
      <c r="F173" s="538">
        <v>28000</v>
      </c>
      <c r="G173" s="47"/>
      <c r="H173" s="47"/>
      <c r="I173" s="47"/>
      <c r="J173" s="47"/>
      <c r="K173" s="47"/>
      <c r="L173" s="47"/>
    </row>
    <row r="174" spans="2:12" ht="15" customHeight="1">
      <c r="B174" s="178"/>
      <c r="C174" s="115"/>
      <c r="D174" s="116" t="s">
        <v>177</v>
      </c>
      <c r="E174" s="28" t="s">
        <v>450</v>
      </c>
      <c r="F174" s="538">
        <v>4500</v>
      </c>
      <c r="G174" s="47"/>
      <c r="H174" s="47"/>
      <c r="I174" s="47"/>
      <c r="J174" s="47"/>
      <c r="K174" s="47"/>
      <c r="L174" s="47"/>
    </row>
    <row r="175" spans="2:12" ht="15" customHeight="1">
      <c r="B175" s="178"/>
      <c r="C175" s="115"/>
      <c r="D175" s="116" t="s">
        <v>160</v>
      </c>
      <c r="E175" s="28" t="s">
        <v>107</v>
      </c>
      <c r="F175" s="538">
        <v>100000</v>
      </c>
      <c r="G175" s="47"/>
      <c r="H175" s="47"/>
      <c r="I175" s="47"/>
      <c r="J175" s="47"/>
      <c r="K175" s="47"/>
      <c r="L175" s="47"/>
    </row>
    <row r="176" spans="2:12" ht="15" customHeight="1">
      <c r="B176" s="178"/>
      <c r="C176" s="115"/>
      <c r="D176" s="116" t="s">
        <v>161</v>
      </c>
      <c r="E176" s="28" t="s">
        <v>108</v>
      </c>
      <c r="F176" s="538">
        <v>15000</v>
      </c>
      <c r="G176" s="47"/>
      <c r="H176" s="47"/>
      <c r="I176" s="47"/>
      <c r="J176" s="47"/>
      <c r="K176" s="47"/>
      <c r="L176" s="47"/>
    </row>
    <row r="177" spans="2:12" ht="15" customHeight="1">
      <c r="B177" s="178"/>
      <c r="C177" s="115"/>
      <c r="D177" s="115" t="s">
        <v>189</v>
      </c>
      <c r="E177" s="28" t="s">
        <v>109</v>
      </c>
      <c r="F177" s="538">
        <v>1200</v>
      </c>
      <c r="G177" s="47"/>
      <c r="H177" s="47"/>
      <c r="I177" s="47"/>
      <c r="J177" s="47"/>
      <c r="K177" s="47"/>
      <c r="L177" s="47"/>
    </row>
    <row r="178" spans="2:12" ht="15" customHeight="1">
      <c r="B178" s="178"/>
      <c r="C178" s="115"/>
      <c r="D178" s="116" t="s">
        <v>101</v>
      </c>
      <c r="E178" s="28" t="s">
        <v>102</v>
      </c>
      <c r="F178" s="538">
        <v>70000</v>
      </c>
      <c r="G178" s="47"/>
      <c r="H178" s="47"/>
      <c r="I178" s="47"/>
      <c r="J178" s="47"/>
      <c r="K178" s="47"/>
      <c r="L178" s="47"/>
    </row>
    <row r="179" spans="2:12" ht="24">
      <c r="B179" s="178"/>
      <c r="C179" s="115"/>
      <c r="D179" s="124">
        <v>4330</v>
      </c>
      <c r="E179" s="28" t="s">
        <v>190</v>
      </c>
      <c r="F179" s="538">
        <v>200000</v>
      </c>
      <c r="G179" s="47"/>
      <c r="H179" s="47"/>
      <c r="I179" s="47"/>
      <c r="J179" s="47"/>
      <c r="K179" s="47"/>
      <c r="L179" s="47"/>
    </row>
    <row r="180" spans="2:12" ht="15" customHeight="1">
      <c r="B180" s="178"/>
      <c r="C180" s="115"/>
      <c r="D180" s="124">
        <v>4360</v>
      </c>
      <c r="E180" s="28" t="s">
        <v>407</v>
      </c>
      <c r="F180" s="538">
        <v>4500</v>
      </c>
      <c r="G180" s="47"/>
      <c r="H180" s="47"/>
      <c r="I180" s="47"/>
      <c r="J180" s="47"/>
      <c r="K180" s="47"/>
      <c r="L180" s="47"/>
    </row>
    <row r="181" spans="2:12" ht="15" customHeight="1">
      <c r="B181" s="178"/>
      <c r="C181" s="115"/>
      <c r="D181" s="116" t="s">
        <v>156</v>
      </c>
      <c r="E181" s="28" t="s">
        <v>110</v>
      </c>
      <c r="F181" s="538">
        <v>2100</v>
      </c>
      <c r="G181" s="47"/>
      <c r="H181" s="47"/>
      <c r="I181" s="47"/>
      <c r="J181" s="47"/>
      <c r="K181" s="47"/>
      <c r="L181" s="47"/>
    </row>
    <row r="182" spans="2:12" ht="15" customHeight="1">
      <c r="B182" s="178"/>
      <c r="C182" s="115"/>
      <c r="D182" s="115">
        <v>4430</v>
      </c>
      <c r="E182" s="28" t="s">
        <v>111</v>
      </c>
      <c r="F182" s="538">
        <v>3000</v>
      </c>
      <c r="G182" s="47"/>
      <c r="H182" s="47"/>
      <c r="I182" s="47"/>
      <c r="J182" s="47"/>
      <c r="K182" s="47"/>
      <c r="L182" s="47"/>
    </row>
    <row r="183" spans="2:12" ht="15" customHeight="1">
      <c r="B183" s="178"/>
      <c r="C183" s="115"/>
      <c r="D183" s="116" t="s">
        <v>162</v>
      </c>
      <c r="E183" s="28" t="s">
        <v>163</v>
      </c>
      <c r="F183" s="538">
        <v>56900</v>
      </c>
      <c r="G183" s="47"/>
      <c r="H183" s="47"/>
      <c r="I183" s="47"/>
      <c r="J183" s="47"/>
      <c r="K183" s="47"/>
      <c r="L183" s="47"/>
    </row>
    <row r="184" spans="2:12" ht="15" customHeight="1">
      <c r="B184" s="178"/>
      <c r="C184" s="115"/>
      <c r="D184" s="124">
        <v>4480</v>
      </c>
      <c r="E184" s="28" t="s">
        <v>303</v>
      </c>
      <c r="F184" s="538">
        <v>100</v>
      </c>
      <c r="G184" s="47"/>
      <c r="H184" s="47"/>
      <c r="I184" s="47"/>
      <c r="J184" s="47"/>
      <c r="K184" s="47"/>
      <c r="L184" s="47"/>
    </row>
    <row r="185" spans="2:12" ht="15" customHeight="1">
      <c r="B185" s="178"/>
      <c r="C185" s="115"/>
      <c r="D185" s="124">
        <v>4700</v>
      </c>
      <c r="E185" s="28" t="s">
        <v>164</v>
      </c>
      <c r="F185" s="538">
        <v>600</v>
      </c>
      <c r="G185" s="47"/>
      <c r="H185" s="47"/>
      <c r="I185" s="47"/>
      <c r="J185" s="47"/>
      <c r="K185" s="47"/>
      <c r="L185" s="47"/>
    </row>
    <row r="186" spans="2:12" ht="15" customHeight="1">
      <c r="B186" s="178"/>
      <c r="C186" s="115"/>
      <c r="D186" s="124">
        <v>6060</v>
      </c>
      <c r="E186" s="28" t="s">
        <v>112</v>
      </c>
      <c r="F186" s="538">
        <v>7000</v>
      </c>
      <c r="G186" s="47"/>
      <c r="H186" s="47"/>
      <c r="I186" s="47"/>
      <c r="J186" s="47"/>
      <c r="K186" s="47"/>
      <c r="L186" s="47"/>
    </row>
    <row r="187" spans="2:12" ht="15" customHeight="1">
      <c r="B187" s="180"/>
      <c r="C187" s="361" t="s">
        <v>180</v>
      </c>
      <c r="D187" s="360"/>
      <c r="E187" s="320" t="s">
        <v>222</v>
      </c>
      <c r="F187" s="363">
        <f>SUM(F188:F204)</f>
        <v>2183800</v>
      </c>
      <c r="G187" s="47"/>
      <c r="H187" s="47"/>
      <c r="I187" s="47"/>
      <c r="J187" s="47"/>
      <c r="K187" s="47"/>
      <c r="L187" s="47"/>
    </row>
    <row r="188" spans="2:12" ht="15" customHeight="1">
      <c r="B188" s="178"/>
      <c r="C188" s="115"/>
      <c r="D188" s="116" t="s">
        <v>104</v>
      </c>
      <c r="E188" s="28" t="s">
        <v>330</v>
      </c>
      <c r="F188" s="538">
        <v>88500</v>
      </c>
      <c r="G188" s="47"/>
      <c r="H188" s="47"/>
      <c r="I188" s="47"/>
      <c r="J188" s="47"/>
      <c r="K188" s="47"/>
      <c r="L188" s="47"/>
    </row>
    <row r="189" spans="2:12" ht="15" customHeight="1">
      <c r="B189" s="178"/>
      <c r="C189" s="115"/>
      <c r="D189" s="116" t="s">
        <v>149</v>
      </c>
      <c r="E189" s="28" t="s">
        <v>150</v>
      </c>
      <c r="F189" s="538">
        <v>1322200</v>
      </c>
      <c r="G189" s="47"/>
      <c r="H189" s="47"/>
      <c r="I189" s="47"/>
      <c r="J189" s="47"/>
      <c r="K189" s="47"/>
      <c r="L189" s="47"/>
    </row>
    <row r="190" spans="2:12" ht="15" customHeight="1">
      <c r="B190" s="178"/>
      <c r="C190" s="115"/>
      <c r="D190" s="116" t="s">
        <v>159</v>
      </c>
      <c r="E190" s="28" t="s">
        <v>105</v>
      </c>
      <c r="F190" s="538">
        <v>108200</v>
      </c>
      <c r="G190" s="47"/>
      <c r="H190" s="47"/>
      <c r="I190" s="47"/>
      <c r="J190" s="47"/>
      <c r="K190" s="47"/>
      <c r="L190" s="47"/>
    </row>
    <row r="191" spans="2:12" ht="15" customHeight="1">
      <c r="B191" s="178"/>
      <c r="C191" s="115"/>
      <c r="D191" s="116" t="s">
        <v>151</v>
      </c>
      <c r="E191" s="28" t="s">
        <v>152</v>
      </c>
      <c r="F191" s="538">
        <v>256900</v>
      </c>
      <c r="G191" s="47"/>
      <c r="H191" s="47"/>
      <c r="I191" s="47"/>
      <c r="J191" s="47"/>
      <c r="K191" s="47"/>
      <c r="L191" s="47"/>
    </row>
    <row r="192" spans="2:12" ht="15" customHeight="1">
      <c r="B192" s="178"/>
      <c r="C192" s="115"/>
      <c r="D192" s="116" t="s">
        <v>153</v>
      </c>
      <c r="E192" s="28" t="s">
        <v>154</v>
      </c>
      <c r="F192" s="538">
        <v>36600</v>
      </c>
      <c r="G192" s="47"/>
      <c r="H192" s="47"/>
      <c r="I192" s="47"/>
      <c r="J192" s="47"/>
      <c r="K192" s="47"/>
      <c r="L192" s="47"/>
    </row>
    <row r="193" spans="2:12" ht="15" customHeight="1">
      <c r="B193" s="178"/>
      <c r="C193" s="115"/>
      <c r="D193" s="115">
        <v>4170</v>
      </c>
      <c r="E193" s="28" t="s">
        <v>106</v>
      </c>
      <c r="F193" s="538">
        <v>10000</v>
      </c>
      <c r="G193" s="47"/>
      <c r="H193" s="47"/>
      <c r="I193" s="47"/>
      <c r="J193" s="47"/>
      <c r="K193" s="47"/>
      <c r="L193" s="47"/>
    </row>
    <row r="194" spans="2:12" ht="15" customHeight="1">
      <c r="B194" s="178"/>
      <c r="C194" s="115"/>
      <c r="D194" s="116" t="s">
        <v>136</v>
      </c>
      <c r="E194" s="28" t="s">
        <v>103</v>
      </c>
      <c r="F194" s="538">
        <v>32200</v>
      </c>
      <c r="G194" s="47"/>
      <c r="H194" s="47"/>
      <c r="I194" s="47"/>
      <c r="J194" s="47"/>
      <c r="K194" s="47"/>
      <c r="L194" s="47"/>
    </row>
    <row r="195" spans="2:12" ht="15" customHeight="1">
      <c r="B195" s="178"/>
      <c r="C195" s="115"/>
      <c r="D195" s="116" t="s">
        <v>177</v>
      </c>
      <c r="E195" s="28" t="s">
        <v>450</v>
      </c>
      <c r="F195" s="538">
        <v>6000</v>
      </c>
      <c r="G195" s="47"/>
      <c r="H195" s="47"/>
      <c r="I195" s="47"/>
      <c r="J195" s="47"/>
      <c r="K195" s="47"/>
      <c r="L195" s="47"/>
    </row>
    <row r="196" spans="2:12" ht="15" customHeight="1">
      <c r="B196" s="178"/>
      <c r="C196" s="115"/>
      <c r="D196" s="116" t="s">
        <v>160</v>
      </c>
      <c r="E196" s="28" t="s">
        <v>107</v>
      </c>
      <c r="F196" s="538">
        <v>130500</v>
      </c>
      <c r="G196" s="47"/>
      <c r="H196" s="47"/>
      <c r="I196" s="47"/>
      <c r="J196" s="47"/>
      <c r="K196" s="47"/>
      <c r="L196" s="47"/>
    </row>
    <row r="197" spans="2:12" ht="15" customHeight="1">
      <c r="B197" s="178"/>
      <c r="C197" s="115"/>
      <c r="D197" s="116" t="s">
        <v>161</v>
      </c>
      <c r="E197" s="28" t="s">
        <v>108</v>
      </c>
      <c r="F197" s="538">
        <v>55000</v>
      </c>
      <c r="G197" s="47"/>
      <c r="H197" s="47"/>
      <c r="I197" s="47"/>
      <c r="J197" s="47"/>
      <c r="K197" s="47"/>
      <c r="L197" s="47"/>
    </row>
    <row r="198" spans="2:12" ht="15" customHeight="1">
      <c r="B198" s="178"/>
      <c r="C198" s="115"/>
      <c r="D198" s="115" t="s">
        <v>189</v>
      </c>
      <c r="E198" s="28" t="s">
        <v>109</v>
      </c>
      <c r="F198" s="538">
        <v>2800</v>
      </c>
      <c r="G198" s="47"/>
      <c r="H198" s="47"/>
      <c r="I198" s="47"/>
      <c r="J198" s="47"/>
      <c r="K198" s="47"/>
      <c r="L198" s="47"/>
    </row>
    <row r="199" spans="2:12" ht="15" customHeight="1">
      <c r="B199" s="178"/>
      <c r="C199" s="115"/>
      <c r="D199" s="116" t="s">
        <v>101</v>
      </c>
      <c r="E199" s="28" t="s">
        <v>102</v>
      </c>
      <c r="F199" s="538">
        <v>36300</v>
      </c>
      <c r="G199" s="47"/>
      <c r="H199" s="47"/>
      <c r="I199" s="47"/>
      <c r="J199" s="47"/>
      <c r="K199" s="47"/>
      <c r="L199" s="47"/>
    </row>
    <row r="200" spans="2:12" ht="15" customHeight="1">
      <c r="B200" s="178"/>
      <c r="C200" s="115"/>
      <c r="D200" s="124">
        <v>4360</v>
      </c>
      <c r="E200" s="28" t="s">
        <v>407</v>
      </c>
      <c r="F200" s="538">
        <v>4500</v>
      </c>
      <c r="G200" s="47"/>
      <c r="H200" s="47"/>
      <c r="I200" s="47"/>
      <c r="J200" s="47"/>
      <c r="K200" s="47"/>
      <c r="L200" s="47"/>
    </row>
    <row r="201" spans="2:12" ht="15" customHeight="1">
      <c r="B201" s="178"/>
      <c r="C201" s="115"/>
      <c r="D201" s="116" t="s">
        <v>156</v>
      </c>
      <c r="E201" s="28" t="s">
        <v>110</v>
      </c>
      <c r="F201" s="538">
        <v>5900</v>
      </c>
      <c r="G201" s="47"/>
      <c r="H201" s="47"/>
      <c r="I201" s="47"/>
      <c r="J201" s="47"/>
      <c r="K201" s="47"/>
      <c r="L201" s="47"/>
    </row>
    <row r="202" spans="2:12" ht="15" customHeight="1">
      <c r="B202" s="178"/>
      <c r="C202" s="115"/>
      <c r="D202" s="116" t="s">
        <v>141</v>
      </c>
      <c r="E202" s="28" t="s">
        <v>111</v>
      </c>
      <c r="F202" s="538">
        <v>4400</v>
      </c>
      <c r="G202" s="47"/>
      <c r="H202" s="47"/>
      <c r="I202" s="47"/>
      <c r="J202" s="47"/>
      <c r="K202" s="47"/>
      <c r="L202" s="47"/>
    </row>
    <row r="203" spans="2:12" ht="15" customHeight="1">
      <c r="B203" s="178"/>
      <c r="C203" s="115"/>
      <c r="D203" s="116" t="s">
        <v>162</v>
      </c>
      <c r="E203" s="28" t="s">
        <v>163</v>
      </c>
      <c r="F203" s="538">
        <v>83200</v>
      </c>
      <c r="G203" s="47"/>
      <c r="H203" s="47"/>
      <c r="I203" s="47"/>
      <c r="J203" s="47"/>
      <c r="K203" s="47"/>
      <c r="L203" s="47"/>
    </row>
    <row r="204" spans="2:12" ht="15" customHeight="1">
      <c r="B204" s="178"/>
      <c r="C204" s="115"/>
      <c r="D204" s="124">
        <v>4700</v>
      </c>
      <c r="E204" s="28" t="s">
        <v>164</v>
      </c>
      <c r="F204" s="538">
        <v>600</v>
      </c>
      <c r="G204" s="47"/>
      <c r="H204" s="47"/>
      <c r="I204" s="47"/>
      <c r="J204" s="47"/>
      <c r="K204" s="47"/>
      <c r="L204" s="47"/>
    </row>
    <row r="205" spans="2:12" ht="15" customHeight="1">
      <c r="B205" s="180"/>
      <c r="C205" s="361" t="s">
        <v>181</v>
      </c>
      <c r="D205" s="360"/>
      <c r="E205" s="320" t="s">
        <v>272</v>
      </c>
      <c r="F205" s="363">
        <f>SUM(F206:F218)</f>
        <v>506100</v>
      </c>
      <c r="G205" s="47"/>
      <c r="H205" s="47"/>
      <c r="I205" s="47"/>
      <c r="J205" s="47"/>
      <c r="K205" s="47"/>
      <c r="L205" s="47"/>
    </row>
    <row r="206" spans="2:12" ht="15" customHeight="1">
      <c r="B206" s="180"/>
      <c r="C206" s="117"/>
      <c r="D206" s="116" t="s">
        <v>104</v>
      </c>
      <c r="E206" s="28" t="s">
        <v>330</v>
      </c>
      <c r="F206" s="538">
        <v>200</v>
      </c>
      <c r="G206" s="47"/>
      <c r="H206" s="47"/>
      <c r="I206" s="47"/>
      <c r="J206" s="47"/>
      <c r="K206" s="47"/>
      <c r="L206" s="47"/>
    </row>
    <row r="207" spans="2:12" ht="15" customHeight="1">
      <c r="B207" s="180"/>
      <c r="C207" s="117"/>
      <c r="D207" s="116" t="s">
        <v>149</v>
      </c>
      <c r="E207" s="28" t="s">
        <v>150</v>
      </c>
      <c r="F207" s="538">
        <v>90100</v>
      </c>
      <c r="G207" s="47"/>
      <c r="H207" s="47"/>
      <c r="I207" s="47"/>
      <c r="J207" s="47"/>
      <c r="K207" s="47"/>
      <c r="L207" s="47"/>
    </row>
    <row r="208" spans="2:12" ht="15" customHeight="1">
      <c r="B208" s="180"/>
      <c r="C208" s="117"/>
      <c r="D208" s="116" t="s">
        <v>159</v>
      </c>
      <c r="E208" s="28" t="s">
        <v>105</v>
      </c>
      <c r="F208" s="538">
        <v>6300</v>
      </c>
      <c r="G208" s="47"/>
      <c r="H208" s="47"/>
      <c r="I208" s="47"/>
      <c r="J208" s="47"/>
      <c r="K208" s="47"/>
      <c r="L208" s="47"/>
    </row>
    <row r="209" spans="2:12" ht="15" customHeight="1">
      <c r="B209" s="178"/>
      <c r="C209" s="115"/>
      <c r="D209" s="116" t="s">
        <v>151</v>
      </c>
      <c r="E209" s="28" t="s">
        <v>152</v>
      </c>
      <c r="F209" s="538">
        <v>21000</v>
      </c>
      <c r="G209" s="47"/>
      <c r="H209" s="47"/>
      <c r="I209" s="47"/>
      <c r="J209" s="47"/>
      <c r="K209" s="47"/>
      <c r="L209" s="47"/>
    </row>
    <row r="210" spans="2:12" ht="15" customHeight="1">
      <c r="B210" s="178"/>
      <c r="C210" s="115"/>
      <c r="D210" s="116" t="s">
        <v>153</v>
      </c>
      <c r="E210" s="28" t="s">
        <v>154</v>
      </c>
      <c r="F210" s="538">
        <v>2300</v>
      </c>
      <c r="G210" s="47"/>
      <c r="H210" s="47"/>
      <c r="I210" s="47"/>
      <c r="J210" s="47"/>
      <c r="K210" s="47"/>
      <c r="L210" s="47"/>
    </row>
    <row r="211" spans="2:12" ht="15" customHeight="1">
      <c r="B211" s="178"/>
      <c r="C211" s="115"/>
      <c r="D211" s="115">
        <v>4170</v>
      </c>
      <c r="E211" s="28" t="s">
        <v>106</v>
      </c>
      <c r="F211" s="538">
        <v>28000</v>
      </c>
      <c r="G211" s="47"/>
      <c r="H211" s="47"/>
      <c r="I211" s="47"/>
      <c r="J211" s="47"/>
      <c r="K211" s="47"/>
      <c r="L211" s="47"/>
    </row>
    <row r="212" spans="2:12" ht="15" customHeight="1">
      <c r="B212" s="178"/>
      <c r="C212" s="115"/>
      <c r="D212" s="115" t="s">
        <v>136</v>
      </c>
      <c r="E212" s="28" t="s">
        <v>103</v>
      </c>
      <c r="F212" s="538">
        <v>40000</v>
      </c>
      <c r="G212" s="47"/>
      <c r="H212" s="47"/>
      <c r="I212" s="47"/>
      <c r="J212" s="47"/>
      <c r="K212" s="47"/>
      <c r="L212" s="47"/>
    </row>
    <row r="213" spans="2:12" ht="15" customHeight="1">
      <c r="B213" s="178"/>
      <c r="C213" s="115"/>
      <c r="D213" s="116" t="s">
        <v>161</v>
      </c>
      <c r="E213" s="28" t="s">
        <v>108</v>
      </c>
      <c r="F213" s="538">
        <v>10000</v>
      </c>
      <c r="G213" s="47"/>
      <c r="H213" s="47"/>
      <c r="I213" s="47"/>
      <c r="J213" s="47"/>
      <c r="K213" s="47"/>
      <c r="L213" s="47"/>
    </row>
    <row r="214" spans="2:12" ht="15" customHeight="1">
      <c r="B214" s="178"/>
      <c r="C214" s="115"/>
      <c r="D214" s="115" t="s">
        <v>189</v>
      </c>
      <c r="E214" s="28" t="s">
        <v>109</v>
      </c>
      <c r="F214" s="538">
        <v>500</v>
      </c>
      <c r="G214" s="47"/>
      <c r="H214" s="47"/>
      <c r="I214" s="47"/>
      <c r="J214" s="47"/>
      <c r="K214" s="47"/>
      <c r="L214" s="47"/>
    </row>
    <row r="215" spans="2:12" ht="15" customHeight="1">
      <c r="B215" s="178"/>
      <c r="C215" s="115"/>
      <c r="D215" s="116" t="s">
        <v>101</v>
      </c>
      <c r="E215" s="28" t="s">
        <v>102</v>
      </c>
      <c r="F215" s="538">
        <v>300000</v>
      </c>
      <c r="G215" s="47"/>
      <c r="H215" s="47"/>
      <c r="I215" s="47"/>
      <c r="J215" s="47"/>
      <c r="K215" s="47"/>
      <c r="L215" s="47"/>
    </row>
    <row r="216" spans="2:12" ht="15" customHeight="1">
      <c r="B216" s="178"/>
      <c r="C216" s="115"/>
      <c r="D216" s="116" t="s">
        <v>141</v>
      </c>
      <c r="E216" s="28" t="s">
        <v>111</v>
      </c>
      <c r="F216" s="538">
        <v>4000</v>
      </c>
      <c r="G216" s="47"/>
      <c r="H216" s="47"/>
      <c r="I216" s="47"/>
      <c r="J216" s="47"/>
      <c r="K216" s="47"/>
      <c r="L216" s="47"/>
    </row>
    <row r="217" spans="2:12" ht="15" customHeight="1">
      <c r="B217" s="178"/>
      <c r="C217" s="115"/>
      <c r="D217" s="116" t="s">
        <v>162</v>
      </c>
      <c r="E217" s="28" t="s">
        <v>163</v>
      </c>
      <c r="F217" s="538">
        <v>2200</v>
      </c>
      <c r="G217" s="47"/>
      <c r="H217" s="47"/>
      <c r="I217" s="47"/>
      <c r="J217" s="47"/>
      <c r="K217" s="47"/>
      <c r="L217" s="47"/>
    </row>
    <row r="218" spans="2:12" ht="15" customHeight="1">
      <c r="B218" s="178"/>
      <c r="C218" s="115"/>
      <c r="D218" s="276">
        <v>4500</v>
      </c>
      <c r="E218" s="28" t="s">
        <v>289</v>
      </c>
      <c r="F218" s="538">
        <v>1500</v>
      </c>
      <c r="G218" s="47"/>
      <c r="H218" s="47"/>
      <c r="I218" s="47"/>
      <c r="J218" s="47"/>
      <c r="K218" s="47"/>
      <c r="L218" s="47"/>
    </row>
    <row r="219" spans="2:12" ht="15" customHeight="1">
      <c r="B219" s="180"/>
      <c r="C219" s="361" t="s">
        <v>182</v>
      </c>
      <c r="D219" s="360"/>
      <c r="E219" s="320" t="s">
        <v>273</v>
      </c>
      <c r="F219" s="363">
        <f>SUM(F220:F220)</f>
        <v>49200</v>
      </c>
      <c r="G219" s="47"/>
      <c r="H219" s="47"/>
      <c r="I219" s="47"/>
      <c r="J219" s="47"/>
      <c r="K219" s="47"/>
      <c r="L219" s="47"/>
    </row>
    <row r="220" spans="2:12" ht="15" customHeight="1">
      <c r="B220" s="178"/>
      <c r="C220" s="115"/>
      <c r="D220" s="124">
        <v>4700</v>
      </c>
      <c r="E220" s="28" t="s">
        <v>164</v>
      </c>
      <c r="F220" s="181">
        <v>49200</v>
      </c>
      <c r="G220" s="47"/>
      <c r="H220" s="47"/>
      <c r="I220" s="47"/>
      <c r="J220" s="47"/>
      <c r="K220" s="47"/>
      <c r="L220" s="47"/>
    </row>
    <row r="221" spans="2:12" ht="15" customHeight="1">
      <c r="B221" s="178"/>
      <c r="C221" s="361" t="s">
        <v>400</v>
      </c>
      <c r="D221" s="360"/>
      <c r="E221" s="320" t="s">
        <v>408</v>
      </c>
      <c r="F221" s="363">
        <f>SUM(F222:F232)</f>
        <v>230300</v>
      </c>
      <c r="G221" s="47"/>
      <c r="H221" s="47"/>
      <c r="I221" s="47"/>
      <c r="J221" s="47"/>
      <c r="K221" s="47"/>
      <c r="L221" s="47"/>
    </row>
    <row r="222" spans="2:12" ht="15" customHeight="1">
      <c r="B222" s="178"/>
      <c r="C222" s="115"/>
      <c r="D222" s="116" t="s">
        <v>104</v>
      </c>
      <c r="E222" s="28" t="s">
        <v>330</v>
      </c>
      <c r="F222" s="181">
        <v>1000</v>
      </c>
      <c r="G222" s="47"/>
      <c r="H222" s="47"/>
      <c r="I222" s="47"/>
      <c r="J222" s="47"/>
      <c r="K222" s="47"/>
      <c r="L222" s="47"/>
    </row>
    <row r="223" spans="2:12" ht="15" customHeight="1">
      <c r="B223" s="178"/>
      <c r="C223" s="115"/>
      <c r="D223" s="116" t="s">
        <v>149</v>
      </c>
      <c r="E223" s="28" t="s">
        <v>150</v>
      </c>
      <c r="F223" s="181">
        <v>95500</v>
      </c>
      <c r="G223" s="47"/>
      <c r="H223" s="47"/>
      <c r="I223" s="47"/>
      <c r="J223" s="47"/>
      <c r="K223" s="47"/>
      <c r="L223" s="47"/>
    </row>
    <row r="224" spans="2:12" ht="15" customHeight="1">
      <c r="B224" s="178"/>
      <c r="C224" s="115"/>
      <c r="D224" s="116" t="s">
        <v>159</v>
      </c>
      <c r="E224" s="28" t="s">
        <v>105</v>
      </c>
      <c r="F224" s="181">
        <v>8000</v>
      </c>
      <c r="G224" s="47"/>
      <c r="H224" s="47"/>
      <c r="I224" s="47"/>
      <c r="J224" s="47"/>
      <c r="K224" s="47"/>
      <c r="L224" s="47"/>
    </row>
    <row r="225" spans="2:12" ht="15" customHeight="1">
      <c r="B225" s="178"/>
      <c r="C225" s="115"/>
      <c r="D225" s="116" t="s">
        <v>151</v>
      </c>
      <c r="E225" s="28" t="s">
        <v>152</v>
      </c>
      <c r="F225" s="181">
        <v>18000</v>
      </c>
      <c r="G225" s="47"/>
      <c r="H225" s="47"/>
      <c r="I225" s="47"/>
      <c r="J225" s="47"/>
      <c r="K225" s="47"/>
      <c r="L225" s="47"/>
    </row>
    <row r="226" spans="2:12" ht="15" customHeight="1">
      <c r="B226" s="178"/>
      <c r="C226" s="115"/>
      <c r="D226" s="116" t="s">
        <v>153</v>
      </c>
      <c r="E226" s="28" t="s">
        <v>154</v>
      </c>
      <c r="F226" s="181">
        <v>2600</v>
      </c>
      <c r="G226" s="47"/>
      <c r="H226" s="47"/>
      <c r="I226" s="47"/>
      <c r="J226" s="47"/>
      <c r="K226" s="47"/>
      <c r="L226" s="47"/>
    </row>
    <row r="227" spans="2:12" ht="15" customHeight="1">
      <c r="B227" s="178"/>
      <c r="C227" s="115"/>
      <c r="D227" s="115">
        <v>4170</v>
      </c>
      <c r="E227" s="28" t="s">
        <v>106</v>
      </c>
      <c r="F227" s="181">
        <v>1000</v>
      </c>
      <c r="G227" s="47"/>
      <c r="H227" s="47"/>
      <c r="I227" s="47"/>
      <c r="J227" s="47"/>
      <c r="K227" s="47"/>
      <c r="L227" s="47"/>
    </row>
    <row r="228" spans="2:12" ht="15" customHeight="1">
      <c r="B228" s="178"/>
      <c r="C228" s="115"/>
      <c r="D228" s="116" t="s">
        <v>136</v>
      </c>
      <c r="E228" s="28" t="s">
        <v>103</v>
      </c>
      <c r="F228" s="181">
        <v>10000</v>
      </c>
      <c r="G228" s="47"/>
      <c r="H228" s="47"/>
      <c r="I228" s="47"/>
      <c r="J228" s="47"/>
      <c r="K228" s="47"/>
      <c r="L228" s="47"/>
    </row>
    <row r="229" spans="2:12" ht="15" customHeight="1">
      <c r="B229" s="178"/>
      <c r="C229" s="115"/>
      <c r="D229" s="124">
        <v>4220</v>
      </c>
      <c r="E229" s="28" t="s">
        <v>187</v>
      </c>
      <c r="F229" s="181">
        <v>90000</v>
      </c>
      <c r="G229" s="47"/>
      <c r="H229" s="47"/>
      <c r="I229" s="47"/>
      <c r="J229" s="47"/>
      <c r="K229" s="47"/>
      <c r="L229" s="47"/>
    </row>
    <row r="230" spans="2:12" ht="15" customHeight="1">
      <c r="B230" s="178"/>
      <c r="C230" s="115"/>
      <c r="D230" s="115" t="s">
        <v>189</v>
      </c>
      <c r="E230" s="28" t="s">
        <v>109</v>
      </c>
      <c r="F230" s="181">
        <v>300</v>
      </c>
      <c r="G230" s="47"/>
      <c r="H230" s="47"/>
      <c r="I230" s="47"/>
      <c r="J230" s="47"/>
      <c r="K230" s="47"/>
      <c r="L230" s="47"/>
    </row>
    <row r="231" spans="2:12" ht="15" customHeight="1">
      <c r="B231" s="178"/>
      <c r="C231" s="115"/>
      <c r="D231" s="116" t="s">
        <v>162</v>
      </c>
      <c r="E231" s="28" t="s">
        <v>163</v>
      </c>
      <c r="F231" s="181">
        <v>3300</v>
      </c>
      <c r="G231" s="47"/>
      <c r="H231" s="47"/>
      <c r="I231" s="47"/>
      <c r="J231" s="47"/>
      <c r="K231" s="47"/>
      <c r="L231" s="47"/>
    </row>
    <row r="232" spans="2:12" ht="15" customHeight="1">
      <c r="B232" s="178"/>
      <c r="C232" s="115"/>
      <c r="D232" s="124">
        <v>4700</v>
      </c>
      <c r="E232" s="28" t="s">
        <v>164</v>
      </c>
      <c r="F232" s="181">
        <v>600</v>
      </c>
      <c r="G232" s="47"/>
      <c r="H232" s="47"/>
      <c r="I232" s="47"/>
      <c r="J232" s="47"/>
      <c r="K232" s="47"/>
      <c r="L232" s="47"/>
    </row>
    <row r="233" spans="2:12" ht="55.5" customHeight="1">
      <c r="B233" s="178"/>
      <c r="C233" s="361" t="s">
        <v>401</v>
      </c>
      <c r="D233" s="124"/>
      <c r="E233" s="320" t="s">
        <v>409</v>
      </c>
      <c r="F233" s="363">
        <f>SUM(F234:F237)</f>
        <v>21000</v>
      </c>
      <c r="G233" s="47"/>
      <c r="H233" s="47"/>
      <c r="I233" s="47"/>
      <c r="J233" s="47"/>
      <c r="K233" s="47"/>
      <c r="L233" s="47"/>
    </row>
    <row r="234" spans="2:12" ht="15" customHeight="1">
      <c r="B234" s="178"/>
      <c r="C234" s="115"/>
      <c r="D234" s="116" t="s">
        <v>149</v>
      </c>
      <c r="E234" s="28" t="s">
        <v>150</v>
      </c>
      <c r="F234" s="181">
        <v>16100</v>
      </c>
      <c r="G234" s="47"/>
      <c r="H234" s="47"/>
      <c r="I234" s="47"/>
      <c r="J234" s="47"/>
      <c r="K234" s="47"/>
      <c r="L234" s="47"/>
    </row>
    <row r="235" spans="2:12" ht="15" customHeight="1">
      <c r="B235" s="178"/>
      <c r="C235" s="115"/>
      <c r="D235" s="116" t="s">
        <v>151</v>
      </c>
      <c r="E235" s="28" t="s">
        <v>152</v>
      </c>
      <c r="F235" s="181">
        <v>2800</v>
      </c>
      <c r="G235" s="47"/>
      <c r="H235" s="47"/>
      <c r="I235" s="47"/>
      <c r="J235" s="47"/>
      <c r="K235" s="47"/>
      <c r="L235" s="47"/>
    </row>
    <row r="236" spans="2:12" ht="15" customHeight="1">
      <c r="B236" s="178"/>
      <c r="C236" s="115"/>
      <c r="D236" s="116" t="s">
        <v>153</v>
      </c>
      <c r="E236" s="28" t="s">
        <v>154</v>
      </c>
      <c r="F236" s="181">
        <v>400</v>
      </c>
      <c r="G236" s="47"/>
      <c r="H236" s="47"/>
      <c r="I236" s="47"/>
      <c r="J236" s="47"/>
      <c r="K236" s="47"/>
      <c r="L236" s="47"/>
    </row>
    <row r="237" spans="2:12" ht="15" customHeight="1">
      <c r="B237" s="178"/>
      <c r="C237" s="115"/>
      <c r="D237" s="116" t="s">
        <v>177</v>
      </c>
      <c r="E237" s="28" t="s">
        <v>450</v>
      </c>
      <c r="F237" s="181">
        <v>1700</v>
      </c>
      <c r="G237" s="47"/>
      <c r="H237" s="47"/>
      <c r="I237" s="47"/>
      <c r="J237" s="47"/>
      <c r="K237" s="47"/>
      <c r="L237" s="47"/>
    </row>
    <row r="238" spans="2:12" ht="63.75">
      <c r="B238" s="178"/>
      <c r="C238" s="361" t="s">
        <v>402</v>
      </c>
      <c r="D238" s="124"/>
      <c r="E238" s="320" t="s">
        <v>410</v>
      </c>
      <c r="F238" s="363">
        <f>SUM(F239:F244)</f>
        <v>470300</v>
      </c>
      <c r="G238" s="47"/>
      <c r="H238" s="47"/>
      <c r="I238" s="47"/>
      <c r="J238" s="47"/>
      <c r="K238" s="47"/>
      <c r="L238" s="47"/>
    </row>
    <row r="239" spans="2:12" ht="15" customHeight="1">
      <c r="B239" s="178"/>
      <c r="C239" s="115"/>
      <c r="D239" s="116" t="s">
        <v>149</v>
      </c>
      <c r="E239" s="28" t="s">
        <v>150</v>
      </c>
      <c r="F239" s="181">
        <v>351100</v>
      </c>
      <c r="G239" s="47"/>
      <c r="H239" s="47"/>
      <c r="I239" s="47"/>
      <c r="J239" s="47"/>
      <c r="K239" s="47"/>
      <c r="L239" s="47"/>
    </row>
    <row r="240" spans="2:12" ht="15" customHeight="1">
      <c r="B240" s="178"/>
      <c r="C240" s="361"/>
      <c r="D240" s="116" t="s">
        <v>159</v>
      </c>
      <c r="E240" s="28" t="s">
        <v>105</v>
      </c>
      <c r="F240" s="181">
        <v>20000</v>
      </c>
      <c r="G240" s="47"/>
      <c r="H240" s="47"/>
      <c r="I240" s="47"/>
      <c r="J240" s="47"/>
      <c r="K240" s="47"/>
      <c r="L240" s="47"/>
    </row>
    <row r="241" spans="2:12" ht="15" customHeight="1">
      <c r="B241" s="178"/>
      <c r="C241" s="115"/>
      <c r="D241" s="116" t="s">
        <v>151</v>
      </c>
      <c r="E241" s="28" t="s">
        <v>152</v>
      </c>
      <c r="F241" s="181">
        <v>60500</v>
      </c>
      <c r="G241" s="47"/>
      <c r="H241" s="47"/>
      <c r="I241" s="47"/>
      <c r="J241" s="47"/>
      <c r="K241" s="47"/>
      <c r="L241" s="47"/>
    </row>
    <row r="242" spans="2:12" ht="15" customHeight="1">
      <c r="B242" s="178"/>
      <c r="C242" s="115"/>
      <c r="D242" s="116" t="s">
        <v>153</v>
      </c>
      <c r="E242" s="28" t="s">
        <v>154</v>
      </c>
      <c r="F242" s="181">
        <v>8700</v>
      </c>
      <c r="G242" s="47"/>
      <c r="H242" s="47"/>
      <c r="I242" s="47"/>
      <c r="J242" s="47"/>
      <c r="K242" s="47"/>
      <c r="L242" s="47"/>
    </row>
    <row r="243" spans="2:12" ht="15" customHeight="1">
      <c r="B243" s="178"/>
      <c r="C243" s="115"/>
      <c r="D243" s="116" t="s">
        <v>177</v>
      </c>
      <c r="E243" s="28" t="s">
        <v>450</v>
      </c>
      <c r="F243" s="181">
        <v>26100</v>
      </c>
      <c r="G243" s="47"/>
      <c r="H243" s="47"/>
      <c r="I243" s="47"/>
      <c r="J243" s="47"/>
      <c r="K243" s="47"/>
      <c r="L243" s="47"/>
    </row>
    <row r="244" spans="2:12" ht="15" customHeight="1">
      <c r="B244" s="178"/>
      <c r="C244" s="115"/>
      <c r="D244" s="116" t="s">
        <v>156</v>
      </c>
      <c r="E244" s="28" t="s">
        <v>110</v>
      </c>
      <c r="F244" s="181">
        <v>3900</v>
      </c>
      <c r="G244" s="47"/>
      <c r="H244" s="47"/>
      <c r="I244" s="47"/>
      <c r="J244" s="47"/>
      <c r="K244" s="47"/>
      <c r="L244" s="47"/>
    </row>
    <row r="245" spans="2:12" ht="15" customHeight="1">
      <c r="B245" s="180"/>
      <c r="C245" s="361" t="s">
        <v>183</v>
      </c>
      <c r="D245" s="360"/>
      <c r="E245" s="320" t="s">
        <v>41</v>
      </c>
      <c r="F245" s="363">
        <f>SUM(F246:F247)</f>
        <v>70700</v>
      </c>
      <c r="G245" s="47"/>
      <c r="H245" s="47"/>
      <c r="I245" s="47"/>
      <c r="J245" s="47"/>
      <c r="K245" s="47"/>
      <c r="L245" s="47"/>
    </row>
    <row r="246" spans="2:12" ht="15" customHeight="1">
      <c r="B246" s="178"/>
      <c r="C246" s="115"/>
      <c r="D246" s="116" t="s">
        <v>104</v>
      </c>
      <c r="E246" s="28" t="s">
        <v>330</v>
      </c>
      <c r="F246" s="181">
        <v>4900</v>
      </c>
      <c r="G246" s="47"/>
      <c r="H246" s="47"/>
      <c r="I246" s="47"/>
      <c r="J246" s="47"/>
      <c r="K246" s="47"/>
      <c r="L246" s="47"/>
    </row>
    <row r="247" spans="2:12" ht="15" customHeight="1" thickBot="1">
      <c r="B247" s="455"/>
      <c r="C247" s="456"/>
      <c r="D247" s="457" t="s">
        <v>162</v>
      </c>
      <c r="E247" s="445" t="s">
        <v>163</v>
      </c>
      <c r="F247" s="458">
        <v>65800</v>
      </c>
      <c r="G247" s="47"/>
      <c r="H247" s="47"/>
      <c r="I247" s="47"/>
      <c r="J247" s="47"/>
      <c r="K247" s="47"/>
      <c r="L247" s="47"/>
    </row>
    <row r="248" spans="2:12" ht="15.75" customHeight="1" thickBot="1">
      <c r="B248" s="344" t="s">
        <v>184</v>
      </c>
      <c r="C248" s="339"/>
      <c r="D248" s="339"/>
      <c r="E248" s="340" t="s">
        <v>185</v>
      </c>
      <c r="F248" s="346">
        <f>F249+F252+F263</f>
        <v>312000</v>
      </c>
      <c r="G248" s="47"/>
      <c r="H248" s="47"/>
      <c r="I248" s="47"/>
      <c r="J248" s="47"/>
      <c r="K248" s="47"/>
      <c r="L248" s="47"/>
    </row>
    <row r="249" spans="2:12" ht="15.75" customHeight="1">
      <c r="B249" s="199"/>
      <c r="C249" s="369" t="s">
        <v>220</v>
      </c>
      <c r="D249" s="370"/>
      <c r="E249" s="371" t="s">
        <v>274</v>
      </c>
      <c r="F249" s="372">
        <f>F250+F251</f>
        <v>10000</v>
      </c>
      <c r="G249" s="47"/>
      <c r="H249" s="47"/>
      <c r="I249" s="47"/>
      <c r="J249" s="47"/>
      <c r="K249" s="47"/>
      <c r="L249" s="47"/>
    </row>
    <row r="250" spans="2:12" ht="15.75" customHeight="1">
      <c r="B250" s="200"/>
      <c r="C250" s="201"/>
      <c r="D250" s="116" t="s">
        <v>136</v>
      </c>
      <c r="E250" s="28" t="s">
        <v>103</v>
      </c>
      <c r="F250" s="256">
        <v>5000</v>
      </c>
      <c r="G250" s="47"/>
      <c r="H250" s="47"/>
      <c r="I250" s="47"/>
      <c r="J250" s="47"/>
      <c r="K250" s="47"/>
      <c r="L250" s="47"/>
    </row>
    <row r="251" spans="2:12" ht="15.75" customHeight="1">
      <c r="B251" s="203"/>
      <c r="C251" s="593"/>
      <c r="D251" s="116" t="s">
        <v>101</v>
      </c>
      <c r="E251" s="28" t="s">
        <v>102</v>
      </c>
      <c r="F251" s="594">
        <v>5000</v>
      </c>
      <c r="G251" s="47"/>
      <c r="H251" s="47"/>
      <c r="I251" s="47"/>
      <c r="J251" s="47"/>
      <c r="K251" s="47"/>
      <c r="L251" s="47"/>
    </row>
    <row r="252" spans="2:12" ht="15.75" customHeight="1">
      <c r="B252" s="177"/>
      <c r="C252" s="324" t="s">
        <v>186</v>
      </c>
      <c r="D252" s="325"/>
      <c r="E252" s="326" t="s">
        <v>275</v>
      </c>
      <c r="F252" s="365">
        <f>SUM(F253:F262)</f>
        <v>300000</v>
      </c>
      <c r="G252" s="47"/>
      <c r="H252" s="47"/>
      <c r="I252" s="47"/>
      <c r="J252" s="47"/>
      <c r="K252" s="47"/>
      <c r="L252" s="47"/>
    </row>
    <row r="253" spans="2:12" ht="39.75" customHeight="1">
      <c r="B253" s="177"/>
      <c r="C253" s="259"/>
      <c r="D253" s="258" t="s">
        <v>337</v>
      </c>
      <c r="E253" s="28" t="s">
        <v>338</v>
      </c>
      <c r="F253" s="257">
        <v>75000</v>
      </c>
      <c r="G253" s="47"/>
      <c r="H253" s="47"/>
      <c r="I253" s="47"/>
      <c r="J253" s="47"/>
      <c r="K253" s="47"/>
      <c r="L253" s="47"/>
    </row>
    <row r="254" spans="2:12" ht="15.75" customHeight="1">
      <c r="B254" s="180"/>
      <c r="C254" s="125"/>
      <c r="D254" s="116" t="s">
        <v>144</v>
      </c>
      <c r="E254" s="28" t="s">
        <v>145</v>
      </c>
      <c r="F254" s="251">
        <v>32000</v>
      </c>
      <c r="G254" s="47"/>
      <c r="H254" s="47"/>
      <c r="I254" s="47"/>
      <c r="J254" s="47"/>
      <c r="K254" s="47"/>
      <c r="L254" s="47"/>
    </row>
    <row r="255" spans="2:12" ht="15.75" customHeight="1">
      <c r="B255" s="178"/>
      <c r="C255" s="115"/>
      <c r="D255" s="115">
        <v>4170</v>
      </c>
      <c r="E255" s="28" t="s">
        <v>106</v>
      </c>
      <c r="F255" s="181">
        <v>43600</v>
      </c>
      <c r="G255" s="47"/>
      <c r="H255" s="47"/>
      <c r="I255" s="47"/>
      <c r="J255" s="47"/>
      <c r="K255" s="47"/>
      <c r="L255" s="47"/>
    </row>
    <row r="256" spans="2:12" ht="15.75" customHeight="1">
      <c r="B256" s="178"/>
      <c r="C256" s="115"/>
      <c r="D256" s="116" t="s">
        <v>136</v>
      </c>
      <c r="E256" s="28" t="s">
        <v>103</v>
      </c>
      <c r="F256" s="181">
        <v>25000</v>
      </c>
      <c r="G256" s="47"/>
      <c r="H256" s="47"/>
      <c r="I256" s="47"/>
      <c r="J256" s="47"/>
      <c r="K256" s="47"/>
      <c r="L256" s="47"/>
    </row>
    <row r="257" spans="2:12" ht="15.75" customHeight="1">
      <c r="B257" s="178"/>
      <c r="C257" s="115"/>
      <c r="D257" s="124">
        <v>4220</v>
      </c>
      <c r="E257" s="28" t="s">
        <v>187</v>
      </c>
      <c r="F257" s="181">
        <v>4000</v>
      </c>
      <c r="G257" s="47"/>
      <c r="H257" s="47"/>
      <c r="I257" s="47"/>
      <c r="J257" s="47"/>
      <c r="K257" s="47"/>
      <c r="L257" s="47"/>
    </row>
    <row r="258" spans="2:12" ht="15.75" customHeight="1">
      <c r="B258" s="178"/>
      <c r="C258" s="115"/>
      <c r="D258" s="116" t="s">
        <v>161</v>
      </c>
      <c r="E258" s="28" t="s">
        <v>108</v>
      </c>
      <c r="F258" s="181">
        <v>5000</v>
      </c>
      <c r="G258" s="47"/>
      <c r="H258" s="47"/>
      <c r="I258" s="47"/>
      <c r="J258" s="47"/>
      <c r="K258" s="47"/>
      <c r="L258" s="47"/>
    </row>
    <row r="259" spans="2:12" ht="15.75" customHeight="1">
      <c r="B259" s="178"/>
      <c r="C259" s="115"/>
      <c r="D259" s="116" t="s">
        <v>101</v>
      </c>
      <c r="E259" s="28" t="s">
        <v>102</v>
      </c>
      <c r="F259" s="181">
        <v>96400</v>
      </c>
      <c r="G259" s="47"/>
      <c r="H259" s="47"/>
      <c r="I259" s="47"/>
      <c r="J259" s="47"/>
      <c r="K259" s="47"/>
      <c r="L259" s="47"/>
    </row>
    <row r="260" spans="2:12" ht="15.75" customHeight="1">
      <c r="B260" s="182"/>
      <c r="C260" s="118"/>
      <c r="D260" s="116" t="s">
        <v>156</v>
      </c>
      <c r="E260" s="28" t="s">
        <v>110</v>
      </c>
      <c r="F260" s="183">
        <v>2000</v>
      </c>
      <c r="G260" s="47"/>
      <c r="H260" s="47"/>
      <c r="I260" s="47"/>
      <c r="J260" s="47"/>
      <c r="K260" s="47"/>
      <c r="L260" s="47"/>
    </row>
    <row r="261" spans="2:12" ht="15.75" customHeight="1">
      <c r="B261" s="182"/>
      <c r="C261" s="118"/>
      <c r="D261" s="124">
        <v>4610</v>
      </c>
      <c r="E261" s="28" t="s">
        <v>332</v>
      </c>
      <c r="F261" s="183">
        <v>2000</v>
      </c>
      <c r="G261" s="47"/>
      <c r="H261" s="47"/>
      <c r="I261" s="47"/>
      <c r="J261" s="47"/>
      <c r="K261" s="47"/>
      <c r="L261" s="47"/>
    </row>
    <row r="262" spans="2:12" ht="15.75" customHeight="1">
      <c r="B262" s="178"/>
      <c r="C262" s="115"/>
      <c r="D262" s="124">
        <v>4700</v>
      </c>
      <c r="E262" s="28" t="s">
        <v>164</v>
      </c>
      <c r="F262" s="181">
        <v>15000</v>
      </c>
      <c r="G262" s="47"/>
      <c r="H262" s="47"/>
      <c r="I262" s="47"/>
      <c r="J262" s="47"/>
      <c r="K262" s="47"/>
      <c r="L262" s="47"/>
    </row>
    <row r="263" spans="2:12" ht="15.75" customHeight="1">
      <c r="B263" s="178"/>
      <c r="C263" s="361" t="s">
        <v>292</v>
      </c>
      <c r="D263" s="360"/>
      <c r="E263" s="320" t="s">
        <v>41</v>
      </c>
      <c r="F263" s="363">
        <f>F264</f>
        <v>2000</v>
      </c>
      <c r="G263" s="47"/>
      <c r="H263" s="47"/>
      <c r="I263" s="47"/>
      <c r="J263" s="47"/>
      <c r="K263" s="47"/>
      <c r="L263" s="47"/>
    </row>
    <row r="264" spans="2:12" ht="42" customHeight="1" thickBot="1">
      <c r="B264" s="184"/>
      <c r="C264" s="120"/>
      <c r="D264" s="258" t="s">
        <v>337</v>
      </c>
      <c r="E264" s="28" t="s">
        <v>338</v>
      </c>
      <c r="F264" s="254">
        <v>2000</v>
      </c>
      <c r="G264" s="47"/>
      <c r="H264" s="47"/>
      <c r="I264" s="47"/>
      <c r="J264" s="47"/>
      <c r="K264" s="47"/>
      <c r="L264" s="47"/>
    </row>
    <row r="265" spans="2:12" ht="15.75" customHeight="1" thickBot="1">
      <c r="B265" s="344" t="s">
        <v>93</v>
      </c>
      <c r="C265" s="339"/>
      <c r="D265" s="339"/>
      <c r="E265" s="329" t="s">
        <v>39</v>
      </c>
      <c r="F265" s="346">
        <f>F266+F268+F272+F274+F278+F281+F283+F302+F305+F307</f>
        <v>1484117</v>
      </c>
      <c r="G265" s="47"/>
      <c r="H265" s="47"/>
      <c r="I265" s="47"/>
      <c r="J265" s="47"/>
      <c r="K265" s="47"/>
      <c r="L265" s="47"/>
    </row>
    <row r="266" spans="2:12" ht="15.75" customHeight="1">
      <c r="B266" s="531"/>
      <c r="C266" s="599" t="s">
        <v>347</v>
      </c>
      <c r="D266" s="532"/>
      <c r="E266" s="308" t="s">
        <v>348</v>
      </c>
      <c r="F266" s="358">
        <f>F267</f>
        <v>48000</v>
      </c>
      <c r="G266" s="47"/>
      <c r="H266" s="47"/>
      <c r="I266" s="47"/>
      <c r="J266" s="47"/>
      <c r="K266" s="47"/>
      <c r="L266" s="47"/>
    </row>
    <row r="267" spans="2:12" ht="24">
      <c r="B267" s="376"/>
      <c r="C267" s="377"/>
      <c r="D267" s="124">
        <v>4330</v>
      </c>
      <c r="E267" s="28" t="s">
        <v>190</v>
      </c>
      <c r="F267" s="378">
        <v>48000</v>
      </c>
      <c r="G267" s="47"/>
      <c r="H267" s="47"/>
      <c r="I267" s="47"/>
      <c r="J267" s="47"/>
      <c r="K267" s="47"/>
      <c r="L267" s="47"/>
    </row>
    <row r="268" spans="2:12" ht="17.25" customHeight="1">
      <c r="B268" s="284"/>
      <c r="C268" s="324" t="s">
        <v>290</v>
      </c>
      <c r="D268" s="373"/>
      <c r="E268" s="326" t="s">
        <v>291</v>
      </c>
      <c r="F268" s="358">
        <f>SUM(F269:F271)</f>
        <v>1000</v>
      </c>
      <c r="G268" s="47"/>
      <c r="H268" s="47"/>
      <c r="I268" s="47"/>
      <c r="J268" s="47"/>
      <c r="K268" s="47"/>
      <c r="L268" s="47"/>
    </row>
    <row r="269" spans="2:12" ht="15.75" customHeight="1">
      <c r="B269" s="284"/>
      <c r="C269" s="285"/>
      <c r="D269" s="116" t="s">
        <v>136</v>
      </c>
      <c r="E269" s="28" t="s">
        <v>103</v>
      </c>
      <c r="F269" s="286">
        <v>300</v>
      </c>
      <c r="G269" s="47"/>
      <c r="H269" s="47"/>
      <c r="I269" s="47"/>
      <c r="J269" s="47"/>
      <c r="K269" s="47"/>
      <c r="L269" s="47"/>
    </row>
    <row r="270" spans="2:12" ht="15.75" customHeight="1">
      <c r="B270" s="471"/>
      <c r="C270" s="449"/>
      <c r="D270" s="116" t="s">
        <v>156</v>
      </c>
      <c r="E270" s="28" t="s">
        <v>110</v>
      </c>
      <c r="F270" s="378">
        <v>300</v>
      </c>
      <c r="G270" s="47"/>
      <c r="H270" s="47"/>
      <c r="I270" s="47"/>
      <c r="J270" s="47"/>
      <c r="K270" s="47"/>
      <c r="L270" s="47"/>
    </row>
    <row r="271" spans="2:12" ht="15.75" customHeight="1">
      <c r="B271" s="471"/>
      <c r="C271" s="449"/>
      <c r="D271" s="124">
        <v>4700</v>
      </c>
      <c r="E271" s="28" t="s">
        <v>164</v>
      </c>
      <c r="F271" s="378">
        <v>400</v>
      </c>
      <c r="G271" s="47"/>
      <c r="H271" s="47"/>
      <c r="I271" s="47"/>
      <c r="J271" s="47"/>
      <c r="K271" s="47"/>
      <c r="L271" s="47"/>
    </row>
    <row r="272" spans="2:12" ht="57" customHeight="1">
      <c r="B272" s="180"/>
      <c r="C272" s="361" t="s">
        <v>94</v>
      </c>
      <c r="D272" s="360"/>
      <c r="E272" s="315" t="s">
        <v>327</v>
      </c>
      <c r="F272" s="363">
        <f>F273</f>
        <v>27743</v>
      </c>
      <c r="G272" s="47"/>
      <c r="H272" s="47"/>
      <c r="I272" s="47"/>
      <c r="J272" s="47"/>
      <c r="K272" s="47"/>
      <c r="L272" s="47"/>
    </row>
    <row r="273" spans="2:12" ht="15" customHeight="1">
      <c r="B273" s="178"/>
      <c r="C273" s="115"/>
      <c r="D273" s="115">
        <v>4130</v>
      </c>
      <c r="E273" s="28" t="s">
        <v>257</v>
      </c>
      <c r="F273" s="181">
        <v>27743</v>
      </c>
      <c r="G273" s="47"/>
      <c r="H273" s="47"/>
      <c r="I273" s="47"/>
      <c r="J273" s="47"/>
      <c r="K273" s="47"/>
      <c r="L273" s="47"/>
    </row>
    <row r="274" spans="2:12" ht="29.25" customHeight="1">
      <c r="B274" s="180"/>
      <c r="C274" s="361" t="s">
        <v>95</v>
      </c>
      <c r="D274" s="360"/>
      <c r="E274" s="315" t="s">
        <v>499</v>
      </c>
      <c r="F274" s="363">
        <f>SUM(F275:F277)</f>
        <v>296884</v>
      </c>
      <c r="G274" s="47"/>
      <c r="H274" s="47"/>
      <c r="I274" s="47"/>
      <c r="J274" s="47"/>
      <c r="K274" s="47"/>
      <c r="L274" s="47"/>
    </row>
    <row r="275" spans="2:12" ht="16.5" customHeight="1">
      <c r="B275" s="178"/>
      <c r="C275" s="115"/>
      <c r="D275" s="116" t="s">
        <v>188</v>
      </c>
      <c r="E275" s="207" t="s">
        <v>192</v>
      </c>
      <c r="F275" s="181">
        <v>288884</v>
      </c>
      <c r="G275" s="47"/>
      <c r="H275" s="47"/>
      <c r="I275" s="47"/>
      <c r="J275" s="47"/>
      <c r="K275" s="47"/>
      <c r="L275" s="47"/>
    </row>
    <row r="276" spans="2:12" ht="15" customHeight="1">
      <c r="B276" s="178"/>
      <c r="C276" s="115"/>
      <c r="D276" s="115" t="s">
        <v>151</v>
      </c>
      <c r="E276" s="28" t="s">
        <v>152</v>
      </c>
      <c r="F276" s="181">
        <v>3000</v>
      </c>
      <c r="G276" s="47"/>
      <c r="H276" s="47"/>
      <c r="I276" s="47"/>
      <c r="J276" s="47"/>
      <c r="K276" s="47"/>
      <c r="L276" s="47"/>
    </row>
    <row r="277" spans="2:12" ht="24">
      <c r="B277" s="178"/>
      <c r="C277" s="115"/>
      <c r="D277" s="124">
        <v>4330</v>
      </c>
      <c r="E277" s="28" t="s">
        <v>190</v>
      </c>
      <c r="F277" s="181">
        <v>5000</v>
      </c>
      <c r="G277" s="47"/>
      <c r="H277" s="47"/>
      <c r="I277" s="47"/>
      <c r="J277" s="47"/>
      <c r="K277" s="47"/>
      <c r="L277" s="47"/>
    </row>
    <row r="278" spans="2:12" ht="15.75" customHeight="1">
      <c r="B278" s="180"/>
      <c r="C278" s="361" t="s">
        <v>191</v>
      </c>
      <c r="D278" s="360"/>
      <c r="E278" s="320" t="s">
        <v>276</v>
      </c>
      <c r="F278" s="363">
        <f>F279+F280</f>
        <v>32040</v>
      </c>
      <c r="G278" s="47"/>
      <c r="H278" s="47"/>
      <c r="I278" s="47"/>
      <c r="J278" s="47"/>
      <c r="K278" s="47"/>
      <c r="L278" s="47"/>
    </row>
    <row r="279" spans="2:12" ht="15.75" customHeight="1">
      <c r="B279" s="178"/>
      <c r="C279" s="115"/>
      <c r="D279" s="116" t="s">
        <v>188</v>
      </c>
      <c r="E279" s="28" t="s">
        <v>192</v>
      </c>
      <c r="F279" s="181">
        <v>32000</v>
      </c>
      <c r="G279" s="47"/>
      <c r="H279" s="47"/>
      <c r="I279" s="47"/>
      <c r="J279" s="47"/>
      <c r="K279" s="47"/>
      <c r="L279" s="47"/>
    </row>
    <row r="280" spans="2:12" ht="15.75" customHeight="1">
      <c r="B280" s="178"/>
      <c r="C280" s="115"/>
      <c r="D280" s="115" t="s">
        <v>136</v>
      </c>
      <c r="E280" s="28" t="s">
        <v>103</v>
      </c>
      <c r="F280" s="181">
        <v>40</v>
      </c>
      <c r="G280" s="47"/>
      <c r="H280" s="47"/>
      <c r="I280" s="47"/>
      <c r="J280" s="47"/>
      <c r="K280" s="47"/>
      <c r="L280" s="47"/>
    </row>
    <row r="281" spans="2:12" ht="15.75" customHeight="1">
      <c r="B281" s="178"/>
      <c r="C281" s="361" t="s">
        <v>236</v>
      </c>
      <c r="D281" s="368"/>
      <c r="E281" s="320" t="s">
        <v>255</v>
      </c>
      <c r="F281" s="363">
        <f>F282</f>
        <v>180000</v>
      </c>
      <c r="G281" s="47"/>
      <c r="H281" s="47"/>
      <c r="I281" s="47"/>
      <c r="J281" s="47"/>
      <c r="K281" s="47"/>
      <c r="L281" s="47"/>
    </row>
    <row r="282" spans="2:12" ht="15.75" customHeight="1">
      <c r="B282" s="178"/>
      <c r="C282" s="115"/>
      <c r="D282" s="116" t="s">
        <v>188</v>
      </c>
      <c r="E282" s="28" t="s">
        <v>192</v>
      </c>
      <c r="F282" s="181">
        <v>180000</v>
      </c>
      <c r="G282" s="47"/>
      <c r="H282" s="47"/>
      <c r="I282" s="47"/>
      <c r="J282" s="47"/>
      <c r="K282" s="47"/>
      <c r="L282" s="47"/>
    </row>
    <row r="283" spans="2:12" ht="15.75" customHeight="1">
      <c r="B283" s="180"/>
      <c r="C283" s="361" t="s">
        <v>193</v>
      </c>
      <c r="D283" s="360"/>
      <c r="E283" s="320" t="s">
        <v>40</v>
      </c>
      <c r="F283" s="363">
        <f>SUM(F284:F301)</f>
        <v>794850</v>
      </c>
      <c r="G283" s="47"/>
      <c r="H283" s="47"/>
      <c r="I283" s="47"/>
      <c r="J283" s="47"/>
      <c r="K283" s="47"/>
      <c r="L283" s="47"/>
    </row>
    <row r="284" spans="2:12" ht="15.75" customHeight="1">
      <c r="B284" s="180"/>
      <c r="C284" s="361"/>
      <c r="D284" s="116" t="s">
        <v>104</v>
      </c>
      <c r="E284" s="28" t="s">
        <v>330</v>
      </c>
      <c r="F284" s="181">
        <v>1650</v>
      </c>
      <c r="G284" s="47"/>
      <c r="H284" s="47"/>
      <c r="I284" s="47"/>
      <c r="J284" s="47"/>
      <c r="K284" s="47"/>
      <c r="L284" s="47"/>
    </row>
    <row r="285" spans="2:12" ht="15.75" customHeight="1">
      <c r="B285" s="178"/>
      <c r="C285" s="115"/>
      <c r="D285" s="116" t="s">
        <v>149</v>
      </c>
      <c r="E285" s="28" t="s">
        <v>150</v>
      </c>
      <c r="F285" s="181">
        <v>539000</v>
      </c>
      <c r="G285" s="47"/>
      <c r="H285" s="47"/>
      <c r="I285" s="47"/>
      <c r="J285" s="47"/>
      <c r="K285" s="47"/>
      <c r="L285" s="47"/>
    </row>
    <row r="286" spans="2:12" ht="15.75" customHeight="1">
      <c r="B286" s="178"/>
      <c r="C286" s="115"/>
      <c r="D286" s="116" t="s">
        <v>159</v>
      </c>
      <c r="E286" s="28" t="s">
        <v>105</v>
      </c>
      <c r="F286" s="181">
        <v>30900</v>
      </c>
      <c r="G286" s="47"/>
      <c r="H286" s="47"/>
      <c r="I286" s="47"/>
      <c r="J286" s="47"/>
      <c r="K286" s="47"/>
      <c r="L286" s="47"/>
    </row>
    <row r="287" spans="2:12" ht="15.75" customHeight="1">
      <c r="B287" s="178"/>
      <c r="C287" s="115"/>
      <c r="D287" s="116" t="s">
        <v>151</v>
      </c>
      <c r="E287" s="28" t="s">
        <v>152</v>
      </c>
      <c r="F287" s="181">
        <v>77000</v>
      </c>
      <c r="G287" s="47"/>
      <c r="H287" s="47"/>
      <c r="I287" s="47"/>
      <c r="J287" s="47"/>
      <c r="K287" s="47"/>
      <c r="L287" s="47"/>
    </row>
    <row r="288" spans="2:12" ht="15.75" customHeight="1">
      <c r="B288" s="178"/>
      <c r="C288" s="115"/>
      <c r="D288" s="116" t="s">
        <v>153</v>
      </c>
      <c r="E288" s="28" t="s">
        <v>154</v>
      </c>
      <c r="F288" s="181">
        <v>11000</v>
      </c>
      <c r="G288" s="47"/>
      <c r="H288" s="47"/>
      <c r="I288" s="47"/>
      <c r="J288" s="47"/>
      <c r="K288" s="47"/>
      <c r="L288" s="47"/>
    </row>
    <row r="289" spans="2:12" ht="15.75" customHeight="1">
      <c r="B289" s="178"/>
      <c r="C289" s="115"/>
      <c r="D289" s="115">
        <v>4170</v>
      </c>
      <c r="E289" s="28" t="s">
        <v>106</v>
      </c>
      <c r="F289" s="181">
        <v>2400</v>
      </c>
      <c r="G289" s="47"/>
      <c r="H289" s="47"/>
      <c r="I289" s="47"/>
      <c r="J289" s="47"/>
      <c r="K289" s="47"/>
      <c r="L289" s="47"/>
    </row>
    <row r="290" spans="2:12" ht="15.75" customHeight="1">
      <c r="B290" s="178"/>
      <c r="C290" s="115"/>
      <c r="D290" s="116" t="s">
        <v>136</v>
      </c>
      <c r="E290" s="28" t="s">
        <v>103</v>
      </c>
      <c r="F290" s="181">
        <v>36800</v>
      </c>
      <c r="G290" s="47"/>
      <c r="H290" s="47"/>
      <c r="I290" s="47"/>
      <c r="J290" s="47"/>
      <c r="K290" s="47"/>
      <c r="L290" s="47"/>
    </row>
    <row r="291" spans="2:12" ht="15.75" customHeight="1">
      <c r="B291" s="178"/>
      <c r="C291" s="115"/>
      <c r="D291" s="116" t="s">
        <v>160</v>
      </c>
      <c r="E291" s="28" t="s">
        <v>107</v>
      </c>
      <c r="F291" s="181">
        <v>17300</v>
      </c>
      <c r="G291" s="47"/>
      <c r="H291" s="47"/>
      <c r="I291" s="47"/>
      <c r="J291" s="47"/>
      <c r="K291" s="47"/>
      <c r="L291" s="47"/>
    </row>
    <row r="292" spans="2:12" ht="15.75" customHeight="1">
      <c r="B292" s="178"/>
      <c r="C292" s="115"/>
      <c r="D292" s="116" t="s">
        <v>161</v>
      </c>
      <c r="E292" s="28" t="s">
        <v>108</v>
      </c>
      <c r="F292" s="181">
        <v>7000</v>
      </c>
      <c r="G292" s="47"/>
      <c r="H292" s="47"/>
      <c r="I292" s="47"/>
      <c r="J292" s="47"/>
      <c r="K292" s="47"/>
      <c r="L292" s="47"/>
    </row>
    <row r="293" spans="2:12" ht="15.75" customHeight="1">
      <c r="B293" s="178"/>
      <c r="C293" s="115"/>
      <c r="D293" s="115" t="s">
        <v>189</v>
      </c>
      <c r="E293" s="28" t="s">
        <v>109</v>
      </c>
      <c r="F293" s="181">
        <v>1500</v>
      </c>
      <c r="G293" s="47"/>
      <c r="H293" s="47"/>
      <c r="I293" s="47"/>
      <c r="J293" s="47"/>
      <c r="K293" s="47"/>
      <c r="L293" s="47"/>
    </row>
    <row r="294" spans="2:12" ht="15.75" customHeight="1">
      <c r="B294" s="178"/>
      <c r="C294" s="115"/>
      <c r="D294" s="116" t="s">
        <v>101</v>
      </c>
      <c r="E294" s="28" t="s">
        <v>102</v>
      </c>
      <c r="F294" s="181">
        <v>14600</v>
      </c>
      <c r="G294" s="47"/>
      <c r="H294" s="47"/>
      <c r="I294" s="47"/>
      <c r="J294" s="47"/>
      <c r="K294" s="47"/>
      <c r="L294" s="47"/>
    </row>
    <row r="295" spans="2:12" ht="15.75" customHeight="1">
      <c r="B295" s="178"/>
      <c r="C295" s="115"/>
      <c r="D295" s="124">
        <v>4360</v>
      </c>
      <c r="E295" s="28" t="s">
        <v>407</v>
      </c>
      <c r="F295" s="181">
        <v>6000</v>
      </c>
      <c r="G295" s="47"/>
      <c r="H295" s="47"/>
      <c r="I295" s="47"/>
      <c r="J295" s="47"/>
      <c r="K295" s="47"/>
      <c r="L295" s="47"/>
    </row>
    <row r="296" spans="2:12" ht="24">
      <c r="B296" s="178"/>
      <c r="C296" s="115"/>
      <c r="D296" s="124">
        <v>4400</v>
      </c>
      <c r="E296" s="207" t="s">
        <v>334</v>
      </c>
      <c r="F296" s="181">
        <v>28800</v>
      </c>
      <c r="G296" s="47"/>
      <c r="H296" s="47"/>
      <c r="I296" s="47"/>
      <c r="J296" s="47"/>
      <c r="K296" s="47"/>
      <c r="L296" s="47"/>
    </row>
    <row r="297" spans="2:12" ht="15.75" customHeight="1">
      <c r="B297" s="178"/>
      <c r="C297" s="115"/>
      <c r="D297" s="116" t="s">
        <v>156</v>
      </c>
      <c r="E297" s="28" t="s">
        <v>110</v>
      </c>
      <c r="F297" s="181">
        <v>1000</v>
      </c>
      <c r="G297" s="47"/>
      <c r="H297" s="47"/>
      <c r="I297" s="47"/>
      <c r="J297" s="47"/>
      <c r="K297" s="47"/>
      <c r="L297" s="47"/>
    </row>
    <row r="298" spans="2:12" ht="15.75" customHeight="1">
      <c r="B298" s="178"/>
      <c r="C298" s="115"/>
      <c r="D298" s="116" t="s">
        <v>141</v>
      </c>
      <c r="E298" s="28" t="s">
        <v>111</v>
      </c>
      <c r="F298" s="181">
        <v>2100</v>
      </c>
      <c r="G298" s="47"/>
      <c r="H298" s="47"/>
      <c r="I298" s="47"/>
      <c r="J298" s="47"/>
      <c r="K298" s="47"/>
      <c r="L298" s="47"/>
    </row>
    <row r="299" spans="2:12" ht="15.75" customHeight="1">
      <c r="B299" s="178"/>
      <c r="C299" s="115"/>
      <c r="D299" s="116" t="s">
        <v>162</v>
      </c>
      <c r="E299" s="28" t="s">
        <v>163</v>
      </c>
      <c r="F299" s="181">
        <v>8800</v>
      </c>
      <c r="G299" s="47"/>
      <c r="H299" s="47"/>
      <c r="I299" s="47"/>
      <c r="J299" s="47"/>
      <c r="K299" s="47"/>
      <c r="L299" s="47"/>
    </row>
    <row r="300" spans="2:12" ht="15.75" customHeight="1">
      <c r="B300" s="178"/>
      <c r="C300" s="115"/>
      <c r="D300" s="124">
        <v>4700</v>
      </c>
      <c r="E300" s="28" t="s">
        <v>164</v>
      </c>
      <c r="F300" s="181">
        <v>4000</v>
      </c>
      <c r="G300" s="47"/>
      <c r="H300" s="47"/>
      <c r="I300" s="47"/>
      <c r="J300" s="47"/>
      <c r="K300" s="47"/>
      <c r="L300" s="47"/>
    </row>
    <row r="301" spans="2:12" ht="15.75" customHeight="1">
      <c r="B301" s="178"/>
      <c r="C301" s="115"/>
      <c r="D301" s="124">
        <v>6060</v>
      </c>
      <c r="E301" s="28" t="s">
        <v>112</v>
      </c>
      <c r="F301" s="181">
        <v>5000</v>
      </c>
      <c r="G301" s="47"/>
      <c r="H301" s="47"/>
      <c r="I301" s="47"/>
      <c r="J301" s="47"/>
      <c r="K301" s="47"/>
      <c r="L301" s="47"/>
    </row>
    <row r="302" spans="2:12" ht="19.5" customHeight="1">
      <c r="B302" s="180"/>
      <c r="C302" s="361" t="s">
        <v>194</v>
      </c>
      <c r="D302" s="360"/>
      <c r="E302" s="320" t="s">
        <v>277</v>
      </c>
      <c r="F302" s="363">
        <f>SUM(F303:F304)</f>
        <v>62100</v>
      </c>
      <c r="G302" s="47"/>
      <c r="H302" s="47"/>
      <c r="I302" s="47"/>
      <c r="J302" s="47"/>
      <c r="K302" s="47"/>
      <c r="L302" s="47"/>
    </row>
    <row r="303" spans="2:12" ht="15.75" customHeight="1">
      <c r="B303" s="178"/>
      <c r="C303" s="115"/>
      <c r="D303" s="116" t="s">
        <v>151</v>
      </c>
      <c r="E303" s="28" t="s">
        <v>152</v>
      </c>
      <c r="F303" s="181">
        <v>9100</v>
      </c>
      <c r="G303" s="47"/>
      <c r="H303" s="47"/>
      <c r="I303" s="47"/>
      <c r="J303" s="47"/>
      <c r="K303" s="47"/>
      <c r="L303" s="47"/>
    </row>
    <row r="304" spans="2:12" ht="15.75" customHeight="1">
      <c r="B304" s="178"/>
      <c r="C304" s="115"/>
      <c r="D304" s="115">
        <v>4170</v>
      </c>
      <c r="E304" s="28" t="s">
        <v>106</v>
      </c>
      <c r="F304" s="181">
        <v>53000</v>
      </c>
      <c r="G304" s="47"/>
      <c r="H304" s="47"/>
      <c r="I304" s="47"/>
      <c r="J304" s="47"/>
      <c r="K304" s="47"/>
      <c r="L304" s="47"/>
    </row>
    <row r="305" spans="2:12" ht="15.75" customHeight="1">
      <c r="B305" s="178"/>
      <c r="C305" s="361" t="s">
        <v>491</v>
      </c>
      <c r="D305" s="360"/>
      <c r="E305" s="549" t="s">
        <v>500</v>
      </c>
      <c r="F305" s="363">
        <f>F306</f>
        <v>40000</v>
      </c>
      <c r="G305" s="47"/>
      <c r="H305" s="47"/>
      <c r="I305" s="47"/>
      <c r="J305" s="47"/>
      <c r="K305" s="47"/>
      <c r="L305" s="47"/>
    </row>
    <row r="306" spans="2:12" ht="15.75" customHeight="1">
      <c r="B306" s="178"/>
      <c r="C306" s="115"/>
      <c r="D306" s="115" t="s">
        <v>188</v>
      </c>
      <c r="E306" s="28" t="s">
        <v>306</v>
      </c>
      <c r="F306" s="181">
        <v>40000</v>
      </c>
      <c r="G306" s="47"/>
      <c r="H306" s="47"/>
      <c r="I306" s="47"/>
      <c r="J306" s="47"/>
      <c r="K306" s="47"/>
      <c r="L306" s="47"/>
    </row>
    <row r="307" spans="2:12" ht="15.75" customHeight="1">
      <c r="B307" s="180"/>
      <c r="C307" s="361" t="s">
        <v>195</v>
      </c>
      <c r="D307" s="361"/>
      <c r="E307" s="320" t="s">
        <v>41</v>
      </c>
      <c r="F307" s="363">
        <f>SUM(F308:F310)</f>
        <v>1500</v>
      </c>
      <c r="G307" s="47"/>
      <c r="H307" s="47"/>
      <c r="I307" s="47"/>
      <c r="J307" s="47"/>
      <c r="K307" s="47"/>
      <c r="L307" s="47"/>
    </row>
    <row r="308" spans="2:12" ht="15.75" customHeight="1">
      <c r="B308" s="178"/>
      <c r="C308" s="115"/>
      <c r="D308" s="115">
        <v>4170</v>
      </c>
      <c r="E308" s="28" t="s">
        <v>106</v>
      </c>
      <c r="F308" s="181">
        <v>500</v>
      </c>
      <c r="G308" s="47"/>
      <c r="H308" s="47"/>
      <c r="I308" s="47"/>
      <c r="J308" s="47"/>
      <c r="K308" s="47"/>
      <c r="L308" s="47"/>
    </row>
    <row r="309" spans="2:12" ht="15.75" customHeight="1">
      <c r="B309" s="182"/>
      <c r="C309" s="118"/>
      <c r="D309" s="116" t="s">
        <v>136</v>
      </c>
      <c r="E309" s="28" t="s">
        <v>103</v>
      </c>
      <c r="F309" s="183">
        <v>500</v>
      </c>
      <c r="G309" s="47"/>
      <c r="H309" s="47"/>
      <c r="I309" s="47"/>
      <c r="J309" s="47"/>
      <c r="K309" s="47"/>
      <c r="L309" s="47"/>
    </row>
    <row r="310" spans="2:12" ht="15.75" customHeight="1" thickBot="1">
      <c r="B310" s="182"/>
      <c r="C310" s="118"/>
      <c r="D310" s="119" t="s">
        <v>101</v>
      </c>
      <c r="E310" s="20" t="s">
        <v>102</v>
      </c>
      <c r="F310" s="183">
        <v>500</v>
      </c>
      <c r="G310" s="47"/>
      <c r="H310" s="47"/>
      <c r="I310" s="47"/>
      <c r="J310" s="47"/>
      <c r="K310" s="47"/>
      <c r="L310" s="47"/>
    </row>
    <row r="311" spans="2:12" ht="19.5" customHeight="1" thickBot="1">
      <c r="B311" s="348" t="s">
        <v>196</v>
      </c>
      <c r="C311" s="349"/>
      <c r="D311" s="349"/>
      <c r="E311" s="350" t="s">
        <v>197</v>
      </c>
      <c r="F311" s="351">
        <f>F312+F319</f>
        <v>91090</v>
      </c>
      <c r="G311" s="47"/>
      <c r="H311" s="47"/>
      <c r="I311" s="47"/>
      <c r="J311" s="47"/>
      <c r="K311" s="47"/>
      <c r="L311" s="47"/>
    </row>
    <row r="312" spans="2:12" ht="21" customHeight="1">
      <c r="B312" s="459"/>
      <c r="C312" s="462">
        <v>85311</v>
      </c>
      <c r="D312" s="463"/>
      <c r="E312" s="464" t="s">
        <v>349</v>
      </c>
      <c r="F312" s="433">
        <f>SUM(F313:F318)</f>
        <v>84090</v>
      </c>
      <c r="G312" s="47"/>
      <c r="H312" s="47"/>
      <c r="I312" s="47"/>
      <c r="J312" s="47"/>
      <c r="K312" s="47"/>
      <c r="L312" s="47"/>
    </row>
    <row r="313" spans="2:12" ht="15.75" customHeight="1">
      <c r="B313" s="533"/>
      <c r="C313" s="462"/>
      <c r="D313" s="116" t="s">
        <v>149</v>
      </c>
      <c r="E313" s="28" t="s">
        <v>150</v>
      </c>
      <c r="F313" s="265">
        <v>17940</v>
      </c>
      <c r="G313" s="47"/>
      <c r="H313" s="47"/>
      <c r="I313" s="47"/>
      <c r="J313" s="47"/>
      <c r="K313" s="47"/>
      <c r="L313" s="47"/>
    </row>
    <row r="314" spans="2:12" ht="15.75" customHeight="1">
      <c r="B314" s="533"/>
      <c r="C314" s="462"/>
      <c r="D314" s="116" t="s">
        <v>159</v>
      </c>
      <c r="E314" s="28" t="s">
        <v>105</v>
      </c>
      <c r="F314" s="265">
        <v>21700</v>
      </c>
      <c r="G314" s="47"/>
      <c r="H314" s="47"/>
      <c r="I314" s="47"/>
      <c r="J314" s="47"/>
      <c r="K314" s="47"/>
      <c r="L314" s="47"/>
    </row>
    <row r="315" spans="2:12" ht="15.75" customHeight="1">
      <c r="B315" s="533"/>
      <c r="C315" s="462"/>
      <c r="D315" s="116" t="s">
        <v>151</v>
      </c>
      <c r="E315" s="28" t="s">
        <v>152</v>
      </c>
      <c r="F315" s="265">
        <v>9230</v>
      </c>
      <c r="G315" s="47"/>
      <c r="H315" s="47"/>
      <c r="I315" s="47"/>
      <c r="J315" s="47"/>
      <c r="K315" s="47"/>
      <c r="L315" s="47"/>
    </row>
    <row r="316" spans="2:12" ht="15.75" customHeight="1">
      <c r="B316" s="533"/>
      <c r="C316" s="462"/>
      <c r="D316" s="116" t="s">
        <v>153</v>
      </c>
      <c r="E316" s="28" t="s">
        <v>154</v>
      </c>
      <c r="F316" s="265">
        <v>1320</v>
      </c>
      <c r="G316" s="47"/>
      <c r="H316" s="47"/>
      <c r="I316" s="47"/>
      <c r="J316" s="47"/>
      <c r="K316" s="47"/>
      <c r="L316" s="47"/>
    </row>
    <row r="317" spans="2:12" ht="15.75" customHeight="1">
      <c r="B317" s="533"/>
      <c r="C317" s="462"/>
      <c r="D317" s="115">
        <v>4170</v>
      </c>
      <c r="E317" s="28" t="s">
        <v>106</v>
      </c>
      <c r="F317" s="265">
        <v>13500</v>
      </c>
      <c r="G317" s="47"/>
      <c r="H317" s="47"/>
      <c r="I317" s="47"/>
      <c r="J317" s="47"/>
      <c r="K317" s="47"/>
      <c r="L317" s="47"/>
    </row>
    <row r="318" spans="2:12" ht="15.75" customHeight="1">
      <c r="B318" s="460"/>
      <c r="C318" s="461"/>
      <c r="D318" s="116" t="s">
        <v>101</v>
      </c>
      <c r="E318" s="28" t="s">
        <v>102</v>
      </c>
      <c r="F318" s="181">
        <v>20400</v>
      </c>
      <c r="G318" s="47"/>
      <c r="H318" s="47"/>
      <c r="I318" s="47"/>
      <c r="J318" s="47"/>
      <c r="K318" s="47"/>
      <c r="L318" s="47"/>
    </row>
    <row r="319" spans="2:12" ht="15" customHeight="1">
      <c r="B319" s="300"/>
      <c r="C319" s="324" t="s">
        <v>198</v>
      </c>
      <c r="D319" s="324"/>
      <c r="E319" s="326" t="s">
        <v>41</v>
      </c>
      <c r="F319" s="365">
        <f>SUM(F320:F320)</f>
        <v>7000</v>
      </c>
      <c r="G319" s="47"/>
      <c r="H319" s="47"/>
      <c r="I319" s="47"/>
      <c r="J319" s="47"/>
      <c r="K319" s="47"/>
      <c r="L319" s="47"/>
    </row>
    <row r="320" spans="2:12" ht="38.25" customHeight="1" thickBot="1">
      <c r="B320" s="182"/>
      <c r="C320" s="118"/>
      <c r="D320" s="258" t="s">
        <v>337</v>
      </c>
      <c r="E320" s="28" t="s">
        <v>338</v>
      </c>
      <c r="F320" s="183">
        <v>7000</v>
      </c>
      <c r="G320" s="47"/>
      <c r="H320" s="47"/>
      <c r="I320" s="47"/>
      <c r="J320" s="47"/>
      <c r="K320" s="47"/>
      <c r="L320" s="47"/>
    </row>
    <row r="321" spans="2:12" ht="18.75" customHeight="1" thickBot="1">
      <c r="B321" s="344" t="s">
        <v>199</v>
      </c>
      <c r="C321" s="339"/>
      <c r="D321" s="339"/>
      <c r="E321" s="340" t="s">
        <v>200</v>
      </c>
      <c r="F321" s="346">
        <f>F322+F330</f>
        <v>154000</v>
      </c>
      <c r="G321" s="47"/>
      <c r="H321" s="47"/>
      <c r="I321" s="47"/>
      <c r="J321" s="47"/>
      <c r="K321" s="47"/>
      <c r="L321" s="47"/>
    </row>
    <row r="322" spans="2:12" ht="15.75" customHeight="1">
      <c r="B322" s="177"/>
      <c r="C322" s="324" t="s">
        <v>201</v>
      </c>
      <c r="D322" s="325"/>
      <c r="E322" s="326" t="s">
        <v>278</v>
      </c>
      <c r="F322" s="365">
        <f>SUM(F323:F329)</f>
        <v>134000</v>
      </c>
      <c r="G322" s="47"/>
      <c r="H322" s="47"/>
      <c r="I322" s="47"/>
      <c r="J322" s="47"/>
      <c r="K322" s="47"/>
      <c r="L322" s="47"/>
    </row>
    <row r="323" spans="2:12" ht="15.75" customHeight="1">
      <c r="B323" s="178"/>
      <c r="C323" s="115"/>
      <c r="D323" s="116" t="s">
        <v>104</v>
      </c>
      <c r="E323" s="28" t="s">
        <v>330</v>
      </c>
      <c r="F323" s="181">
        <v>7400</v>
      </c>
      <c r="G323" s="47"/>
      <c r="H323" s="47"/>
      <c r="I323" s="47"/>
      <c r="J323" s="47"/>
      <c r="K323" s="47"/>
      <c r="L323" s="47"/>
    </row>
    <row r="324" spans="2:12" ht="15.75" customHeight="1">
      <c r="B324" s="178"/>
      <c r="C324" s="115"/>
      <c r="D324" s="116" t="s">
        <v>149</v>
      </c>
      <c r="E324" s="28" t="s">
        <v>150</v>
      </c>
      <c r="F324" s="181">
        <v>90800</v>
      </c>
      <c r="G324" s="47"/>
      <c r="H324" s="47"/>
      <c r="I324" s="47"/>
      <c r="J324" s="47"/>
      <c r="K324" s="47"/>
      <c r="L324" s="47"/>
    </row>
    <row r="325" spans="2:12" ht="15.75" customHeight="1">
      <c r="B325" s="178"/>
      <c r="C325" s="115"/>
      <c r="D325" s="116" t="s">
        <v>159</v>
      </c>
      <c r="E325" s="28" t="s">
        <v>105</v>
      </c>
      <c r="F325" s="181">
        <v>8600</v>
      </c>
      <c r="G325" s="47"/>
      <c r="H325" s="47"/>
      <c r="I325" s="47"/>
      <c r="J325" s="47"/>
      <c r="K325" s="47"/>
      <c r="L325" s="47"/>
    </row>
    <row r="326" spans="2:12" ht="15.75" customHeight="1">
      <c r="B326" s="178"/>
      <c r="C326" s="115"/>
      <c r="D326" s="116" t="s">
        <v>151</v>
      </c>
      <c r="E326" s="28" t="s">
        <v>152</v>
      </c>
      <c r="F326" s="181">
        <v>18000</v>
      </c>
      <c r="G326" s="47"/>
      <c r="H326" s="47"/>
      <c r="I326" s="47"/>
      <c r="J326" s="47"/>
      <c r="K326" s="47"/>
      <c r="L326" s="47"/>
    </row>
    <row r="327" spans="2:12" ht="15.75" customHeight="1">
      <c r="B327" s="178"/>
      <c r="C327" s="115"/>
      <c r="D327" s="116" t="s">
        <v>153</v>
      </c>
      <c r="E327" s="28" t="s">
        <v>154</v>
      </c>
      <c r="F327" s="181">
        <v>2600</v>
      </c>
      <c r="G327" s="47"/>
      <c r="H327" s="47"/>
      <c r="I327" s="47"/>
      <c r="J327" s="47"/>
      <c r="K327" s="47"/>
      <c r="L327" s="47"/>
    </row>
    <row r="328" spans="2:12" ht="15.75" customHeight="1">
      <c r="B328" s="178"/>
      <c r="C328" s="115"/>
      <c r="D328" s="115" t="s">
        <v>189</v>
      </c>
      <c r="E328" s="28" t="s">
        <v>109</v>
      </c>
      <c r="F328" s="181">
        <v>800</v>
      </c>
      <c r="G328" s="47"/>
      <c r="H328" s="47"/>
      <c r="I328" s="47"/>
      <c r="J328" s="47"/>
      <c r="K328" s="47"/>
      <c r="L328" s="47"/>
    </row>
    <row r="329" spans="2:12" ht="15.75" customHeight="1">
      <c r="B329" s="178"/>
      <c r="C329" s="115"/>
      <c r="D329" s="116" t="s">
        <v>162</v>
      </c>
      <c r="E329" s="28" t="s">
        <v>163</v>
      </c>
      <c r="F329" s="181">
        <v>5800</v>
      </c>
      <c r="G329" s="47"/>
      <c r="H329" s="47"/>
      <c r="I329" s="47"/>
      <c r="J329" s="47"/>
      <c r="K329" s="47"/>
      <c r="L329" s="47"/>
    </row>
    <row r="330" spans="2:12" ht="21" customHeight="1">
      <c r="B330" s="178"/>
      <c r="C330" s="324" t="s">
        <v>501</v>
      </c>
      <c r="D330" s="325"/>
      <c r="E330" s="555" t="s">
        <v>502</v>
      </c>
      <c r="F330" s="363">
        <f>F331</f>
        <v>20000</v>
      </c>
      <c r="G330" s="47"/>
      <c r="H330" s="47"/>
      <c r="I330" s="47"/>
      <c r="J330" s="47"/>
      <c r="K330" s="47"/>
      <c r="L330" s="47"/>
    </row>
    <row r="331" spans="2:12" ht="15.75" customHeight="1" thickBot="1">
      <c r="B331" s="184"/>
      <c r="C331" s="120"/>
      <c r="D331" s="586">
        <v>3240</v>
      </c>
      <c r="E331" s="121" t="s">
        <v>414</v>
      </c>
      <c r="F331" s="254">
        <v>20000</v>
      </c>
      <c r="G331" s="47"/>
      <c r="H331" s="47"/>
      <c r="I331" s="47"/>
      <c r="J331" s="47"/>
      <c r="K331" s="47"/>
      <c r="L331" s="47"/>
    </row>
    <row r="332" spans="2:12" ht="15.75" customHeight="1" thickBot="1">
      <c r="B332" s="331">
        <v>855</v>
      </c>
      <c r="C332" s="328"/>
      <c r="D332" s="328"/>
      <c r="E332" s="561" t="s">
        <v>463</v>
      </c>
      <c r="F332" s="351">
        <f>F333+F351+F368+F372+F374</f>
        <v>13967140</v>
      </c>
      <c r="G332" s="47"/>
      <c r="H332" s="47"/>
      <c r="I332" s="47"/>
      <c r="J332" s="47"/>
      <c r="K332" s="47"/>
      <c r="L332" s="47"/>
    </row>
    <row r="333" spans="2:12" ht="15.75" customHeight="1">
      <c r="B333" s="548"/>
      <c r="C333" s="432" t="s">
        <v>468</v>
      </c>
      <c r="D333" s="588"/>
      <c r="E333" s="589" t="s">
        <v>464</v>
      </c>
      <c r="F333" s="433">
        <f>SUM(F334:F350)</f>
        <v>10989080</v>
      </c>
      <c r="G333" s="47"/>
      <c r="H333" s="47"/>
      <c r="I333" s="47"/>
      <c r="J333" s="47"/>
      <c r="K333" s="47"/>
      <c r="L333" s="47"/>
    </row>
    <row r="334" spans="2:12" ht="15.75" customHeight="1">
      <c r="B334" s="300"/>
      <c r="C334" s="324"/>
      <c r="D334" s="116" t="s">
        <v>104</v>
      </c>
      <c r="E334" s="28" t="s">
        <v>482</v>
      </c>
      <c r="F334" s="265">
        <v>450</v>
      </c>
      <c r="G334" s="47"/>
      <c r="H334" s="47"/>
      <c r="I334" s="47"/>
      <c r="J334" s="47"/>
      <c r="K334" s="47"/>
      <c r="L334" s="47"/>
    </row>
    <row r="335" spans="2:12" ht="15.75" customHeight="1">
      <c r="B335" s="178"/>
      <c r="C335" s="361"/>
      <c r="D335" s="115" t="s">
        <v>188</v>
      </c>
      <c r="E335" s="28" t="s">
        <v>470</v>
      </c>
      <c r="F335" s="181">
        <v>10911380</v>
      </c>
      <c r="G335" s="47"/>
      <c r="H335" s="47"/>
      <c r="I335" s="47"/>
      <c r="J335" s="47"/>
      <c r="K335" s="47"/>
      <c r="L335" s="47"/>
    </row>
    <row r="336" spans="2:12" ht="15.75" customHeight="1">
      <c r="B336" s="178"/>
      <c r="C336" s="361"/>
      <c r="D336" s="115" t="s">
        <v>149</v>
      </c>
      <c r="E336" s="28" t="s">
        <v>471</v>
      </c>
      <c r="F336" s="181">
        <v>44100</v>
      </c>
      <c r="G336" s="47"/>
      <c r="H336" s="47"/>
      <c r="I336" s="47"/>
      <c r="J336" s="47"/>
      <c r="K336" s="47"/>
      <c r="L336" s="47"/>
    </row>
    <row r="337" spans="2:12" ht="15.75" customHeight="1">
      <c r="B337" s="178"/>
      <c r="C337" s="361"/>
      <c r="D337" s="116" t="s">
        <v>159</v>
      </c>
      <c r="E337" s="28" t="s">
        <v>483</v>
      </c>
      <c r="F337" s="181">
        <v>2100</v>
      </c>
      <c r="G337" s="47"/>
      <c r="H337" s="47"/>
      <c r="I337" s="47"/>
      <c r="J337" s="47"/>
      <c r="K337" s="47"/>
      <c r="L337" s="47"/>
    </row>
    <row r="338" spans="2:12" ht="15.75" customHeight="1">
      <c r="B338" s="178"/>
      <c r="C338" s="361"/>
      <c r="D338" s="115" t="s">
        <v>151</v>
      </c>
      <c r="E338" s="28" t="s">
        <v>472</v>
      </c>
      <c r="F338" s="181">
        <v>8000</v>
      </c>
      <c r="G338" s="47"/>
      <c r="H338" s="47"/>
      <c r="I338" s="47"/>
      <c r="J338" s="47"/>
      <c r="K338" s="47"/>
      <c r="L338" s="47"/>
    </row>
    <row r="339" spans="2:12" ht="15.75" customHeight="1">
      <c r="B339" s="178"/>
      <c r="C339" s="361"/>
      <c r="D339" s="116" t="s">
        <v>153</v>
      </c>
      <c r="E339" s="28" t="s">
        <v>473</v>
      </c>
      <c r="F339" s="181">
        <v>1200</v>
      </c>
      <c r="G339" s="47"/>
      <c r="H339" s="47"/>
      <c r="I339" s="47"/>
      <c r="J339" s="47"/>
      <c r="K339" s="47"/>
      <c r="L339" s="47"/>
    </row>
    <row r="340" spans="2:12" ht="15.75" customHeight="1">
      <c r="B340" s="178"/>
      <c r="C340" s="361"/>
      <c r="D340" s="115" t="s">
        <v>136</v>
      </c>
      <c r="E340" s="28" t="s">
        <v>474</v>
      </c>
      <c r="F340" s="181">
        <v>5000</v>
      </c>
      <c r="G340" s="47"/>
      <c r="H340" s="47"/>
      <c r="I340" s="47"/>
      <c r="J340" s="47"/>
      <c r="K340" s="47"/>
      <c r="L340" s="47"/>
    </row>
    <row r="341" spans="2:12" ht="15.75" customHeight="1">
      <c r="B341" s="178"/>
      <c r="C341" s="361"/>
      <c r="D341" s="116" t="s">
        <v>160</v>
      </c>
      <c r="E341" s="28" t="s">
        <v>475</v>
      </c>
      <c r="F341" s="181">
        <v>1300</v>
      </c>
      <c r="G341" s="47"/>
      <c r="H341" s="47"/>
      <c r="I341" s="47"/>
      <c r="J341" s="47"/>
      <c r="K341" s="47"/>
      <c r="L341" s="47"/>
    </row>
    <row r="342" spans="2:12" ht="15.75" customHeight="1">
      <c r="B342" s="178"/>
      <c r="C342" s="361"/>
      <c r="D342" s="116" t="s">
        <v>161</v>
      </c>
      <c r="E342" s="28" t="s">
        <v>476</v>
      </c>
      <c r="F342" s="181">
        <v>1000</v>
      </c>
      <c r="G342" s="47"/>
      <c r="H342" s="47"/>
      <c r="I342" s="47"/>
      <c r="J342" s="47"/>
      <c r="K342" s="47"/>
      <c r="L342" s="47"/>
    </row>
    <row r="343" spans="2:12" ht="15.75" customHeight="1">
      <c r="B343" s="178"/>
      <c r="C343" s="361"/>
      <c r="D343" s="115" t="s">
        <v>189</v>
      </c>
      <c r="E343" s="28" t="s">
        <v>485</v>
      </c>
      <c r="F343" s="181">
        <v>200</v>
      </c>
      <c r="G343" s="47"/>
      <c r="H343" s="47"/>
      <c r="I343" s="47"/>
      <c r="J343" s="47"/>
      <c r="K343" s="47"/>
      <c r="L343" s="47"/>
    </row>
    <row r="344" spans="2:12" ht="15.75" customHeight="1">
      <c r="B344" s="178"/>
      <c r="C344" s="361"/>
      <c r="D344" s="115" t="s">
        <v>101</v>
      </c>
      <c r="E344" s="28" t="s">
        <v>477</v>
      </c>
      <c r="F344" s="181">
        <v>8000</v>
      </c>
      <c r="G344" s="47"/>
      <c r="H344" s="47"/>
      <c r="I344" s="47"/>
      <c r="J344" s="47"/>
      <c r="K344" s="47"/>
      <c r="L344" s="47"/>
    </row>
    <row r="345" spans="2:12" ht="15.75" customHeight="1">
      <c r="B345" s="178"/>
      <c r="C345" s="361"/>
      <c r="D345" s="124">
        <v>4360</v>
      </c>
      <c r="E345" s="28" t="s">
        <v>478</v>
      </c>
      <c r="F345" s="181">
        <v>1300</v>
      </c>
      <c r="G345" s="47"/>
      <c r="H345" s="47"/>
      <c r="I345" s="47"/>
      <c r="J345" s="47"/>
      <c r="K345" s="47"/>
      <c r="L345" s="47"/>
    </row>
    <row r="346" spans="2:12" ht="24">
      <c r="B346" s="178"/>
      <c r="C346" s="361"/>
      <c r="D346" s="124">
        <v>4400</v>
      </c>
      <c r="E346" s="207" t="s">
        <v>479</v>
      </c>
      <c r="F346" s="181">
        <v>2000</v>
      </c>
      <c r="G346" s="47"/>
      <c r="H346" s="47"/>
      <c r="I346" s="47"/>
      <c r="J346" s="47"/>
      <c r="K346" s="47"/>
      <c r="L346" s="47"/>
    </row>
    <row r="347" spans="2:12" ht="15.75" customHeight="1">
      <c r="B347" s="178"/>
      <c r="C347" s="361"/>
      <c r="D347" s="115" t="s">
        <v>156</v>
      </c>
      <c r="E347" s="28" t="s">
        <v>486</v>
      </c>
      <c r="F347" s="181">
        <v>500</v>
      </c>
      <c r="G347" s="47"/>
      <c r="H347" s="47"/>
      <c r="I347" s="47"/>
      <c r="J347" s="47"/>
      <c r="K347" s="47"/>
      <c r="L347" s="47"/>
    </row>
    <row r="348" spans="2:12" ht="15.75" customHeight="1">
      <c r="B348" s="178"/>
      <c r="C348" s="361"/>
      <c r="D348" s="115">
        <v>4430</v>
      </c>
      <c r="E348" s="28" t="s">
        <v>487</v>
      </c>
      <c r="F348" s="181">
        <v>150</v>
      </c>
      <c r="G348" s="47"/>
      <c r="H348" s="47"/>
      <c r="I348" s="47"/>
      <c r="J348" s="47"/>
      <c r="K348" s="47"/>
      <c r="L348" s="47"/>
    </row>
    <row r="349" spans="2:12" ht="15.75" customHeight="1">
      <c r="B349" s="178"/>
      <c r="C349" s="449"/>
      <c r="D349" s="115" t="s">
        <v>162</v>
      </c>
      <c r="E349" s="28" t="s">
        <v>480</v>
      </c>
      <c r="F349" s="181">
        <v>1100</v>
      </c>
      <c r="G349" s="47"/>
      <c r="H349" s="47"/>
      <c r="I349" s="47"/>
      <c r="J349" s="47"/>
      <c r="K349" s="47"/>
      <c r="L349" s="47"/>
    </row>
    <row r="350" spans="2:12" ht="15.75" customHeight="1">
      <c r="B350" s="178"/>
      <c r="C350" s="449"/>
      <c r="D350" s="124">
        <v>4700</v>
      </c>
      <c r="E350" s="28" t="s">
        <v>481</v>
      </c>
      <c r="F350" s="181">
        <v>1300</v>
      </c>
      <c r="G350" s="47"/>
      <c r="H350" s="47"/>
      <c r="I350" s="47"/>
      <c r="J350" s="47"/>
      <c r="K350" s="47"/>
      <c r="L350" s="47"/>
    </row>
    <row r="351" spans="2:12" ht="38.25">
      <c r="B351" s="178"/>
      <c r="C351" s="361" t="s">
        <v>469</v>
      </c>
      <c r="D351" s="587"/>
      <c r="E351" s="315" t="s">
        <v>326</v>
      </c>
      <c r="F351" s="363">
        <f>SUM(F352:F367)</f>
        <v>2913810</v>
      </c>
      <c r="G351" s="47"/>
      <c r="H351" s="47"/>
      <c r="I351" s="47"/>
      <c r="J351" s="47"/>
      <c r="K351" s="47"/>
      <c r="L351" s="47"/>
    </row>
    <row r="352" spans="2:12" ht="15.75" customHeight="1">
      <c r="B352" s="178"/>
      <c r="C352" s="361"/>
      <c r="D352" s="116" t="s">
        <v>104</v>
      </c>
      <c r="E352" s="28" t="s">
        <v>482</v>
      </c>
      <c r="F352" s="181">
        <v>460</v>
      </c>
      <c r="G352" s="47"/>
      <c r="H352" s="47"/>
      <c r="I352" s="47"/>
      <c r="J352" s="47"/>
      <c r="K352" s="47"/>
      <c r="L352" s="47"/>
    </row>
    <row r="353" spans="2:12" ht="15.75" customHeight="1">
      <c r="B353" s="178"/>
      <c r="C353" s="115"/>
      <c r="D353" s="115" t="s">
        <v>188</v>
      </c>
      <c r="E353" s="28" t="s">
        <v>470</v>
      </c>
      <c r="F353" s="181">
        <v>2642850</v>
      </c>
      <c r="G353" s="47"/>
      <c r="H353" s="47"/>
      <c r="I353" s="47"/>
      <c r="J353" s="47"/>
      <c r="K353" s="47"/>
      <c r="L353" s="47"/>
    </row>
    <row r="354" spans="2:12" ht="15.75" customHeight="1">
      <c r="B354" s="178"/>
      <c r="C354" s="115"/>
      <c r="D354" s="115" t="s">
        <v>149</v>
      </c>
      <c r="E354" s="28" t="s">
        <v>471</v>
      </c>
      <c r="F354" s="181">
        <v>74750</v>
      </c>
      <c r="G354" s="47"/>
      <c r="H354" s="47"/>
      <c r="I354" s="47"/>
      <c r="J354" s="47"/>
      <c r="K354" s="47"/>
      <c r="L354" s="47"/>
    </row>
    <row r="355" spans="2:12" ht="15.75" customHeight="1">
      <c r="B355" s="178"/>
      <c r="C355" s="115"/>
      <c r="D355" s="116" t="s">
        <v>159</v>
      </c>
      <c r="E355" s="28" t="s">
        <v>483</v>
      </c>
      <c r="F355" s="181">
        <v>4250</v>
      </c>
      <c r="G355" s="47"/>
      <c r="H355" s="47"/>
      <c r="I355" s="47"/>
      <c r="J355" s="47"/>
      <c r="K355" s="47"/>
      <c r="L355" s="47"/>
    </row>
    <row r="356" spans="2:12" ht="15.75" customHeight="1">
      <c r="B356" s="178"/>
      <c r="C356" s="115"/>
      <c r="D356" s="115" t="s">
        <v>151</v>
      </c>
      <c r="E356" s="28" t="s">
        <v>472</v>
      </c>
      <c r="F356" s="181">
        <v>174000</v>
      </c>
      <c r="G356" s="47"/>
      <c r="H356" s="47"/>
      <c r="I356" s="47"/>
      <c r="J356" s="47"/>
      <c r="K356" s="47"/>
      <c r="L356" s="47"/>
    </row>
    <row r="357" spans="2:12" ht="15.75" customHeight="1">
      <c r="B357" s="178"/>
      <c r="C357" s="115"/>
      <c r="D357" s="115">
        <v>4170</v>
      </c>
      <c r="E357" s="28" t="s">
        <v>484</v>
      </c>
      <c r="F357" s="181">
        <v>1000</v>
      </c>
      <c r="G357" s="47"/>
      <c r="H357" s="47"/>
      <c r="I357" s="47"/>
      <c r="J357" s="47"/>
      <c r="K357" s="47"/>
      <c r="L357" s="47"/>
    </row>
    <row r="358" spans="2:12" ht="15.75" customHeight="1">
      <c r="B358" s="178"/>
      <c r="C358" s="115"/>
      <c r="D358" s="115" t="s">
        <v>136</v>
      </c>
      <c r="E358" s="28" t="s">
        <v>474</v>
      </c>
      <c r="F358" s="181">
        <v>4100</v>
      </c>
      <c r="G358" s="47"/>
      <c r="H358" s="47"/>
      <c r="I358" s="47"/>
      <c r="J358" s="47"/>
      <c r="K358" s="47"/>
      <c r="L358" s="47"/>
    </row>
    <row r="359" spans="2:12" ht="15.75" customHeight="1">
      <c r="B359" s="178"/>
      <c r="C359" s="115"/>
      <c r="D359" s="116" t="s">
        <v>160</v>
      </c>
      <c r="E359" s="28" t="s">
        <v>475</v>
      </c>
      <c r="F359" s="181">
        <v>750</v>
      </c>
      <c r="G359" s="47"/>
      <c r="H359" s="47"/>
      <c r="I359" s="47"/>
      <c r="J359" s="47"/>
      <c r="K359" s="47"/>
      <c r="L359" s="47"/>
    </row>
    <row r="360" spans="2:12" ht="15.75" customHeight="1">
      <c r="B360" s="178"/>
      <c r="C360" s="115"/>
      <c r="D360" s="116" t="s">
        <v>161</v>
      </c>
      <c r="E360" s="28" t="s">
        <v>476</v>
      </c>
      <c r="F360" s="181">
        <v>1000</v>
      </c>
      <c r="G360" s="47"/>
      <c r="H360" s="47"/>
      <c r="I360" s="47"/>
      <c r="J360" s="47"/>
      <c r="K360" s="47"/>
      <c r="L360" s="47"/>
    </row>
    <row r="361" spans="2:12" ht="15.75" customHeight="1">
      <c r="B361" s="178"/>
      <c r="C361" s="115"/>
      <c r="D361" s="115" t="s">
        <v>189</v>
      </c>
      <c r="E361" s="28" t="s">
        <v>485</v>
      </c>
      <c r="F361" s="181">
        <v>200</v>
      </c>
      <c r="G361" s="47"/>
      <c r="H361" s="47"/>
      <c r="I361" s="47"/>
      <c r="J361" s="47"/>
      <c r="K361" s="47"/>
      <c r="L361" s="47"/>
    </row>
    <row r="362" spans="2:12" ht="15.75" customHeight="1">
      <c r="B362" s="178"/>
      <c r="C362" s="115"/>
      <c r="D362" s="115" t="s">
        <v>101</v>
      </c>
      <c r="E362" s="28" t="s">
        <v>477</v>
      </c>
      <c r="F362" s="181">
        <v>5000</v>
      </c>
      <c r="G362" s="47"/>
      <c r="H362" s="47"/>
      <c r="I362" s="47"/>
      <c r="J362" s="47"/>
      <c r="K362" s="47"/>
      <c r="L362" s="47"/>
    </row>
    <row r="363" spans="2:12" ht="24">
      <c r="B363" s="178"/>
      <c r="C363" s="115"/>
      <c r="D363" s="124">
        <v>4400</v>
      </c>
      <c r="E363" s="207" t="s">
        <v>479</v>
      </c>
      <c r="F363" s="181">
        <v>1600</v>
      </c>
      <c r="G363" s="47"/>
      <c r="H363" s="47"/>
      <c r="I363" s="47"/>
      <c r="J363" s="47"/>
      <c r="K363" s="47"/>
      <c r="L363" s="47"/>
    </row>
    <row r="364" spans="2:12" ht="15.75" customHeight="1">
      <c r="B364" s="178"/>
      <c r="C364" s="115"/>
      <c r="D364" s="115" t="s">
        <v>156</v>
      </c>
      <c r="E364" s="28" t="s">
        <v>486</v>
      </c>
      <c r="F364" s="181">
        <v>500</v>
      </c>
      <c r="G364" s="47"/>
      <c r="H364" s="47"/>
      <c r="I364" s="47"/>
      <c r="J364" s="47"/>
      <c r="K364" s="47"/>
      <c r="L364" s="47"/>
    </row>
    <row r="365" spans="2:12" ht="15.75" customHeight="1">
      <c r="B365" s="178"/>
      <c r="C365" s="115"/>
      <c r="D365" s="115">
        <v>4430</v>
      </c>
      <c r="E365" s="28" t="s">
        <v>487</v>
      </c>
      <c r="F365" s="181">
        <v>150</v>
      </c>
      <c r="G365" s="47"/>
      <c r="H365" s="47"/>
      <c r="I365" s="47"/>
      <c r="J365" s="47"/>
      <c r="K365" s="47"/>
      <c r="L365" s="47"/>
    </row>
    <row r="366" spans="2:12" ht="15.75" customHeight="1">
      <c r="B366" s="178"/>
      <c r="C366" s="115"/>
      <c r="D366" s="115" t="s">
        <v>162</v>
      </c>
      <c r="E366" s="28" t="s">
        <v>480</v>
      </c>
      <c r="F366" s="181">
        <v>1100</v>
      </c>
      <c r="G366" s="47"/>
      <c r="H366" s="47"/>
      <c r="I366" s="47"/>
      <c r="J366" s="47"/>
      <c r="K366" s="47"/>
      <c r="L366" s="47"/>
    </row>
    <row r="367" spans="2:12" ht="15.75" customHeight="1">
      <c r="B367" s="178"/>
      <c r="C367" s="115"/>
      <c r="D367" s="124">
        <v>4700</v>
      </c>
      <c r="E367" s="28" t="s">
        <v>481</v>
      </c>
      <c r="F367" s="181">
        <v>2100</v>
      </c>
      <c r="G367" s="47"/>
      <c r="H367" s="47"/>
      <c r="I367" s="47"/>
      <c r="J367" s="47"/>
      <c r="K367" s="47"/>
      <c r="L367" s="47"/>
    </row>
    <row r="368" spans="2:12" ht="15.75" customHeight="1">
      <c r="B368" s="284"/>
      <c r="C368" s="599" t="s">
        <v>503</v>
      </c>
      <c r="D368" s="302"/>
      <c r="E368" s="326" t="s">
        <v>340</v>
      </c>
      <c r="F368" s="358">
        <f>SUM(F369:F371)</f>
        <v>32250</v>
      </c>
      <c r="G368" s="47"/>
      <c r="H368" s="47"/>
      <c r="I368" s="47"/>
      <c r="J368" s="47"/>
      <c r="K368" s="47"/>
      <c r="L368" s="47"/>
    </row>
    <row r="369" spans="2:12" ht="15.75" customHeight="1">
      <c r="B369" s="284"/>
      <c r="C369" s="285"/>
      <c r="D369" s="116" t="s">
        <v>151</v>
      </c>
      <c r="E369" s="28" t="s">
        <v>152</v>
      </c>
      <c r="F369" s="286">
        <v>4150</v>
      </c>
      <c r="G369" s="47"/>
      <c r="H369" s="47"/>
      <c r="I369" s="47"/>
      <c r="J369" s="47"/>
      <c r="K369" s="47"/>
      <c r="L369" s="47"/>
    </row>
    <row r="370" spans="2:12" ht="15.75" customHeight="1">
      <c r="B370" s="471"/>
      <c r="C370" s="449"/>
      <c r="D370" s="115" t="s">
        <v>153</v>
      </c>
      <c r="E370" s="28" t="s">
        <v>154</v>
      </c>
      <c r="F370" s="378">
        <v>700</v>
      </c>
      <c r="G370" s="47"/>
      <c r="H370" s="47"/>
      <c r="I370" s="47"/>
      <c r="J370" s="47"/>
      <c r="K370" s="47"/>
      <c r="L370" s="47"/>
    </row>
    <row r="371" spans="2:12" ht="15.75" customHeight="1">
      <c r="B371" s="284"/>
      <c r="C371" s="285"/>
      <c r="D371" s="115">
        <v>4170</v>
      </c>
      <c r="E371" s="28" t="s">
        <v>106</v>
      </c>
      <c r="F371" s="286">
        <v>27400</v>
      </c>
      <c r="G371" s="47"/>
      <c r="H371" s="47"/>
      <c r="I371" s="47"/>
      <c r="J371" s="47"/>
      <c r="K371" s="47"/>
      <c r="L371" s="47"/>
    </row>
    <row r="372" spans="2:12" ht="15.75" customHeight="1">
      <c r="B372" s="284"/>
      <c r="C372" s="599" t="s">
        <v>504</v>
      </c>
      <c r="D372" s="357"/>
      <c r="E372" s="308" t="s">
        <v>341</v>
      </c>
      <c r="F372" s="358">
        <f>F373</f>
        <v>24000</v>
      </c>
      <c r="G372" s="47"/>
      <c r="H372" s="47"/>
      <c r="I372" s="47"/>
      <c r="J372" s="47"/>
      <c r="K372" s="47"/>
      <c r="L372" s="47"/>
    </row>
    <row r="373" spans="2:12" ht="24">
      <c r="B373" s="471"/>
      <c r="C373" s="449"/>
      <c r="D373" s="124">
        <v>4330</v>
      </c>
      <c r="E373" s="28" t="s">
        <v>190</v>
      </c>
      <c r="F373" s="378">
        <v>24000</v>
      </c>
      <c r="G373" s="47"/>
      <c r="H373" s="47"/>
      <c r="I373" s="47"/>
      <c r="J373" s="47"/>
      <c r="K373" s="47"/>
      <c r="L373" s="47"/>
    </row>
    <row r="374" spans="2:12" ht="15.75" customHeight="1">
      <c r="B374" s="531"/>
      <c r="C374" s="599" t="s">
        <v>505</v>
      </c>
      <c r="D374" s="532"/>
      <c r="E374" s="308" t="s">
        <v>506</v>
      </c>
      <c r="F374" s="358">
        <f>F375</f>
        <v>8000</v>
      </c>
      <c r="G374" s="47"/>
      <c r="H374" s="47"/>
      <c r="I374" s="47"/>
      <c r="J374" s="47"/>
      <c r="K374" s="47"/>
      <c r="L374" s="47"/>
    </row>
    <row r="375" spans="2:12" ht="24.75" thickBot="1">
      <c r="B375" s="570"/>
      <c r="C375" s="600"/>
      <c r="D375" s="601">
        <v>4330</v>
      </c>
      <c r="E375" s="20" t="s">
        <v>190</v>
      </c>
      <c r="F375" s="602">
        <v>8000</v>
      </c>
      <c r="G375" s="47"/>
      <c r="H375" s="47"/>
      <c r="I375" s="47"/>
      <c r="J375" s="47"/>
      <c r="K375" s="47"/>
      <c r="L375" s="47"/>
    </row>
    <row r="376" spans="2:12" ht="18" customHeight="1" thickBot="1">
      <c r="B376" s="344" t="s">
        <v>202</v>
      </c>
      <c r="C376" s="339"/>
      <c r="D376" s="339"/>
      <c r="E376" s="332" t="s">
        <v>42</v>
      </c>
      <c r="F376" s="346">
        <f>F377+F387+F391+F396+F398+F404</f>
        <v>1556420</v>
      </c>
      <c r="G376" s="47"/>
      <c r="H376" s="47"/>
      <c r="I376" s="47"/>
      <c r="J376" s="47"/>
      <c r="K376" s="47"/>
      <c r="L376" s="47"/>
    </row>
    <row r="377" spans="2:12" ht="15.75" customHeight="1">
      <c r="B377" s="203"/>
      <c r="C377" s="324" t="s">
        <v>221</v>
      </c>
      <c r="D377" s="325"/>
      <c r="E377" s="326" t="s">
        <v>279</v>
      </c>
      <c r="F377" s="358">
        <f>SUM(F378:F386)</f>
        <v>754000</v>
      </c>
      <c r="G377" s="47"/>
      <c r="H377" s="47"/>
      <c r="I377" s="47"/>
      <c r="J377" s="47"/>
      <c r="K377" s="47"/>
      <c r="L377" s="47"/>
    </row>
    <row r="378" spans="2:12" ht="15.75" customHeight="1">
      <c r="B378" s="203"/>
      <c r="C378" s="259"/>
      <c r="D378" s="116" t="s">
        <v>149</v>
      </c>
      <c r="E378" s="28" t="s">
        <v>150</v>
      </c>
      <c r="F378" s="286">
        <v>86000</v>
      </c>
      <c r="G378" s="47"/>
      <c r="H378" s="47"/>
      <c r="I378" s="47"/>
      <c r="J378" s="47"/>
      <c r="K378" s="47"/>
      <c r="L378" s="47"/>
    </row>
    <row r="379" spans="2:12" ht="15.75" customHeight="1">
      <c r="B379" s="203"/>
      <c r="C379" s="259"/>
      <c r="D379" s="116" t="s">
        <v>159</v>
      </c>
      <c r="E379" s="28" t="s">
        <v>105</v>
      </c>
      <c r="F379" s="286">
        <v>6200</v>
      </c>
      <c r="G379" s="47"/>
      <c r="H379" s="47"/>
      <c r="I379" s="47"/>
      <c r="J379" s="47"/>
      <c r="K379" s="47"/>
      <c r="L379" s="47"/>
    </row>
    <row r="380" spans="2:12" ht="15.75" customHeight="1">
      <c r="B380" s="200"/>
      <c r="C380" s="201"/>
      <c r="D380" s="116" t="s">
        <v>151</v>
      </c>
      <c r="E380" s="28" t="s">
        <v>152</v>
      </c>
      <c r="F380" s="256">
        <v>16000</v>
      </c>
      <c r="G380" s="47"/>
      <c r="H380" s="47"/>
      <c r="I380" s="47"/>
      <c r="J380" s="47"/>
      <c r="K380" s="47"/>
      <c r="L380" s="47"/>
    </row>
    <row r="381" spans="2:12" ht="15.75" customHeight="1">
      <c r="B381" s="200"/>
      <c r="C381" s="201"/>
      <c r="D381" s="116" t="s">
        <v>153</v>
      </c>
      <c r="E381" s="28" t="s">
        <v>154</v>
      </c>
      <c r="F381" s="256">
        <v>2000</v>
      </c>
      <c r="G381" s="47"/>
      <c r="H381" s="47"/>
      <c r="I381" s="47"/>
      <c r="J381" s="47"/>
      <c r="K381" s="47"/>
      <c r="L381" s="47"/>
    </row>
    <row r="382" spans="2:12" ht="15.75" customHeight="1">
      <c r="B382" s="200"/>
      <c r="C382" s="201"/>
      <c r="D382" s="116" t="s">
        <v>136</v>
      </c>
      <c r="E382" s="28" t="s">
        <v>103</v>
      </c>
      <c r="F382" s="256">
        <v>11000</v>
      </c>
      <c r="G382" s="47"/>
      <c r="H382" s="47"/>
      <c r="I382" s="47"/>
      <c r="J382" s="47"/>
      <c r="K382" s="47"/>
      <c r="L382" s="47"/>
    </row>
    <row r="383" spans="2:12" ht="15.75" customHeight="1">
      <c r="B383" s="200"/>
      <c r="C383" s="201"/>
      <c r="D383" s="116" t="s">
        <v>101</v>
      </c>
      <c r="E383" s="28" t="s">
        <v>102</v>
      </c>
      <c r="F383" s="256">
        <v>626600</v>
      </c>
      <c r="G383" s="47"/>
      <c r="H383" s="47"/>
      <c r="I383" s="47"/>
      <c r="J383" s="47"/>
      <c r="K383" s="47"/>
      <c r="L383" s="47"/>
    </row>
    <row r="384" spans="2:12" ht="15.75" customHeight="1">
      <c r="B384" s="200"/>
      <c r="C384" s="201"/>
      <c r="D384" s="116" t="s">
        <v>162</v>
      </c>
      <c r="E384" s="28" t="s">
        <v>163</v>
      </c>
      <c r="F384" s="256">
        <v>2200</v>
      </c>
      <c r="G384" s="47"/>
      <c r="H384" s="47"/>
      <c r="I384" s="47"/>
      <c r="J384" s="47"/>
      <c r="K384" s="47"/>
      <c r="L384" s="47"/>
    </row>
    <row r="385" spans="2:12" ht="15.75" customHeight="1">
      <c r="B385" s="200"/>
      <c r="C385" s="201"/>
      <c r="D385" s="124">
        <v>4610</v>
      </c>
      <c r="E385" s="28" t="s">
        <v>332</v>
      </c>
      <c r="F385" s="256">
        <v>2000</v>
      </c>
      <c r="G385" s="47"/>
      <c r="H385" s="47"/>
      <c r="I385" s="47"/>
      <c r="J385" s="47"/>
      <c r="K385" s="47"/>
      <c r="L385" s="47"/>
    </row>
    <row r="386" spans="2:12" ht="15.75" customHeight="1">
      <c r="B386" s="200"/>
      <c r="C386" s="201"/>
      <c r="D386" s="124">
        <v>4700</v>
      </c>
      <c r="E386" s="28" t="s">
        <v>164</v>
      </c>
      <c r="F386" s="256">
        <v>2000</v>
      </c>
      <c r="G386" s="47"/>
      <c r="H386" s="47"/>
      <c r="I386" s="47"/>
      <c r="J386" s="47"/>
      <c r="K386" s="47"/>
      <c r="L386" s="47"/>
    </row>
    <row r="387" spans="2:12" ht="15.75" customHeight="1">
      <c r="B387" s="180"/>
      <c r="C387" s="361" t="s">
        <v>203</v>
      </c>
      <c r="D387" s="360"/>
      <c r="E387" s="320" t="s">
        <v>280</v>
      </c>
      <c r="F387" s="363">
        <f>F388+F389+F390</f>
        <v>35000</v>
      </c>
      <c r="G387" s="47"/>
      <c r="H387" s="47"/>
      <c r="I387" s="47"/>
      <c r="J387" s="47"/>
      <c r="K387" s="47"/>
      <c r="L387" s="47"/>
    </row>
    <row r="388" spans="2:12" ht="20.25" customHeight="1">
      <c r="B388" s="180"/>
      <c r="C388" s="361"/>
      <c r="D388" s="115" t="s">
        <v>398</v>
      </c>
      <c r="E388" s="207" t="s">
        <v>411</v>
      </c>
      <c r="F388" s="181">
        <v>15000</v>
      </c>
      <c r="G388" s="47"/>
      <c r="H388" s="47"/>
      <c r="I388" s="47"/>
      <c r="J388" s="47"/>
      <c r="K388" s="47"/>
      <c r="L388" s="47"/>
    </row>
    <row r="389" spans="2:12" ht="15" customHeight="1">
      <c r="B389" s="180"/>
      <c r="C389" s="117"/>
      <c r="D389" s="116" t="s">
        <v>136</v>
      </c>
      <c r="E389" s="28" t="s">
        <v>103</v>
      </c>
      <c r="F389" s="251">
        <v>10000</v>
      </c>
      <c r="G389" s="47"/>
      <c r="H389" s="47"/>
      <c r="I389" s="47"/>
      <c r="J389" s="47"/>
      <c r="K389" s="47"/>
      <c r="L389" s="47"/>
    </row>
    <row r="390" spans="2:12" ht="15" customHeight="1">
      <c r="B390" s="180"/>
      <c r="C390" s="117"/>
      <c r="D390" s="116" t="s">
        <v>101</v>
      </c>
      <c r="E390" s="28" t="s">
        <v>102</v>
      </c>
      <c r="F390" s="251">
        <v>10000</v>
      </c>
      <c r="G390" s="47"/>
      <c r="H390" s="47"/>
      <c r="I390" s="47"/>
      <c r="J390" s="47"/>
      <c r="K390" s="47"/>
      <c r="L390" s="47"/>
    </row>
    <row r="391" spans="2:12" ht="15" customHeight="1">
      <c r="B391" s="180"/>
      <c r="C391" s="361" t="s">
        <v>204</v>
      </c>
      <c r="D391" s="360"/>
      <c r="E391" s="320" t="s">
        <v>281</v>
      </c>
      <c r="F391" s="363">
        <f>SUM(F392:F395)</f>
        <v>78661</v>
      </c>
      <c r="G391" s="47"/>
      <c r="H391" s="47"/>
      <c r="I391" s="47"/>
      <c r="J391" s="47"/>
      <c r="K391" s="47"/>
      <c r="L391" s="47"/>
    </row>
    <row r="392" spans="2:12" ht="20.25" customHeight="1">
      <c r="B392" s="180"/>
      <c r="C392" s="361"/>
      <c r="D392" s="115" t="s">
        <v>398</v>
      </c>
      <c r="E392" s="207" t="s">
        <v>411</v>
      </c>
      <c r="F392" s="181">
        <v>10000</v>
      </c>
      <c r="G392" s="47"/>
      <c r="H392" s="47"/>
      <c r="I392" s="47"/>
      <c r="J392" s="47"/>
      <c r="K392" s="47"/>
      <c r="L392" s="47"/>
    </row>
    <row r="393" spans="2:12" ht="16.5" customHeight="1">
      <c r="B393" s="178"/>
      <c r="C393" s="115"/>
      <c r="D393" s="116" t="s">
        <v>136</v>
      </c>
      <c r="E393" s="28" t="s">
        <v>522</v>
      </c>
      <c r="F393" s="181">
        <v>35961</v>
      </c>
      <c r="G393" s="47"/>
      <c r="H393" s="47"/>
      <c r="I393" s="47"/>
      <c r="J393" s="47"/>
      <c r="K393" s="47"/>
      <c r="L393" s="47"/>
    </row>
    <row r="394" spans="2:12" ht="16.5" customHeight="1">
      <c r="B394" s="178"/>
      <c r="C394" s="115"/>
      <c r="D394" s="116" t="s">
        <v>101</v>
      </c>
      <c r="E394" s="28" t="s">
        <v>523</v>
      </c>
      <c r="F394" s="181">
        <v>8700</v>
      </c>
      <c r="G394" s="47"/>
      <c r="H394" s="47"/>
      <c r="I394" s="47"/>
      <c r="J394" s="47"/>
      <c r="K394" s="47"/>
      <c r="L394" s="47"/>
    </row>
    <row r="395" spans="2:12" ht="16.5" customHeight="1">
      <c r="B395" s="178"/>
      <c r="C395" s="115"/>
      <c r="D395" s="204" t="s">
        <v>132</v>
      </c>
      <c r="E395" s="205" t="s">
        <v>133</v>
      </c>
      <c r="F395" s="181">
        <v>24000</v>
      </c>
      <c r="G395" s="47"/>
      <c r="H395" s="47"/>
      <c r="I395" s="47"/>
      <c r="J395" s="47"/>
      <c r="K395" s="47"/>
      <c r="L395" s="47"/>
    </row>
    <row r="396" spans="2:12" ht="15" customHeight="1">
      <c r="B396" s="178"/>
      <c r="C396" s="361" t="s">
        <v>223</v>
      </c>
      <c r="D396" s="368"/>
      <c r="E396" s="320" t="s">
        <v>282</v>
      </c>
      <c r="F396" s="363">
        <f>F397</f>
        <v>28100</v>
      </c>
      <c r="G396" s="47"/>
      <c r="H396" s="47"/>
      <c r="I396" s="47"/>
      <c r="J396" s="47"/>
      <c r="K396" s="47"/>
      <c r="L396" s="47"/>
    </row>
    <row r="397" spans="2:12" ht="15" customHeight="1">
      <c r="B397" s="178"/>
      <c r="C397" s="115"/>
      <c r="D397" s="116" t="s">
        <v>101</v>
      </c>
      <c r="E397" s="28" t="s">
        <v>102</v>
      </c>
      <c r="F397" s="181">
        <v>28100</v>
      </c>
      <c r="G397" s="47"/>
      <c r="H397" s="47"/>
      <c r="I397" s="47"/>
      <c r="J397" s="47"/>
      <c r="K397" s="47"/>
      <c r="L397" s="47"/>
    </row>
    <row r="398" spans="2:12" ht="15" customHeight="1">
      <c r="B398" s="180"/>
      <c r="C398" s="361" t="s">
        <v>205</v>
      </c>
      <c r="D398" s="360"/>
      <c r="E398" s="320" t="s">
        <v>256</v>
      </c>
      <c r="F398" s="363">
        <f>SUM(F399:F403)</f>
        <v>656659</v>
      </c>
      <c r="G398" s="47"/>
      <c r="H398" s="47"/>
      <c r="I398" s="47"/>
      <c r="J398" s="47"/>
      <c r="K398" s="47"/>
      <c r="L398" s="47"/>
    </row>
    <row r="399" spans="2:12" ht="15" customHeight="1">
      <c r="B399" s="180"/>
      <c r="C399" s="361"/>
      <c r="D399" s="116" t="s">
        <v>136</v>
      </c>
      <c r="E399" s="28" t="s">
        <v>492</v>
      </c>
      <c r="F399" s="181">
        <v>20659</v>
      </c>
      <c r="G399" s="47"/>
      <c r="H399" s="47"/>
      <c r="I399" s="47"/>
      <c r="J399" s="47"/>
      <c r="K399" s="47"/>
      <c r="L399" s="47"/>
    </row>
    <row r="400" spans="2:12" ht="15.75" customHeight="1">
      <c r="B400" s="178"/>
      <c r="C400" s="115"/>
      <c r="D400" s="116" t="s">
        <v>160</v>
      </c>
      <c r="E400" s="28" t="s">
        <v>107</v>
      </c>
      <c r="F400" s="181">
        <v>200000</v>
      </c>
      <c r="G400" s="47"/>
      <c r="H400" s="47"/>
      <c r="I400" s="47"/>
      <c r="J400" s="47"/>
      <c r="K400" s="47"/>
      <c r="L400" s="47"/>
    </row>
    <row r="401" spans="2:12" ht="15.75" customHeight="1">
      <c r="B401" s="178"/>
      <c r="C401" s="115"/>
      <c r="D401" s="116" t="s">
        <v>161</v>
      </c>
      <c r="E401" s="28" t="s">
        <v>108</v>
      </c>
      <c r="F401" s="181">
        <v>130000</v>
      </c>
      <c r="G401" s="47"/>
      <c r="H401" s="47"/>
      <c r="I401" s="47"/>
      <c r="J401" s="47"/>
      <c r="K401" s="47"/>
      <c r="L401" s="47"/>
    </row>
    <row r="402" spans="2:12" ht="15.75" customHeight="1">
      <c r="B402" s="178"/>
      <c r="C402" s="115"/>
      <c r="D402" s="116" t="s">
        <v>101</v>
      </c>
      <c r="E402" s="28" t="s">
        <v>102</v>
      </c>
      <c r="F402" s="181">
        <v>3000</v>
      </c>
      <c r="G402" s="47"/>
      <c r="H402" s="47"/>
      <c r="I402" s="47"/>
      <c r="J402" s="47"/>
      <c r="K402" s="47"/>
      <c r="L402" s="47"/>
    </row>
    <row r="403" spans="2:12" ht="23.25">
      <c r="B403" s="178"/>
      <c r="C403" s="115"/>
      <c r="D403" s="204" t="s">
        <v>132</v>
      </c>
      <c r="E403" s="205" t="s">
        <v>507</v>
      </c>
      <c r="F403" s="181">
        <v>303000</v>
      </c>
      <c r="G403" s="47"/>
      <c r="H403" s="47"/>
      <c r="I403" s="47"/>
      <c r="J403" s="47"/>
      <c r="K403" s="47"/>
      <c r="L403" s="47"/>
    </row>
    <row r="404" spans="2:12" ht="15" customHeight="1">
      <c r="B404" s="178"/>
      <c r="C404" s="361" t="s">
        <v>224</v>
      </c>
      <c r="D404" s="374"/>
      <c r="E404" s="326" t="s">
        <v>41</v>
      </c>
      <c r="F404" s="363">
        <f>F405</f>
        <v>4000</v>
      </c>
      <c r="G404" s="47"/>
      <c r="H404" s="47"/>
      <c r="I404" s="47"/>
      <c r="J404" s="47"/>
      <c r="K404" s="47"/>
      <c r="L404" s="47"/>
    </row>
    <row r="405" spans="2:12" ht="15" customHeight="1" thickBot="1">
      <c r="B405" s="178"/>
      <c r="C405" s="115"/>
      <c r="D405" s="116" t="s">
        <v>136</v>
      </c>
      <c r="E405" s="28" t="s">
        <v>103</v>
      </c>
      <c r="F405" s="181">
        <v>4000</v>
      </c>
      <c r="G405" s="47"/>
      <c r="H405" s="47"/>
      <c r="I405" s="47"/>
      <c r="J405" s="47"/>
      <c r="K405" s="47"/>
      <c r="L405" s="47"/>
    </row>
    <row r="406" spans="2:12" ht="18" customHeight="1" thickBot="1">
      <c r="B406" s="344" t="s">
        <v>126</v>
      </c>
      <c r="C406" s="339"/>
      <c r="D406" s="347"/>
      <c r="E406" s="340" t="s">
        <v>127</v>
      </c>
      <c r="F406" s="346">
        <f>F407+F409+F412+F414+F417</f>
        <v>1576312</v>
      </c>
      <c r="G406" s="47"/>
      <c r="H406" s="47"/>
      <c r="I406" s="47"/>
      <c r="J406" s="47"/>
      <c r="K406" s="47"/>
      <c r="L406" s="47"/>
    </row>
    <row r="407" spans="2:12" ht="18" customHeight="1">
      <c r="B407" s="177"/>
      <c r="C407" s="324" t="s">
        <v>206</v>
      </c>
      <c r="D407" s="325"/>
      <c r="E407" s="326" t="s">
        <v>283</v>
      </c>
      <c r="F407" s="365">
        <f>F408</f>
        <v>42700</v>
      </c>
      <c r="G407" s="47"/>
      <c r="H407" s="47"/>
      <c r="I407" s="47"/>
      <c r="J407" s="47"/>
      <c r="K407" s="47"/>
      <c r="L407" s="47"/>
    </row>
    <row r="408" spans="2:12" ht="39" customHeight="1">
      <c r="B408" s="178"/>
      <c r="C408" s="115"/>
      <c r="D408" s="258" t="s">
        <v>337</v>
      </c>
      <c r="E408" s="28" t="s">
        <v>338</v>
      </c>
      <c r="F408" s="181">
        <v>42700</v>
      </c>
      <c r="G408" s="47"/>
      <c r="H408" s="47"/>
      <c r="I408" s="47"/>
      <c r="J408" s="47"/>
      <c r="K408" s="47"/>
      <c r="L408" s="47"/>
    </row>
    <row r="409" spans="2:12" ht="16.5" customHeight="1">
      <c r="B409" s="178"/>
      <c r="C409" s="361" t="s">
        <v>403</v>
      </c>
      <c r="D409" s="258"/>
      <c r="E409" s="320" t="s">
        <v>404</v>
      </c>
      <c r="F409" s="363">
        <f>F410+F411</f>
        <v>268000</v>
      </c>
      <c r="G409" s="47"/>
      <c r="H409" s="47"/>
      <c r="I409" s="47"/>
      <c r="J409" s="47"/>
      <c r="K409" s="47"/>
      <c r="L409" s="47"/>
    </row>
    <row r="410" spans="2:12" ht="16.5" customHeight="1">
      <c r="B410" s="178"/>
      <c r="C410" s="115"/>
      <c r="D410" s="218">
        <v>2480</v>
      </c>
      <c r="E410" s="28" t="s">
        <v>207</v>
      </c>
      <c r="F410" s="181">
        <v>200000</v>
      </c>
      <c r="G410" s="47"/>
      <c r="H410" s="47"/>
      <c r="I410" s="47"/>
      <c r="J410" s="47"/>
      <c r="K410" s="47"/>
      <c r="L410" s="47"/>
    </row>
    <row r="411" spans="2:12" ht="36">
      <c r="B411" s="178"/>
      <c r="C411" s="115"/>
      <c r="D411" s="218" t="s">
        <v>496</v>
      </c>
      <c r="E411" s="207" t="s">
        <v>497</v>
      </c>
      <c r="F411" s="181">
        <v>68000</v>
      </c>
      <c r="G411" s="47"/>
      <c r="H411" s="47"/>
      <c r="I411" s="47"/>
      <c r="J411" s="47"/>
      <c r="K411" s="47"/>
      <c r="L411" s="47"/>
    </row>
    <row r="412" spans="2:12" ht="16.5" customHeight="1">
      <c r="B412" s="180"/>
      <c r="C412" s="361" t="s">
        <v>128</v>
      </c>
      <c r="D412" s="375"/>
      <c r="E412" s="320" t="s">
        <v>129</v>
      </c>
      <c r="F412" s="363">
        <f>F413</f>
        <v>900000</v>
      </c>
      <c r="G412" s="47"/>
      <c r="H412" s="47"/>
      <c r="I412" s="47"/>
      <c r="J412" s="47"/>
      <c r="K412" s="47"/>
      <c r="L412" s="47"/>
    </row>
    <row r="413" spans="2:12" ht="16.5" customHeight="1">
      <c r="B413" s="178"/>
      <c r="C413" s="115"/>
      <c r="D413" s="218">
        <v>2480</v>
      </c>
      <c r="E413" s="28" t="s">
        <v>207</v>
      </c>
      <c r="F413" s="181">
        <v>900000</v>
      </c>
      <c r="G413" s="47"/>
      <c r="H413" s="47"/>
      <c r="I413" s="47"/>
      <c r="J413" s="47"/>
      <c r="K413" s="47"/>
      <c r="L413" s="47"/>
    </row>
    <row r="414" spans="2:12" ht="15.75" customHeight="1">
      <c r="B414" s="180"/>
      <c r="C414" s="361" t="s">
        <v>208</v>
      </c>
      <c r="D414" s="361"/>
      <c r="E414" s="320" t="s">
        <v>335</v>
      </c>
      <c r="F414" s="363">
        <f>F415+F416</f>
        <v>4000</v>
      </c>
      <c r="G414" s="47"/>
      <c r="H414" s="47"/>
      <c r="I414" s="47"/>
      <c r="J414" s="47"/>
      <c r="K414" s="47"/>
      <c r="L414" s="47"/>
    </row>
    <row r="415" spans="2:12" ht="15.75" customHeight="1">
      <c r="B415" s="180"/>
      <c r="C415" s="117"/>
      <c r="D415" s="116" t="s">
        <v>160</v>
      </c>
      <c r="E415" s="28" t="s">
        <v>107</v>
      </c>
      <c r="F415" s="251">
        <v>1000</v>
      </c>
      <c r="G415" s="47"/>
      <c r="H415" s="47"/>
      <c r="I415" s="47"/>
      <c r="J415" s="47"/>
      <c r="K415" s="47"/>
      <c r="L415" s="47"/>
    </row>
    <row r="416" spans="2:12" ht="15.75" customHeight="1">
      <c r="B416" s="180"/>
      <c r="C416" s="117"/>
      <c r="D416" s="116" t="s">
        <v>101</v>
      </c>
      <c r="E416" s="28" t="s">
        <v>102</v>
      </c>
      <c r="F416" s="251">
        <v>3000</v>
      </c>
      <c r="G416" s="47"/>
      <c r="H416" s="47"/>
      <c r="I416" s="47"/>
      <c r="J416" s="47"/>
      <c r="K416" s="47"/>
      <c r="L416" s="47"/>
    </row>
    <row r="417" spans="2:12" ht="15" customHeight="1">
      <c r="B417" s="180"/>
      <c r="C417" s="361" t="s">
        <v>209</v>
      </c>
      <c r="D417" s="360"/>
      <c r="E417" s="320" t="s">
        <v>41</v>
      </c>
      <c r="F417" s="363">
        <f>SUM(F418:F424)</f>
        <v>361612</v>
      </c>
      <c r="G417" s="47"/>
      <c r="H417" s="47"/>
      <c r="I417" s="47"/>
      <c r="J417" s="47"/>
      <c r="K417" s="47"/>
      <c r="L417" s="47"/>
    </row>
    <row r="418" spans="2:12" ht="39.75" customHeight="1">
      <c r="B418" s="180"/>
      <c r="C418" s="361"/>
      <c r="D418" s="258" t="s">
        <v>337</v>
      </c>
      <c r="E418" s="28" t="s">
        <v>338</v>
      </c>
      <c r="F418" s="181">
        <v>2000</v>
      </c>
      <c r="G418" s="47"/>
      <c r="H418" s="47"/>
      <c r="I418" s="47"/>
      <c r="J418" s="47"/>
      <c r="K418" s="47"/>
      <c r="L418" s="47"/>
    </row>
    <row r="419" spans="2:12" ht="16.5" customHeight="1">
      <c r="B419" s="178"/>
      <c r="C419" s="115"/>
      <c r="D419" s="116" t="s">
        <v>136</v>
      </c>
      <c r="E419" s="28" t="s">
        <v>524</v>
      </c>
      <c r="F419" s="181">
        <v>61960</v>
      </c>
      <c r="G419" s="47"/>
      <c r="H419" s="47"/>
      <c r="I419" s="47"/>
      <c r="J419" s="47"/>
      <c r="K419" s="47"/>
      <c r="L419" s="47"/>
    </row>
    <row r="420" spans="2:12" ht="15.75" customHeight="1">
      <c r="B420" s="178"/>
      <c r="C420" s="115"/>
      <c r="D420" s="116" t="s">
        <v>160</v>
      </c>
      <c r="E420" s="28" t="s">
        <v>107</v>
      </c>
      <c r="F420" s="181">
        <v>100000</v>
      </c>
      <c r="G420" s="47"/>
      <c r="H420" s="47"/>
      <c r="I420" s="47"/>
      <c r="J420" s="47"/>
      <c r="K420" s="47"/>
      <c r="L420" s="47"/>
    </row>
    <row r="421" spans="2:12" ht="15.75" customHeight="1">
      <c r="B421" s="178"/>
      <c r="C421" s="115"/>
      <c r="D421" s="116" t="s">
        <v>161</v>
      </c>
      <c r="E421" s="28" t="s">
        <v>525</v>
      </c>
      <c r="F421" s="181">
        <v>68096</v>
      </c>
      <c r="G421" s="47"/>
      <c r="H421" s="47"/>
      <c r="I421" s="47"/>
      <c r="J421" s="47"/>
      <c r="K421" s="47"/>
      <c r="L421" s="47"/>
    </row>
    <row r="422" spans="2:12" ht="15.75" customHeight="1">
      <c r="B422" s="178"/>
      <c r="C422" s="115"/>
      <c r="D422" s="116" t="s">
        <v>101</v>
      </c>
      <c r="E422" s="28" t="s">
        <v>526</v>
      </c>
      <c r="F422" s="181">
        <v>107980</v>
      </c>
      <c r="G422" s="47"/>
      <c r="H422" s="47"/>
      <c r="I422" s="47"/>
      <c r="J422" s="47"/>
      <c r="K422" s="47"/>
      <c r="L422" s="47"/>
    </row>
    <row r="423" spans="2:12" ht="24">
      <c r="B423" s="178"/>
      <c r="C423" s="115"/>
      <c r="D423" s="302">
        <v>4400</v>
      </c>
      <c r="E423" s="207" t="s">
        <v>334</v>
      </c>
      <c r="F423" s="181">
        <v>10600</v>
      </c>
      <c r="G423" s="47"/>
      <c r="H423" s="47"/>
      <c r="I423" s="47"/>
      <c r="J423" s="47"/>
      <c r="K423" s="47"/>
      <c r="L423" s="47"/>
    </row>
    <row r="424" spans="2:12" ht="15" customHeight="1" thickBot="1">
      <c r="B424" s="178"/>
      <c r="C424" s="115"/>
      <c r="D424" s="302">
        <v>4480</v>
      </c>
      <c r="E424" s="205" t="s">
        <v>303</v>
      </c>
      <c r="F424" s="181">
        <v>10976</v>
      </c>
      <c r="G424" s="47"/>
      <c r="H424" s="47"/>
      <c r="I424" s="47"/>
      <c r="J424" s="47"/>
      <c r="K424" s="47"/>
      <c r="L424" s="47"/>
    </row>
    <row r="425" spans="2:12" ht="19.5" customHeight="1" thickBot="1">
      <c r="B425" s="344" t="s">
        <v>130</v>
      </c>
      <c r="C425" s="339"/>
      <c r="D425" s="339"/>
      <c r="E425" s="340" t="s">
        <v>297</v>
      </c>
      <c r="F425" s="346">
        <f>F426+F429</f>
        <v>584900</v>
      </c>
      <c r="G425" s="47"/>
      <c r="H425" s="47"/>
      <c r="I425" s="47"/>
      <c r="J425" s="47"/>
      <c r="K425" s="47"/>
      <c r="L425" s="47"/>
    </row>
    <row r="426" spans="2:12" ht="17.25" customHeight="1">
      <c r="B426" s="178"/>
      <c r="C426" s="361" t="s">
        <v>210</v>
      </c>
      <c r="D426" s="375"/>
      <c r="E426" s="320" t="s">
        <v>336</v>
      </c>
      <c r="F426" s="363">
        <f>F427+F428</f>
        <v>121200</v>
      </c>
      <c r="G426" s="47"/>
      <c r="H426" s="47"/>
      <c r="I426" s="47"/>
      <c r="J426" s="47"/>
      <c r="K426" s="47"/>
      <c r="L426" s="47"/>
    </row>
    <row r="427" spans="2:12" ht="36">
      <c r="B427" s="178"/>
      <c r="C427" s="115"/>
      <c r="D427" s="218" t="s">
        <v>337</v>
      </c>
      <c r="E427" s="28" t="s">
        <v>338</v>
      </c>
      <c r="F427" s="181">
        <v>102200</v>
      </c>
      <c r="G427" s="47"/>
      <c r="H427" s="47"/>
      <c r="I427" s="47"/>
      <c r="J427" s="47"/>
      <c r="K427" s="47"/>
      <c r="L427" s="47"/>
    </row>
    <row r="428" spans="2:12" ht="19.5" customHeight="1">
      <c r="B428" s="178"/>
      <c r="C428" s="115"/>
      <c r="D428" s="116" t="s">
        <v>136</v>
      </c>
      <c r="E428" s="28" t="s">
        <v>493</v>
      </c>
      <c r="F428" s="181">
        <v>19000</v>
      </c>
      <c r="G428" s="47"/>
      <c r="H428" s="47"/>
      <c r="I428" s="47"/>
      <c r="J428" s="47"/>
      <c r="K428" s="47"/>
      <c r="L428" s="47"/>
    </row>
    <row r="429" spans="2:12" ht="17.25" customHeight="1">
      <c r="B429" s="178"/>
      <c r="C429" s="597" t="s">
        <v>495</v>
      </c>
      <c r="D429" s="428"/>
      <c r="E429" s="558" t="s">
        <v>41</v>
      </c>
      <c r="F429" s="363">
        <f>SUM(F430:F444)</f>
        <v>463700</v>
      </c>
      <c r="G429" s="47"/>
      <c r="H429" s="47"/>
      <c r="I429" s="47"/>
      <c r="J429" s="47"/>
      <c r="K429" s="47"/>
      <c r="L429" s="47"/>
    </row>
    <row r="430" spans="2:12" ht="17.25" customHeight="1">
      <c r="B430" s="178"/>
      <c r="C430" s="324"/>
      <c r="D430" s="116" t="s">
        <v>104</v>
      </c>
      <c r="E430" s="28" t="s">
        <v>330</v>
      </c>
      <c r="F430" s="181">
        <v>560</v>
      </c>
      <c r="G430" s="47"/>
      <c r="H430" s="47"/>
      <c r="I430" s="47"/>
      <c r="J430" s="47"/>
      <c r="K430" s="47"/>
      <c r="L430" s="47"/>
    </row>
    <row r="431" spans="2:12" ht="15.75" customHeight="1">
      <c r="B431" s="178"/>
      <c r="C431" s="449"/>
      <c r="D431" s="116" t="s">
        <v>149</v>
      </c>
      <c r="E431" s="28" t="s">
        <v>150</v>
      </c>
      <c r="F431" s="181">
        <v>210000</v>
      </c>
      <c r="G431" s="47"/>
      <c r="H431" s="47"/>
      <c r="I431" s="47"/>
      <c r="J431" s="47"/>
      <c r="K431" s="47"/>
      <c r="L431" s="47"/>
    </row>
    <row r="432" spans="2:12" ht="15.75" customHeight="1">
      <c r="B432" s="178"/>
      <c r="C432" s="449"/>
      <c r="D432" s="116" t="s">
        <v>159</v>
      </c>
      <c r="E432" s="28" t="s">
        <v>105</v>
      </c>
      <c r="F432" s="181">
        <v>24400</v>
      </c>
      <c r="G432" s="47"/>
      <c r="H432" s="47"/>
      <c r="I432" s="47"/>
      <c r="J432" s="47"/>
      <c r="K432" s="47"/>
      <c r="L432" s="47"/>
    </row>
    <row r="433" spans="2:12" ht="15.75" customHeight="1">
      <c r="B433" s="178"/>
      <c r="C433" s="449"/>
      <c r="D433" s="116" t="s">
        <v>151</v>
      </c>
      <c r="E433" s="28" t="s">
        <v>152</v>
      </c>
      <c r="F433" s="181">
        <v>44400</v>
      </c>
      <c r="G433" s="47"/>
      <c r="H433" s="47"/>
      <c r="I433" s="47"/>
      <c r="J433" s="47"/>
      <c r="K433" s="47"/>
      <c r="L433" s="47"/>
    </row>
    <row r="434" spans="2:12" ht="15.75" customHeight="1">
      <c r="B434" s="178"/>
      <c r="C434" s="449"/>
      <c r="D434" s="116" t="s">
        <v>153</v>
      </c>
      <c r="E434" s="28" t="s">
        <v>154</v>
      </c>
      <c r="F434" s="181">
        <v>6300</v>
      </c>
      <c r="G434" s="47"/>
      <c r="H434" s="47"/>
      <c r="I434" s="47"/>
      <c r="J434" s="47"/>
      <c r="K434" s="47"/>
      <c r="L434" s="47"/>
    </row>
    <row r="435" spans="2:12" ht="15.75" customHeight="1">
      <c r="B435" s="178"/>
      <c r="C435" s="449"/>
      <c r="D435" s="115">
        <v>4170</v>
      </c>
      <c r="E435" s="28" t="s">
        <v>106</v>
      </c>
      <c r="F435" s="181">
        <v>7000</v>
      </c>
      <c r="G435" s="47"/>
      <c r="H435" s="47"/>
      <c r="I435" s="47"/>
      <c r="J435" s="47"/>
      <c r="K435" s="47"/>
      <c r="L435" s="47"/>
    </row>
    <row r="436" spans="2:12" ht="15.75" customHeight="1">
      <c r="B436" s="178"/>
      <c r="C436" s="449"/>
      <c r="D436" s="116" t="s">
        <v>136</v>
      </c>
      <c r="E436" s="28" t="s">
        <v>103</v>
      </c>
      <c r="F436" s="181">
        <v>20000</v>
      </c>
      <c r="G436" s="47"/>
      <c r="H436" s="47"/>
      <c r="I436" s="47"/>
      <c r="J436" s="47"/>
      <c r="K436" s="47"/>
      <c r="L436" s="47"/>
    </row>
    <row r="437" spans="2:12" ht="15.75" customHeight="1">
      <c r="B437" s="178"/>
      <c r="C437" s="449"/>
      <c r="D437" s="116" t="s">
        <v>160</v>
      </c>
      <c r="E437" s="28" t="s">
        <v>107</v>
      </c>
      <c r="F437" s="181">
        <v>94640</v>
      </c>
      <c r="G437" s="47"/>
      <c r="H437" s="47"/>
      <c r="I437" s="47"/>
      <c r="J437" s="47"/>
      <c r="K437" s="47"/>
      <c r="L437" s="47"/>
    </row>
    <row r="438" spans="2:12" ht="15.75" customHeight="1">
      <c r="B438" s="178"/>
      <c r="C438" s="449"/>
      <c r="D438" s="116" t="s">
        <v>161</v>
      </c>
      <c r="E438" s="28" t="s">
        <v>108</v>
      </c>
      <c r="F438" s="181">
        <v>3000</v>
      </c>
      <c r="G438" s="47"/>
      <c r="H438" s="47"/>
      <c r="I438" s="47"/>
      <c r="J438" s="47"/>
      <c r="K438" s="47"/>
      <c r="L438" s="47"/>
    </row>
    <row r="439" spans="2:12" ht="15.75" customHeight="1">
      <c r="B439" s="178"/>
      <c r="C439" s="449"/>
      <c r="D439" s="115" t="s">
        <v>189</v>
      </c>
      <c r="E439" s="28" t="s">
        <v>109</v>
      </c>
      <c r="F439" s="181">
        <v>600</v>
      </c>
      <c r="G439" s="47"/>
      <c r="H439" s="47"/>
      <c r="I439" s="47"/>
      <c r="J439" s="47"/>
      <c r="K439" s="47"/>
      <c r="L439" s="47"/>
    </row>
    <row r="440" spans="2:12" ht="15.75" customHeight="1">
      <c r="B440" s="178"/>
      <c r="C440" s="449"/>
      <c r="D440" s="116" t="s">
        <v>101</v>
      </c>
      <c r="E440" s="28" t="s">
        <v>102</v>
      </c>
      <c r="F440" s="181">
        <v>38000</v>
      </c>
      <c r="G440" s="47"/>
      <c r="H440" s="47"/>
      <c r="I440" s="47"/>
      <c r="J440" s="47"/>
      <c r="K440" s="47"/>
      <c r="L440" s="47"/>
    </row>
    <row r="441" spans="2:12" ht="15.75" customHeight="1">
      <c r="B441" s="178"/>
      <c r="C441" s="285"/>
      <c r="D441" s="116" t="s">
        <v>156</v>
      </c>
      <c r="E441" s="28" t="s">
        <v>110</v>
      </c>
      <c r="F441" s="181">
        <v>3900</v>
      </c>
      <c r="G441" s="47"/>
      <c r="H441" s="47"/>
      <c r="I441" s="47"/>
      <c r="J441" s="47"/>
      <c r="K441" s="47"/>
      <c r="L441" s="47"/>
    </row>
    <row r="442" spans="2:12" ht="15.75" customHeight="1">
      <c r="B442" s="178"/>
      <c r="C442" s="449"/>
      <c r="D442" s="116" t="s">
        <v>141</v>
      </c>
      <c r="E442" s="28" t="s">
        <v>111</v>
      </c>
      <c r="F442" s="181">
        <v>4500</v>
      </c>
      <c r="G442" s="47"/>
      <c r="H442" s="47"/>
      <c r="I442" s="47"/>
      <c r="J442" s="47"/>
      <c r="K442" s="47"/>
      <c r="L442" s="47"/>
    </row>
    <row r="443" spans="2:12" ht="15.75" customHeight="1">
      <c r="B443" s="178"/>
      <c r="C443" s="449"/>
      <c r="D443" s="116" t="s">
        <v>162</v>
      </c>
      <c r="E443" s="28" t="s">
        <v>163</v>
      </c>
      <c r="F443" s="181">
        <v>5400</v>
      </c>
      <c r="G443" s="47"/>
      <c r="H443" s="47"/>
      <c r="I443" s="47"/>
      <c r="J443" s="47"/>
      <c r="K443" s="47"/>
      <c r="L443" s="47"/>
    </row>
    <row r="444" spans="2:12" ht="15.75" customHeight="1">
      <c r="B444" s="178"/>
      <c r="C444" s="449"/>
      <c r="D444" s="124">
        <v>4700</v>
      </c>
      <c r="E444" s="28" t="s">
        <v>164</v>
      </c>
      <c r="F444" s="181">
        <v>1000</v>
      </c>
      <c r="G444" s="47"/>
      <c r="H444" s="47"/>
      <c r="I444" s="47"/>
      <c r="J444" s="47"/>
      <c r="K444" s="47"/>
      <c r="L444" s="47"/>
    </row>
    <row r="445" spans="2:12" s="127" customFormat="1" ht="4.5" customHeight="1" thickBot="1">
      <c r="B445" s="465"/>
      <c r="C445" s="466"/>
      <c r="D445" s="466"/>
      <c r="E445" s="72"/>
      <c r="F445" s="467"/>
      <c r="G445" s="126"/>
      <c r="H445" s="126"/>
      <c r="I445" s="126"/>
      <c r="J445" s="126"/>
      <c r="K445" s="126"/>
      <c r="L445" s="126"/>
    </row>
    <row r="446" spans="2:12" ht="17.25" customHeight="1" thickBot="1">
      <c r="B446" s="352"/>
      <c r="C446" s="353"/>
      <c r="D446" s="354"/>
      <c r="E446" s="355" t="s">
        <v>211</v>
      </c>
      <c r="F446" s="540">
        <f>F10+F20+F23+F36+F41+F44+F100+F103+F116+F123+F126+F129+F248+F265+F311+F321+F332+F376+F406+F425</f>
        <v>39952415</v>
      </c>
      <c r="G446" s="47"/>
      <c r="H446" s="47"/>
      <c r="I446" s="47"/>
      <c r="J446" s="47"/>
      <c r="K446" s="47"/>
      <c r="L446" s="47"/>
    </row>
    <row r="447" spans="2:12" ht="26.25" customHeight="1">
      <c r="B447" s="128"/>
      <c r="C447" s="128"/>
      <c r="D447" s="129"/>
      <c r="E447" s="130"/>
      <c r="F447" s="82"/>
      <c r="G447" s="47"/>
      <c r="H447" s="47"/>
      <c r="I447" s="47"/>
      <c r="J447" s="47"/>
      <c r="K447" s="47"/>
      <c r="L447" s="47"/>
    </row>
    <row r="448" spans="2:12" ht="26.25" customHeight="1">
      <c r="B448" s="128"/>
      <c r="C448" s="128"/>
      <c r="D448" s="129"/>
      <c r="E448" s="130"/>
      <c r="F448" s="82"/>
      <c r="G448" s="47"/>
      <c r="H448" s="47"/>
      <c r="I448" s="47"/>
      <c r="J448" s="47"/>
      <c r="K448" s="47"/>
      <c r="L448" s="47"/>
    </row>
    <row r="449" spans="2:12" ht="26.25" customHeight="1">
      <c r="B449" s="128"/>
      <c r="C449" s="128"/>
      <c r="D449" s="129"/>
      <c r="E449" s="130"/>
      <c r="F449" s="82"/>
      <c r="G449" s="47"/>
      <c r="H449" s="47"/>
      <c r="I449" s="47"/>
      <c r="J449" s="47"/>
      <c r="K449" s="47"/>
      <c r="L449" s="47"/>
    </row>
    <row r="450" spans="2:12" ht="26.25" customHeight="1">
      <c r="B450" s="128"/>
      <c r="C450" s="128"/>
      <c r="D450" s="129"/>
      <c r="E450" s="130"/>
      <c r="F450" s="82"/>
      <c r="G450" s="47"/>
      <c r="H450" s="47"/>
      <c r="I450" s="47"/>
      <c r="J450" s="47"/>
      <c r="K450" s="47"/>
      <c r="L450" s="47"/>
    </row>
    <row r="451" spans="2:12" ht="26.25" customHeight="1">
      <c r="B451" s="128"/>
      <c r="C451" s="128"/>
      <c r="D451" s="129"/>
      <c r="E451" s="130"/>
      <c r="F451" s="82"/>
      <c r="G451" s="47"/>
      <c r="H451" s="47"/>
      <c r="I451" s="47"/>
      <c r="J451" s="47"/>
      <c r="K451" s="47"/>
      <c r="L451" s="47"/>
    </row>
    <row r="452" spans="2:12" ht="26.25" customHeight="1">
      <c r="B452" s="128"/>
      <c r="C452" s="128"/>
      <c r="D452" s="129"/>
      <c r="E452" s="130"/>
      <c r="F452" s="82"/>
      <c r="G452" s="47"/>
      <c r="H452" s="47"/>
      <c r="I452" s="47"/>
      <c r="J452" s="47"/>
      <c r="K452" s="47"/>
      <c r="L452" s="47"/>
    </row>
    <row r="453" spans="2:12" ht="26.25" customHeight="1">
      <c r="B453" s="128"/>
      <c r="C453" s="128"/>
      <c r="D453" s="129"/>
      <c r="E453" s="130"/>
      <c r="F453" s="82"/>
      <c r="G453" s="47"/>
      <c r="H453" s="47"/>
      <c r="I453" s="47"/>
      <c r="J453" s="47"/>
      <c r="K453" s="47"/>
      <c r="L453" s="47"/>
    </row>
    <row r="454" spans="2:12" ht="26.25" customHeight="1">
      <c r="B454" s="128"/>
      <c r="C454" s="128"/>
      <c r="D454" s="129"/>
      <c r="E454" s="130"/>
      <c r="F454" s="82"/>
      <c r="G454" s="47"/>
      <c r="H454" s="47"/>
      <c r="I454" s="47"/>
      <c r="J454" s="47"/>
      <c r="K454" s="47"/>
      <c r="L454" s="47"/>
    </row>
    <row r="455" spans="2:12" ht="26.25" customHeight="1">
      <c r="B455" s="128"/>
      <c r="C455" s="128"/>
      <c r="D455" s="129"/>
      <c r="E455" s="130"/>
      <c r="F455" s="82"/>
      <c r="G455" s="47"/>
      <c r="H455" s="47"/>
      <c r="I455" s="47"/>
      <c r="J455" s="47"/>
      <c r="K455" s="47"/>
      <c r="L455" s="47"/>
    </row>
    <row r="456" spans="2:12" ht="26.25" customHeight="1">
      <c r="B456" s="128"/>
      <c r="C456" s="128"/>
      <c r="D456" s="129"/>
      <c r="E456" s="130"/>
      <c r="G456" s="47"/>
      <c r="H456" s="47"/>
      <c r="I456" s="47"/>
      <c r="J456" s="47"/>
      <c r="K456" s="47"/>
      <c r="L456" s="47"/>
    </row>
    <row r="457" spans="2:12" ht="26.25" customHeight="1">
      <c r="B457" s="128"/>
      <c r="C457" s="128"/>
      <c r="D457" s="129"/>
      <c r="E457" s="130"/>
      <c r="F457" s="82"/>
      <c r="G457" s="47"/>
      <c r="H457" s="47"/>
      <c r="I457" s="47"/>
      <c r="J457" s="47"/>
      <c r="K457" s="47"/>
      <c r="L457" s="47"/>
    </row>
    <row r="458" spans="2:12" ht="14.25">
      <c r="B458" s="128"/>
      <c r="C458" s="128"/>
      <c r="D458" s="129"/>
      <c r="E458" s="130"/>
      <c r="F458" s="82"/>
      <c r="G458" s="47"/>
      <c r="H458" s="47"/>
      <c r="I458" s="47"/>
      <c r="J458" s="47"/>
      <c r="K458" s="47"/>
      <c r="L458" s="47"/>
    </row>
    <row r="459" spans="2:12" ht="27" customHeight="1">
      <c r="B459" s="128"/>
      <c r="C459" s="128"/>
      <c r="D459" s="129"/>
      <c r="E459" s="130"/>
      <c r="F459" s="82"/>
      <c r="G459" s="47"/>
      <c r="H459" s="47"/>
      <c r="I459" s="47"/>
      <c r="J459" s="47"/>
      <c r="K459" s="47"/>
      <c r="L459" s="47"/>
    </row>
    <row r="460" spans="2:12" ht="25.5" customHeight="1">
      <c r="B460" s="128"/>
      <c r="C460" s="128"/>
      <c r="D460" s="129"/>
      <c r="E460" s="130"/>
      <c r="G460" s="47"/>
      <c r="H460" s="47"/>
      <c r="I460" s="47"/>
      <c r="J460" s="47"/>
      <c r="K460" s="47"/>
      <c r="L460" s="47"/>
    </row>
    <row r="461" spans="2:12" ht="14.25">
      <c r="B461" s="128"/>
      <c r="C461" s="128"/>
      <c r="D461" s="129"/>
      <c r="E461" s="130"/>
      <c r="F461" s="82"/>
      <c r="G461" s="47"/>
      <c r="H461" s="47"/>
      <c r="I461" s="47"/>
      <c r="J461" s="47"/>
      <c r="K461" s="47"/>
      <c r="L461" s="47"/>
    </row>
    <row r="462" spans="2:12" ht="12.75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</row>
    <row r="463" spans="2:12" ht="12.75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</row>
    <row r="464" spans="2:12" ht="12.75"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</row>
    <row r="465" spans="2:12" ht="12.75"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</row>
    <row r="466" spans="2:12" ht="12.75"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</row>
    <row r="467" spans="2:12" ht="12.75"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</row>
    <row r="468" spans="2:12" ht="12.75"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</row>
    <row r="469" spans="2:12" ht="12.75"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</row>
    <row r="470" spans="2:12" ht="12.75"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</row>
    <row r="471" spans="2:12" ht="14.25">
      <c r="B471" s="47"/>
      <c r="C471" s="47"/>
      <c r="D471" s="47"/>
      <c r="E471" s="47"/>
      <c r="F471" s="82"/>
      <c r="G471" s="47"/>
      <c r="H471" s="47"/>
      <c r="I471" s="47"/>
      <c r="J471" s="47"/>
      <c r="K471" s="47"/>
      <c r="L471" s="47"/>
    </row>
    <row r="472" spans="2:12" ht="12.75"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</row>
    <row r="473" spans="2:12" ht="12.75"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</row>
    <row r="474" spans="2:12" ht="12.75"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</row>
    <row r="475" spans="2:12" ht="12.75"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</row>
    <row r="476" spans="2:12" ht="12.75"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</row>
    <row r="477" spans="2:12" ht="12.75"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</row>
    <row r="478" spans="2:12" ht="12.75"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</row>
    <row r="479" spans="2:12" ht="12.75"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</row>
    <row r="480" spans="2:10" ht="12.75">
      <c r="B480" s="47"/>
      <c r="C480" s="47"/>
      <c r="D480" s="47"/>
      <c r="E480" s="47"/>
      <c r="F480" s="47"/>
      <c r="G480" s="47"/>
      <c r="H480" s="47"/>
      <c r="I480" s="47"/>
      <c r="J480" s="47"/>
    </row>
    <row r="481" spans="2:10" ht="12.75">
      <c r="B481" s="47"/>
      <c r="C481" s="47"/>
      <c r="D481" s="47"/>
      <c r="E481" s="47"/>
      <c r="F481" s="47"/>
      <c r="G481" s="47"/>
      <c r="H481" s="47"/>
      <c r="I481" s="47"/>
      <c r="J481" s="47"/>
    </row>
    <row r="482" spans="2:10" ht="12.75">
      <c r="B482" s="47"/>
      <c r="C482" s="47"/>
      <c r="D482" s="47"/>
      <c r="E482" s="47"/>
      <c r="F482" s="47"/>
      <c r="G482" s="47"/>
      <c r="H482" s="47"/>
      <c r="I482" s="47"/>
      <c r="J482" s="47"/>
    </row>
    <row r="483" spans="2:10" ht="12.75">
      <c r="B483" s="47"/>
      <c r="C483" s="47"/>
      <c r="D483" s="47"/>
      <c r="E483" s="47"/>
      <c r="F483" s="47"/>
      <c r="G483" s="47"/>
      <c r="H483" s="47"/>
      <c r="I483" s="47"/>
      <c r="J483" s="47"/>
    </row>
    <row r="484" spans="2:10" ht="12.75">
      <c r="B484" s="47"/>
      <c r="C484" s="47"/>
      <c r="D484" s="47"/>
      <c r="E484" s="47"/>
      <c r="F484" s="47"/>
      <c r="G484" s="47"/>
      <c r="H484" s="47"/>
      <c r="I484" s="47"/>
      <c r="J484" s="47"/>
    </row>
    <row r="485" spans="2:10" ht="12.75">
      <c r="B485" s="47"/>
      <c r="C485" s="47"/>
      <c r="D485" s="47"/>
      <c r="E485" s="47"/>
      <c r="F485" s="47"/>
      <c r="G485" s="47"/>
      <c r="H485" s="47"/>
      <c r="I485" s="47"/>
      <c r="J485" s="47"/>
    </row>
    <row r="486" spans="2:10" ht="12.75">
      <c r="B486" s="47"/>
      <c r="C486" s="47"/>
      <c r="D486" s="47"/>
      <c r="E486" s="47"/>
      <c r="F486" s="47"/>
      <c r="G486" s="47"/>
      <c r="H486" s="47"/>
      <c r="I486" s="47"/>
      <c r="J486" s="47"/>
    </row>
    <row r="487" spans="2:10" ht="12.75">
      <c r="B487" s="47"/>
      <c r="C487" s="47"/>
      <c r="D487" s="47"/>
      <c r="E487" s="47"/>
      <c r="F487" s="47"/>
      <c r="G487" s="47"/>
      <c r="H487" s="47"/>
      <c r="I487" s="47"/>
      <c r="J487" s="47"/>
    </row>
    <row r="488" spans="2:10" ht="12.75">
      <c r="B488" s="47"/>
      <c r="C488" s="47"/>
      <c r="D488" s="47"/>
      <c r="E488" s="47"/>
      <c r="F488" s="47"/>
      <c r="G488" s="47"/>
      <c r="H488" s="47"/>
      <c r="I488" s="47"/>
      <c r="J488" s="47"/>
    </row>
    <row r="489" spans="2:10" ht="12.75">
      <c r="B489" s="47"/>
      <c r="C489" s="47"/>
      <c r="D489" s="47"/>
      <c r="E489" s="47"/>
      <c r="F489" s="47"/>
      <c r="G489" s="47"/>
      <c r="H489" s="47"/>
      <c r="I489" s="47"/>
      <c r="J489" s="47"/>
    </row>
    <row r="490" spans="2:10" ht="12.75">
      <c r="B490" s="47"/>
      <c r="C490" s="47"/>
      <c r="D490" s="47"/>
      <c r="E490" s="47"/>
      <c r="F490" s="47"/>
      <c r="G490" s="47"/>
      <c r="H490" s="47"/>
      <c r="I490" s="47"/>
      <c r="J490" s="47"/>
    </row>
    <row r="491" spans="2:10" ht="12.75">
      <c r="B491" s="47"/>
      <c r="C491" s="47"/>
      <c r="D491" s="47"/>
      <c r="E491" s="47"/>
      <c r="F491" s="47"/>
      <c r="G491" s="47"/>
      <c r="H491" s="47"/>
      <c r="I491" s="47"/>
      <c r="J491" s="47"/>
    </row>
    <row r="492" spans="2:10" ht="12.75">
      <c r="B492" s="47"/>
      <c r="C492" s="47"/>
      <c r="D492" s="47"/>
      <c r="E492" s="47"/>
      <c r="F492" s="47"/>
      <c r="G492" s="47"/>
      <c r="H492" s="47"/>
      <c r="I492" s="47"/>
      <c r="J492" s="47"/>
    </row>
    <row r="493" spans="2:10" ht="12.75">
      <c r="B493" s="47"/>
      <c r="C493" s="47"/>
      <c r="D493" s="47"/>
      <c r="E493" s="47"/>
      <c r="F493" s="47"/>
      <c r="G493" s="47"/>
      <c r="H493" s="47"/>
      <c r="I493" s="47"/>
      <c r="J493" s="47"/>
    </row>
    <row r="494" spans="2:10" ht="12.75">
      <c r="B494" s="47"/>
      <c r="C494" s="47"/>
      <c r="D494" s="47"/>
      <c r="E494" s="47"/>
      <c r="F494" s="47"/>
      <c r="G494" s="47"/>
      <c r="H494" s="47"/>
      <c r="I494" s="47"/>
      <c r="J494" s="47"/>
    </row>
    <row r="495" spans="2:10" ht="12.75">
      <c r="B495" s="47"/>
      <c r="C495" s="47"/>
      <c r="D495" s="47"/>
      <c r="E495" s="47"/>
      <c r="F495" s="47"/>
      <c r="G495" s="47"/>
      <c r="H495" s="47"/>
      <c r="I495" s="47"/>
      <c r="J495" s="47"/>
    </row>
    <row r="496" spans="2:10" ht="12.75">
      <c r="B496" s="47"/>
      <c r="C496" s="47"/>
      <c r="D496" s="47"/>
      <c r="E496" s="47"/>
      <c r="F496" s="47"/>
      <c r="G496" s="47"/>
      <c r="H496" s="47"/>
      <c r="I496" s="47"/>
      <c r="J496" s="47"/>
    </row>
    <row r="497" spans="2:10" ht="12.75">
      <c r="B497" s="47"/>
      <c r="C497" s="47"/>
      <c r="D497" s="47"/>
      <c r="E497" s="47"/>
      <c r="F497" s="47"/>
      <c r="G497" s="47"/>
      <c r="H497" s="47"/>
      <c r="I497" s="47"/>
      <c r="J497" s="47"/>
    </row>
    <row r="498" spans="2:10" ht="12.75">
      <c r="B498" s="47"/>
      <c r="C498" s="47"/>
      <c r="D498" s="47"/>
      <c r="E498" s="47"/>
      <c r="F498" s="47"/>
      <c r="G498" s="47"/>
      <c r="H498" s="47"/>
      <c r="I498" s="47"/>
      <c r="J498" s="47"/>
    </row>
    <row r="499" spans="2:10" ht="12.75">
      <c r="B499" s="47"/>
      <c r="C499" s="47"/>
      <c r="D499" s="47"/>
      <c r="E499" s="47"/>
      <c r="F499" s="47"/>
      <c r="G499" s="47"/>
      <c r="H499" s="47"/>
      <c r="I499" s="47"/>
      <c r="J499" s="47"/>
    </row>
    <row r="500" spans="2:10" ht="12.75">
      <c r="B500" s="47"/>
      <c r="C500" s="47"/>
      <c r="D500" s="47"/>
      <c r="E500" s="47"/>
      <c r="F500" s="47"/>
      <c r="G500" s="47"/>
      <c r="H500" s="47"/>
      <c r="I500" s="47"/>
      <c r="J500" s="47"/>
    </row>
    <row r="501" spans="2:10" ht="12.75">
      <c r="B501" s="47"/>
      <c r="C501" s="47"/>
      <c r="D501" s="47"/>
      <c r="E501" s="47"/>
      <c r="F501" s="47"/>
      <c r="G501" s="47"/>
      <c r="H501" s="47"/>
      <c r="I501" s="47"/>
      <c r="J501" s="47"/>
    </row>
    <row r="502" spans="2:10" ht="12.75">
      <c r="B502" s="47"/>
      <c r="C502" s="47"/>
      <c r="D502" s="47"/>
      <c r="E502" s="47"/>
      <c r="F502" s="47"/>
      <c r="G502" s="47"/>
      <c r="H502" s="47"/>
      <c r="I502" s="47"/>
      <c r="J502" s="47"/>
    </row>
    <row r="503" spans="2:10" ht="12.75">
      <c r="B503" s="47"/>
      <c r="C503" s="47"/>
      <c r="D503" s="47"/>
      <c r="E503" s="47"/>
      <c r="F503" s="47"/>
      <c r="G503" s="47"/>
      <c r="H503" s="47"/>
      <c r="I503" s="47"/>
      <c r="J503" s="47"/>
    </row>
    <row r="504" spans="2:10" ht="12.75">
      <c r="B504" s="47"/>
      <c r="C504" s="47"/>
      <c r="D504" s="47"/>
      <c r="E504" s="47"/>
      <c r="F504" s="47"/>
      <c r="G504" s="47"/>
      <c r="H504" s="47"/>
      <c r="I504" s="47"/>
      <c r="J504" s="47"/>
    </row>
    <row r="505" spans="2:10" ht="12.75">
      <c r="B505" s="47"/>
      <c r="C505" s="47"/>
      <c r="D505" s="47"/>
      <c r="E505" s="47"/>
      <c r="F505" s="47"/>
      <c r="G505" s="47"/>
      <c r="H505" s="47"/>
      <c r="I505" s="47"/>
      <c r="J505" s="47"/>
    </row>
    <row r="506" spans="2:10" ht="12.75">
      <c r="B506" s="47"/>
      <c r="C506" s="47"/>
      <c r="D506" s="47"/>
      <c r="E506" s="47"/>
      <c r="F506" s="47"/>
      <c r="G506" s="47"/>
      <c r="H506" s="47"/>
      <c r="I506" s="47"/>
      <c r="J506" s="47"/>
    </row>
    <row r="507" spans="2:10" ht="12.75">
      <c r="B507" s="47"/>
      <c r="C507" s="47"/>
      <c r="D507" s="47"/>
      <c r="E507" s="47"/>
      <c r="F507" s="47"/>
      <c r="G507" s="47"/>
      <c r="H507" s="47"/>
      <c r="I507" s="47"/>
      <c r="J507" s="47"/>
    </row>
    <row r="508" spans="2:10" ht="12.75">
      <c r="B508" s="47"/>
      <c r="C508" s="47"/>
      <c r="D508" s="47"/>
      <c r="E508" s="47"/>
      <c r="F508" s="47"/>
      <c r="G508" s="47"/>
      <c r="H508" s="47"/>
      <c r="I508" s="47"/>
      <c r="J508" s="47"/>
    </row>
    <row r="509" spans="2:10" ht="12.75">
      <c r="B509" s="47"/>
      <c r="C509" s="47"/>
      <c r="D509" s="47"/>
      <c r="E509" s="47"/>
      <c r="F509" s="47"/>
      <c r="G509" s="47"/>
      <c r="H509" s="47"/>
      <c r="I509" s="47"/>
      <c r="J509" s="47"/>
    </row>
    <row r="510" spans="2:10" ht="12.75">
      <c r="B510" s="47"/>
      <c r="C510" s="47"/>
      <c r="D510" s="47"/>
      <c r="E510" s="47"/>
      <c r="F510" s="47"/>
      <c r="G510" s="47"/>
      <c r="H510" s="47"/>
      <c r="I510" s="47"/>
      <c r="J510" s="47"/>
    </row>
    <row r="511" spans="2:10" ht="12.75">
      <c r="B511" s="47"/>
      <c r="C511" s="47"/>
      <c r="D511" s="47"/>
      <c r="E511" s="47"/>
      <c r="F511" s="47"/>
      <c r="G511" s="47"/>
      <c r="H511" s="47"/>
      <c r="I511" s="47"/>
      <c r="J511" s="47"/>
    </row>
    <row r="512" spans="2:10" ht="12.75">
      <c r="B512" s="47"/>
      <c r="C512" s="47"/>
      <c r="D512" s="47"/>
      <c r="E512" s="47"/>
      <c r="F512" s="47"/>
      <c r="G512" s="47"/>
      <c r="H512" s="47"/>
      <c r="I512" s="47"/>
      <c r="J512" s="47"/>
    </row>
    <row r="513" spans="2:10" ht="12.75">
      <c r="B513" s="47"/>
      <c r="C513" s="47"/>
      <c r="D513" s="47"/>
      <c r="E513" s="47"/>
      <c r="F513" s="47"/>
      <c r="G513" s="47"/>
      <c r="H513" s="47"/>
      <c r="I513" s="47"/>
      <c r="J513" s="47"/>
    </row>
    <row r="514" spans="2:10" ht="12.75">
      <c r="B514" s="47"/>
      <c r="C514" s="47"/>
      <c r="D514" s="47"/>
      <c r="E514" s="47"/>
      <c r="F514" s="47"/>
      <c r="G514" s="47"/>
      <c r="H514" s="47"/>
      <c r="I514" s="47"/>
      <c r="J514" s="47"/>
    </row>
    <row r="515" spans="2:10" ht="12.75">
      <c r="B515" s="47"/>
      <c r="C515" s="47"/>
      <c r="D515" s="47"/>
      <c r="E515" s="47"/>
      <c r="F515" s="47"/>
      <c r="G515" s="47"/>
      <c r="H515" s="47"/>
      <c r="I515" s="47"/>
      <c r="J515" s="47"/>
    </row>
  </sheetData>
  <sheetProtection/>
  <printOptions/>
  <pageMargins left="0.3937007874015748" right="0" top="0.4724409448818898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91"/>
  <sheetViews>
    <sheetView zoomScalePageLayoutView="0" workbookViewId="0" topLeftCell="A67">
      <selection activeCell="I113" sqref="I113"/>
    </sheetView>
  </sheetViews>
  <sheetFormatPr defaultColWidth="9.140625" defaultRowHeight="12.75"/>
  <cols>
    <col min="1" max="1" width="6.57421875" style="32" customWidth="1"/>
    <col min="2" max="2" width="5.28125" style="32" bestFit="1" customWidth="1"/>
    <col min="3" max="3" width="7.00390625" style="32" bestFit="1" customWidth="1"/>
    <col min="4" max="4" width="5.57421875" style="32" customWidth="1"/>
    <col min="5" max="5" width="47.8515625" style="32" customWidth="1"/>
    <col min="6" max="6" width="17.28125" style="32" customWidth="1"/>
    <col min="7" max="7" width="9.7109375" style="32" customWidth="1"/>
    <col min="8" max="8" width="7.8515625" style="32" customWidth="1"/>
    <col min="9" max="9" width="38.00390625" style="32" customWidth="1"/>
    <col min="10" max="16384" width="9.140625" style="32" customWidth="1"/>
  </cols>
  <sheetData>
    <row r="2" spans="5:9" ht="12.75">
      <c r="E2" s="131" t="s">
        <v>235</v>
      </c>
      <c r="G2" s="237"/>
      <c r="H2" s="237"/>
      <c r="I2" s="237"/>
    </row>
    <row r="3" spans="3:9" ht="12.75">
      <c r="C3" s="272"/>
      <c r="E3" s="277" t="s">
        <v>417</v>
      </c>
      <c r="G3" s="237"/>
      <c r="H3" s="237"/>
      <c r="I3" s="237"/>
    </row>
    <row r="4" spans="5:9" ht="12.75">
      <c r="E4" s="277" t="s">
        <v>380</v>
      </c>
      <c r="G4" s="237"/>
      <c r="H4" s="237"/>
      <c r="I4" s="237"/>
    </row>
    <row r="5" ht="18.75">
      <c r="E5" s="266"/>
    </row>
    <row r="6" ht="13.5" customHeight="1">
      <c r="E6" s="273"/>
    </row>
    <row r="7" spans="3:12" ht="49.5" customHeight="1">
      <c r="C7" s="631" t="s">
        <v>455</v>
      </c>
      <c r="D7" s="631"/>
      <c r="E7" s="631"/>
      <c r="F7" s="631"/>
      <c r="G7" s="61"/>
      <c r="H7" s="61"/>
      <c r="I7" s="61"/>
      <c r="J7" s="61"/>
      <c r="K7" s="61"/>
      <c r="L7" s="61"/>
    </row>
    <row r="8" spans="3:12" ht="14.25" customHeight="1"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3:12" ht="14.25" customHeight="1"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3:12" ht="17.25" customHeight="1" thickBot="1">
      <c r="C10" s="630" t="s">
        <v>85</v>
      </c>
      <c r="D10" s="630"/>
      <c r="E10" s="630"/>
      <c r="F10" s="61"/>
      <c r="G10" s="61"/>
      <c r="H10" s="61"/>
      <c r="I10" s="61"/>
      <c r="J10" s="61"/>
      <c r="K10" s="61"/>
      <c r="L10" s="61"/>
    </row>
    <row r="11" spans="2:8" ht="26.25" customHeight="1" thickBot="1">
      <c r="B11" s="62" t="s">
        <v>0</v>
      </c>
      <c r="C11" s="63" t="s">
        <v>1</v>
      </c>
      <c r="D11" s="64" t="s">
        <v>2</v>
      </c>
      <c r="E11" s="65" t="s">
        <v>212</v>
      </c>
      <c r="F11" s="397" t="s">
        <v>453</v>
      </c>
      <c r="G11" s="66"/>
      <c r="H11" s="66"/>
    </row>
    <row r="12" spans="2:8" ht="18" customHeight="1" thickBot="1">
      <c r="B12" s="398" t="s">
        <v>86</v>
      </c>
      <c r="C12" s="399"/>
      <c r="D12" s="399"/>
      <c r="E12" s="400" t="s">
        <v>11</v>
      </c>
      <c r="F12" s="401">
        <f>F13</f>
        <v>76701</v>
      </c>
      <c r="G12" s="67"/>
      <c r="H12" s="67"/>
    </row>
    <row r="13" spans="2:8" ht="16.5" customHeight="1">
      <c r="B13" s="438"/>
      <c r="C13" s="408" t="s">
        <v>87</v>
      </c>
      <c r="D13" s="408"/>
      <c r="E13" s="409" t="s">
        <v>284</v>
      </c>
      <c r="F13" s="439">
        <f>F14</f>
        <v>76701</v>
      </c>
      <c r="G13" s="68"/>
      <c r="H13" s="68"/>
    </row>
    <row r="14" spans="2:8" ht="36.75" thickBot="1">
      <c r="B14" s="440"/>
      <c r="C14" s="69"/>
      <c r="D14" s="69" t="s">
        <v>88</v>
      </c>
      <c r="E14" s="28" t="s">
        <v>89</v>
      </c>
      <c r="F14" s="165">
        <v>76701</v>
      </c>
      <c r="G14" s="70"/>
      <c r="H14" s="70"/>
    </row>
    <row r="15" spans="2:8" ht="45.75" thickBot="1">
      <c r="B15" s="402" t="s">
        <v>90</v>
      </c>
      <c r="C15" s="403"/>
      <c r="D15" s="403"/>
      <c r="E15" s="404" t="s">
        <v>322</v>
      </c>
      <c r="F15" s="356">
        <f>F16</f>
        <v>1743</v>
      </c>
      <c r="G15" s="67"/>
      <c r="H15" s="67"/>
    </row>
    <row r="16" spans="2:8" ht="30" customHeight="1">
      <c r="B16" s="438"/>
      <c r="C16" s="408" t="s">
        <v>91</v>
      </c>
      <c r="D16" s="408"/>
      <c r="E16" s="409" t="s">
        <v>17</v>
      </c>
      <c r="F16" s="439">
        <f>F17</f>
        <v>1743</v>
      </c>
      <c r="G16" s="68"/>
      <c r="H16" s="68"/>
    </row>
    <row r="17" spans="2:8" ht="36.75" thickBot="1">
      <c r="B17" s="440"/>
      <c r="C17" s="69"/>
      <c r="D17" s="69" t="s">
        <v>88</v>
      </c>
      <c r="E17" s="28" t="s">
        <v>89</v>
      </c>
      <c r="F17" s="163">
        <v>1743</v>
      </c>
      <c r="G17" s="70"/>
      <c r="H17" s="70"/>
    </row>
    <row r="18" spans="2:8" ht="16.5" thickBot="1">
      <c r="B18" s="402" t="s">
        <v>93</v>
      </c>
      <c r="C18" s="403"/>
      <c r="D18" s="403"/>
      <c r="E18" s="405" t="s">
        <v>39</v>
      </c>
      <c r="F18" s="356">
        <f>F19</f>
        <v>13244</v>
      </c>
      <c r="G18" s="67"/>
      <c r="H18" s="67"/>
    </row>
    <row r="19" spans="2:8" ht="71.25">
      <c r="B19" s="438"/>
      <c r="C19" s="411" t="s">
        <v>94</v>
      </c>
      <c r="D19" s="411"/>
      <c r="E19" s="412" t="s">
        <v>327</v>
      </c>
      <c r="F19" s="439">
        <f>F20</f>
        <v>13244</v>
      </c>
      <c r="G19" s="68"/>
      <c r="H19" s="68"/>
    </row>
    <row r="20" spans="2:8" ht="36.75" thickBot="1">
      <c r="B20" s="577"/>
      <c r="C20" s="578"/>
      <c r="D20" s="578" t="s">
        <v>88</v>
      </c>
      <c r="E20" s="20" t="s">
        <v>89</v>
      </c>
      <c r="F20" s="163">
        <v>13244</v>
      </c>
      <c r="G20" s="70"/>
      <c r="H20" s="70"/>
    </row>
    <row r="21" spans="2:8" ht="16.5" thickBot="1">
      <c r="B21" s="402" t="s">
        <v>467</v>
      </c>
      <c r="C21" s="403"/>
      <c r="D21" s="403"/>
      <c r="E21" s="405" t="s">
        <v>463</v>
      </c>
      <c r="F21" s="580">
        <f>F22+F24</f>
        <v>13902890</v>
      </c>
      <c r="G21" s="70"/>
      <c r="H21" s="70"/>
    </row>
    <row r="22" spans="2:8" ht="20.25" customHeight="1">
      <c r="B22" s="579"/>
      <c r="C22" s="408" t="s">
        <v>468</v>
      </c>
      <c r="D22" s="408"/>
      <c r="E22" s="576" t="s">
        <v>464</v>
      </c>
      <c r="F22" s="442">
        <f>F23</f>
        <v>10989080</v>
      </c>
      <c r="G22" s="70"/>
      <c r="H22" s="70"/>
    </row>
    <row r="23" spans="2:8" ht="48">
      <c r="B23" s="440"/>
      <c r="C23" s="69"/>
      <c r="D23" s="69" t="s">
        <v>466</v>
      </c>
      <c r="E23" s="207" t="s">
        <v>465</v>
      </c>
      <c r="F23" s="165">
        <v>10989080</v>
      </c>
      <c r="G23" s="70"/>
      <c r="H23" s="70"/>
    </row>
    <row r="24" spans="2:8" ht="42.75">
      <c r="B24" s="441"/>
      <c r="C24" s="408" t="s">
        <v>469</v>
      </c>
      <c r="D24" s="29"/>
      <c r="E24" s="410" t="s">
        <v>326</v>
      </c>
      <c r="F24" s="442">
        <f>F25</f>
        <v>2913810</v>
      </c>
      <c r="G24" s="68"/>
      <c r="H24" s="68"/>
    </row>
    <row r="25" spans="2:8" ht="36.75" thickBot="1">
      <c r="B25" s="443"/>
      <c r="C25" s="444"/>
      <c r="D25" s="444" t="s">
        <v>88</v>
      </c>
      <c r="E25" s="445" t="s">
        <v>89</v>
      </c>
      <c r="F25" s="446">
        <v>2913810</v>
      </c>
      <c r="G25" s="70"/>
      <c r="H25" s="70"/>
    </row>
    <row r="26" spans="2:8" ht="13.5" thickBot="1">
      <c r="B26" s="71"/>
      <c r="C26" s="71"/>
      <c r="D26" s="71"/>
      <c r="E26" s="72"/>
      <c r="F26" s="73"/>
      <c r="G26" s="70"/>
      <c r="H26" s="70"/>
    </row>
    <row r="27" spans="2:8" ht="16.5" thickBot="1">
      <c r="B27" s="74"/>
      <c r="C27" s="74"/>
      <c r="D27" s="74"/>
      <c r="E27" s="406" t="s">
        <v>96</v>
      </c>
      <c r="F27" s="581">
        <f>F12+F15+F18+F21</f>
        <v>13994578</v>
      </c>
      <c r="G27" s="75"/>
      <c r="H27" s="75"/>
    </row>
    <row r="28" spans="2:8" ht="15.75">
      <c r="B28" s="74"/>
      <c r="C28" s="74"/>
      <c r="D28" s="74"/>
      <c r="E28" s="76"/>
      <c r="F28" s="77"/>
      <c r="G28" s="75"/>
      <c r="H28" s="75"/>
    </row>
    <row r="29" spans="2:8" ht="15.75">
      <c r="B29" s="74"/>
      <c r="C29" s="74"/>
      <c r="D29" s="74"/>
      <c r="E29" s="76"/>
      <c r="F29" s="77"/>
      <c r="G29" s="75"/>
      <c r="H29" s="75"/>
    </row>
    <row r="30" spans="2:8" ht="15.75">
      <c r="B30" s="74"/>
      <c r="C30" s="74"/>
      <c r="D30" s="74"/>
      <c r="E30" s="76"/>
      <c r="F30" s="77"/>
      <c r="G30" s="75"/>
      <c r="H30" s="75"/>
    </row>
    <row r="31" spans="2:8" ht="15.75">
      <c r="B31" s="74"/>
      <c r="C31" s="74"/>
      <c r="D31" s="74"/>
      <c r="E31" s="76"/>
      <c r="F31" s="77"/>
      <c r="G31" s="75"/>
      <c r="H31" s="75"/>
    </row>
    <row r="32" spans="2:8" ht="17.25" customHeight="1">
      <c r="B32" s="74"/>
      <c r="C32" s="74"/>
      <c r="D32" s="74"/>
      <c r="F32" s="472" t="s">
        <v>397</v>
      </c>
      <c r="G32" s="75"/>
      <c r="H32" s="75"/>
    </row>
    <row r="33" spans="2:8" ht="11.25" customHeight="1">
      <c r="B33" s="74"/>
      <c r="C33" s="74"/>
      <c r="D33" s="74"/>
      <c r="E33" s="76"/>
      <c r="F33" s="77"/>
      <c r="G33" s="75"/>
      <c r="H33" s="75"/>
    </row>
    <row r="34" spans="2:8" ht="18.75" customHeight="1" thickBot="1">
      <c r="B34" s="71"/>
      <c r="C34" s="630" t="s">
        <v>97</v>
      </c>
      <c r="D34" s="630"/>
      <c r="E34" s="630"/>
      <c r="F34" s="73"/>
      <c r="G34" s="47"/>
      <c r="H34" s="185"/>
    </row>
    <row r="35" spans="2:6" ht="24" customHeight="1" thickBot="1">
      <c r="B35" s="62" t="s">
        <v>0</v>
      </c>
      <c r="C35" s="63" t="s">
        <v>1</v>
      </c>
      <c r="D35" s="64" t="s">
        <v>2</v>
      </c>
      <c r="E35" s="65" t="s">
        <v>212</v>
      </c>
      <c r="F35" s="176" t="s">
        <v>453</v>
      </c>
    </row>
    <row r="36" spans="2:6" ht="16.5" thickBot="1">
      <c r="B36" s="402" t="s">
        <v>86</v>
      </c>
      <c r="C36" s="403"/>
      <c r="D36" s="403"/>
      <c r="E36" s="405" t="s">
        <v>11</v>
      </c>
      <c r="F36" s="356">
        <f>F37</f>
        <v>76701</v>
      </c>
    </row>
    <row r="37" spans="2:6" ht="14.25">
      <c r="B37" s="441"/>
      <c r="C37" s="411" t="s">
        <v>87</v>
      </c>
      <c r="D37" s="411"/>
      <c r="E37" s="413" t="s">
        <v>284</v>
      </c>
      <c r="F37" s="442">
        <f>SUM(F38:F40)</f>
        <v>76701</v>
      </c>
    </row>
    <row r="38" spans="2:6" ht="14.25" customHeight="1">
      <c r="B38" s="447"/>
      <c r="C38" s="78"/>
      <c r="D38" s="78">
        <v>4010</v>
      </c>
      <c r="E38" s="28" t="s">
        <v>98</v>
      </c>
      <c r="F38" s="253">
        <v>62861</v>
      </c>
    </row>
    <row r="39" spans="2:6" ht="14.25" customHeight="1">
      <c r="B39" s="447"/>
      <c r="C39" s="78"/>
      <c r="D39" s="78">
        <v>4110</v>
      </c>
      <c r="E39" s="28" t="s">
        <v>99</v>
      </c>
      <c r="F39" s="253">
        <v>12300</v>
      </c>
    </row>
    <row r="40" spans="2:6" ht="14.25" customHeight="1" thickBot="1">
      <c r="B40" s="447"/>
      <c r="C40" s="78"/>
      <c r="D40" s="78">
        <v>4120</v>
      </c>
      <c r="E40" s="28" t="s">
        <v>100</v>
      </c>
      <c r="F40" s="253">
        <v>1540</v>
      </c>
    </row>
    <row r="41" spans="2:6" ht="43.5" customHeight="1" thickBot="1">
      <c r="B41" s="402" t="s">
        <v>90</v>
      </c>
      <c r="C41" s="403"/>
      <c r="D41" s="403"/>
      <c r="E41" s="404" t="s">
        <v>322</v>
      </c>
      <c r="F41" s="356">
        <f>F42</f>
        <v>1743</v>
      </c>
    </row>
    <row r="42" spans="2:6" ht="28.5" customHeight="1">
      <c r="B42" s="441"/>
      <c r="C42" s="411" t="s">
        <v>91</v>
      </c>
      <c r="D42" s="411"/>
      <c r="E42" s="413" t="s">
        <v>17</v>
      </c>
      <c r="F42" s="442">
        <f>SUM(F43:F43)</f>
        <v>1743</v>
      </c>
    </row>
    <row r="43" spans="2:6" ht="15.75" customHeight="1" thickBot="1">
      <c r="B43" s="447"/>
      <c r="C43" s="78"/>
      <c r="D43" s="78">
        <v>4300</v>
      </c>
      <c r="E43" s="28" t="s">
        <v>102</v>
      </c>
      <c r="F43" s="448">
        <v>1743</v>
      </c>
    </row>
    <row r="44" spans="2:6" ht="16.5" thickBot="1">
      <c r="B44" s="402" t="s">
        <v>93</v>
      </c>
      <c r="C44" s="403"/>
      <c r="D44" s="403"/>
      <c r="E44" s="405" t="s">
        <v>39</v>
      </c>
      <c r="F44" s="596">
        <f>F45</f>
        <v>13244</v>
      </c>
    </row>
    <row r="45" spans="2:6" ht="71.25">
      <c r="B45" s="441"/>
      <c r="C45" s="411" t="s">
        <v>94</v>
      </c>
      <c r="D45" s="411"/>
      <c r="E45" s="412" t="s">
        <v>327</v>
      </c>
      <c r="F45" s="442">
        <f>F46</f>
        <v>13244</v>
      </c>
    </row>
    <row r="46" spans="2:6" ht="14.25" customHeight="1" thickBot="1">
      <c r="B46" s="582"/>
      <c r="C46" s="583"/>
      <c r="D46" s="583">
        <v>4130</v>
      </c>
      <c r="E46" s="20" t="s">
        <v>113</v>
      </c>
      <c r="F46" s="254">
        <v>13244</v>
      </c>
    </row>
    <row r="47" spans="2:6" ht="16.5" customHeight="1" thickBot="1">
      <c r="B47" s="402" t="s">
        <v>467</v>
      </c>
      <c r="C47" s="403"/>
      <c r="D47" s="403"/>
      <c r="E47" s="405" t="s">
        <v>463</v>
      </c>
      <c r="F47" s="595">
        <f>F48+F66</f>
        <v>13902890</v>
      </c>
    </row>
    <row r="48" spans="2:6" ht="14.25" customHeight="1">
      <c r="B48" s="579"/>
      <c r="C48" s="408" t="s">
        <v>468</v>
      </c>
      <c r="D48" s="408"/>
      <c r="E48" s="576" t="s">
        <v>464</v>
      </c>
      <c r="F48" s="584">
        <f>SUM(F49:F65)</f>
        <v>10989080</v>
      </c>
    </row>
    <row r="49" spans="2:6" ht="15" customHeight="1">
      <c r="B49" s="447"/>
      <c r="C49" s="78"/>
      <c r="D49" s="116" t="s">
        <v>104</v>
      </c>
      <c r="E49" s="28" t="s">
        <v>482</v>
      </c>
      <c r="F49" s="265">
        <v>450</v>
      </c>
    </row>
    <row r="50" spans="2:6" ht="15" customHeight="1">
      <c r="B50" s="447"/>
      <c r="C50" s="78"/>
      <c r="D50" s="115" t="s">
        <v>188</v>
      </c>
      <c r="E50" s="28" t="s">
        <v>470</v>
      </c>
      <c r="F50" s="181">
        <v>10911380</v>
      </c>
    </row>
    <row r="51" spans="2:6" ht="15" customHeight="1">
      <c r="B51" s="447"/>
      <c r="C51" s="78"/>
      <c r="D51" s="115" t="s">
        <v>149</v>
      </c>
      <c r="E51" s="28" t="s">
        <v>471</v>
      </c>
      <c r="F51" s="181">
        <v>44100</v>
      </c>
    </row>
    <row r="52" spans="2:6" ht="15" customHeight="1">
      <c r="B52" s="447"/>
      <c r="C52" s="78"/>
      <c r="D52" s="116" t="s">
        <v>159</v>
      </c>
      <c r="E52" s="28" t="s">
        <v>483</v>
      </c>
      <c r="F52" s="181">
        <v>2100</v>
      </c>
    </row>
    <row r="53" spans="2:6" ht="15" customHeight="1">
      <c r="B53" s="447"/>
      <c r="C53" s="78"/>
      <c r="D53" s="115" t="s">
        <v>151</v>
      </c>
      <c r="E53" s="28" t="s">
        <v>472</v>
      </c>
      <c r="F53" s="181">
        <v>8000</v>
      </c>
    </row>
    <row r="54" spans="2:6" ht="15" customHeight="1">
      <c r="B54" s="447"/>
      <c r="C54" s="78"/>
      <c r="D54" s="116" t="s">
        <v>153</v>
      </c>
      <c r="E54" s="28" t="s">
        <v>473</v>
      </c>
      <c r="F54" s="181">
        <v>1200</v>
      </c>
    </row>
    <row r="55" spans="2:6" ht="15" customHeight="1">
      <c r="B55" s="447"/>
      <c r="C55" s="78"/>
      <c r="D55" s="115" t="s">
        <v>136</v>
      </c>
      <c r="E55" s="28" t="s">
        <v>474</v>
      </c>
      <c r="F55" s="181">
        <v>5000</v>
      </c>
    </row>
    <row r="56" spans="2:6" ht="15" customHeight="1">
      <c r="B56" s="447"/>
      <c r="C56" s="78"/>
      <c r="D56" s="116" t="s">
        <v>160</v>
      </c>
      <c r="E56" s="28" t="s">
        <v>475</v>
      </c>
      <c r="F56" s="181">
        <v>1300</v>
      </c>
    </row>
    <row r="57" spans="2:6" ht="15" customHeight="1">
      <c r="B57" s="447"/>
      <c r="C57" s="78"/>
      <c r="D57" s="116" t="s">
        <v>161</v>
      </c>
      <c r="E57" s="28" t="s">
        <v>476</v>
      </c>
      <c r="F57" s="181">
        <v>1000</v>
      </c>
    </row>
    <row r="58" spans="2:6" ht="15" customHeight="1">
      <c r="B58" s="447"/>
      <c r="C58" s="78"/>
      <c r="D58" s="115" t="s">
        <v>189</v>
      </c>
      <c r="E58" s="28" t="s">
        <v>485</v>
      </c>
      <c r="F58" s="181">
        <v>200</v>
      </c>
    </row>
    <row r="59" spans="2:6" ht="15" customHeight="1">
      <c r="B59" s="447"/>
      <c r="C59" s="78"/>
      <c r="D59" s="115" t="s">
        <v>101</v>
      </c>
      <c r="E59" s="28" t="s">
        <v>477</v>
      </c>
      <c r="F59" s="181">
        <v>8000</v>
      </c>
    </row>
    <row r="60" spans="2:6" ht="15" customHeight="1">
      <c r="B60" s="447"/>
      <c r="C60" s="78"/>
      <c r="D60" s="124">
        <v>4360</v>
      </c>
      <c r="E60" s="28" t="s">
        <v>478</v>
      </c>
      <c r="F60" s="181">
        <v>1300</v>
      </c>
    </row>
    <row r="61" spans="2:6" ht="24.75" customHeight="1">
      <c r="B61" s="447"/>
      <c r="C61" s="78"/>
      <c r="D61" s="124">
        <v>4400</v>
      </c>
      <c r="E61" s="207" t="s">
        <v>479</v>
      </c>
      <c r="F61" s="181">
        <v>2000</v>
      </c>
    </row>
    <row r="62" spans="2:6" ht="15" customHeight="1">
      <c r="B62" s="447"/>
      <c r="C62" s="78"/>
      <c r="D62" s="115" t="s">
        <v>156</v>
      </c>
      <c r="E62" s="28" t="s">
        <v>486</v>
      </c>
      <c r="F62" s="181">
        <v>500</v>
      </c>
    </row>
    <row r="63" spans="2:6" ht="15" customHeight="1">
      <c r="B63" s="447"/>
      <c r="C63" s="78"/>
      <c r="D63" s="115">
        <v>4430</v>
      </c>
      <c r="E63" s="28" t="s">
        <v>487</v>
      </c>
      <c r="F63" s="181">
        <v>150</v>
      </c>
    </row>
    <row r="64" spans="2:6" ht="19.5" customHeight="1">
      <c r="B64" s="447"/>
      <c r="C64" s="78"/>
      <c r="D64" s="115" t="s">
        <v>162</v>
      </c>
      <c r="E64" s="28" t="s">
        <v>480</v>
      </c>
      <c r="F64" s="181">
        <v>1100</v>
      </c>
    </row>
    <row r="65" spans="2:6" ht="15" customHeight="1">
      <c r="B65" s="447"/>
      <c r="C65" s="78"/>
      <c r="D65" s="124">
        <v>4700</v>
      </c>
      <c r="E65" s="28" t="s">
        <v>481</v>
      </c>
      <c r="F65" s="181">
        <v>1300</v>
      </c>
    </row>
    <row r="66" spans="2:6" ht="42.75">
      <c r="B66" s="447"/>
      <c r="C66" s="408" t="s">
        <v>468</v>
      </c>
      <c r="D66" s="124"/>
      <c r="E66" s="410" t="s">
        <v>326</v>
      </c>
      <c r="F66" s="585">
        <f>SUM(F67:F82)</f>
        <v>2913810</v>
      </c>
    </row>
    <row r="67" spans="2:6" ht="15" customHeight="1">
      <c r="B67" s="447"/>
      <c r="C67" s="78"/>
      <c r="D67" s="116" t="s">
        <v>104</v>
      </c>
      <c r="E67" s="28" t="s">
        <v>482</v>
      </c>
      <c r="F67" s="181">
        <v>460</v>
      </c>
    </row>
    <row r="68" spans="2:6" ht="15" customHeight="1">
      <c r="B68" s="447"/>
      <c r="C68" s="78"/>
      <c r="D68" s="115" t="s">
        <v>188</v>
      </c>
      <c r="E68" s="28" t="s">
        <v>470</v>
      </c>
      <c r="F68" s="181">
        <v>2642850</v>
      </c>
    </row>
    <row r="69" spans="2:6" ht="15" customHeight="1">
      <c r="B69" s="447"/>
      <c r="C69" s="78"/>
      <c r="D69" s="115" t="s">
        <v>149</v>
      </c>
      <c r="E69" s="28" t="s">
        <v>471</v>
      </c>
      <c r="F69" s="181">
        <v>74750</v>
      </c>
    </row>
    <row r="70" spans="2:6" ht="15" customHeight="1">
      <c r="B70" s="447"/>
      <c r="C70" s="78"/>
      <c r="D70" s="116" t="s">
        <v>159</v>
      </c>
      <c r="E70" s="28" t="s">
        <v>483</v>
      </c>
      <c r="F70" s="181">
        <v>4250</v>
      </c>
    </row>
    <row r="71" spans="2:6" ht="15" customHeight="1">
      <c r="B71" s="447"/>
      <c r="C71" s="78"/>
      <c r="D71" s="115" t="s">
        <v>151</v>
      </c>
      <c r="E71" s="28" t="s">
        <v>472</v>
      </c>
      <c r="F71" s="181">
        <v>174000</v>
      </c>
    </row>
    <row r="72" spans="2:6" ht="15" customHeight="1">
      <c r="B72" s="447"/>
      <c r="C72" s="78"/>
      <c r="D72" s="115">
        <v>4170</v>
      </c>
      <c r="E72" s="28" t="s">
        <v>484</v>
      </c>
      <c r="F72" s="181">
        <v>1000</v>
      </c>
    </row>
    <row r="73" spans="2:6" ht="15" customHeight="1">
      <c r="B73" s="447"/>
      <c r="C73" s="78"/>
      <c r="D73" s="115" t="s">
        <v>136</v>
      </c>
      <c r="E73" s="28" t="s">
        <v>474</v>
      </c>
      <c r="F73" s="181">
        <v>4100</v>
      </c>
    </row>
    <row r="74" spans="2:6" ht="15" customHeight="1">
      <c r="B74" s="447"/>
      <c r="C74" s="78"/>
      <c r="D74" s="116" t="s">
        <v>160</v>
      </c>
      <c r="E74" s="28" t="s">
        <v>475</v>
      </c>
      <c r="F74" s="181">
        <v>750</v>
      </c>
    </row>
    <row r="75" spans="2:6" ht="15" customHeight="1">
      <c r="B75" s="447"/>
      <c r="C75" s="78"/>
      <c r="D75" s="116" t="s">
        <v>161</v>
      </c>
      <c r="E75" s="28" t="s">
        <v>476</v>
      </c>
      <c r="F75" s="181">
        <v>1000</v>
      </c>
    </row>
    <row r="76" spans="2:6" ht="15" customHeight="1">
      <c r="B76" s="447"/>
      <c r="C76" s="78"/>
      <c r="D76" s="115" t="s">
        <v>189</v>
      </c>
      <c r="E76" s="28" t="s">
        <v>485</v>
      </c>
      <c r="F76" s="181">
        <v>200</v>
      </c>
    </row>
    <row r="77" spans="2:6" ht="15" customHeight="1">
      <c r="B77" s="447"/>
      <c r="C77" s="78"/>
      <c r="D77" s="115" t="s">
        <v>101</v>
      </c>
      <c r="E77" s="28" t="s">
        <v>477</v>
      </c>
      <c r="F77" s="181">
        <v>5000</v>
      </c>
    </row>
    <row r="78" spans="2:6" ht="24">
      <c r="B78" s="447"/>
      <c r="C78" s="78"/>
      <c r="D78" s="124">
        <v>4400</v>
      </c>
      <c r="E78" s="207" t="s">
        <v>479</v>
      </c>
      <c r="F78" s="181">
        <v>1600</v>
      </c>
    </row>
    <row r="79" spans="2:6" ht="15" customHeight="1">
      <c r="B79" s="447"/>
      <c r="C79" s="78"/>
      <c r="D79" s="115" t="s">
        <v>156</v>
      </c>
      <c r="E79" s="28" t="s">
        <v>486</v>
      </c>
      <c r="F79" s="181">
        <v>500</v>
      </c>
    </row>
    <row r="80" spans="2:6" ht="15" customHeight="1">
      <c r="B80" s="447"/>
      <c r="C80" s="78"/>
      <c r="D80" s="115">
        <v>4430</v>
      </c>
      <c r="E80" s="28" t="s">
        <v>487</v>
      </c>
      <c r="F80" s="181">
        <v>150</v>
      </c>
    </row>
    <row r="81" spans="2:6" ht="19.5" customHeight="1">
      <c r="B81" s="447"/>
      <c r="C81" s="78"/>
      <c r="D81" s="115" t="s">
        <v>162</v>
      </c>
      <c r="E81" s="28" t="s">
        <v>480</v>
      </c>
      <c r="F81" s="181">
        <v>1100</v>
      </c>
    </row>
    <row r="82" spans="2:6" ht="15" customHeight="1" thickBot="1">
      <c r="B82" s="447"/>
      <c r="C82" s="78"/>
      <c r="D82" s="537">
        <v>4700</v>
      </c>
      <c r="E82" s="445" t="s">
        <v>481</v>
      </c>
      <c r="F82" s="458">
        <v>2100</v>
      </c>
    </row>
    <row r="83" spans="2:6" ht="6" customHeight="1" thickBot="1">
      <c r="B83" s="79"/>
      <c r="C83" s="79"/>
      <c r="D83" s="79"/>
      <c r="E83" s="72"/>
      <c r="F83" s="73"/>
    </row>
    <row r="84" spans="2:6" ht="16.5" thickBot="1">
      <c r="B84" s="80"/>
      <c r="C84" s="80"/>
      <c r="D84" s="81"/>
      <c r="E84" s="407" t="s">
        <v>96</v>
      </c>
      <c r="F84" s="596">
        <f>F36+F41+F44+F47</f>
        <v>13994578</v>
      </c>
    </row>
    <row r="85" spans="2:6" ht="15.75">
      <c r="B85" s="80"/>
      <c r="C85" s="80"/>
      <c r="D85" s="81"/>
      <c r="E85" s="76"/>
      <c r="F85" s="206"/>
    </row>
    <row r="86" spans="2:6" ht="32.25" customHeight="1">
      <c r="B86" s="287"/>
      <c r="C86" s="631" t="s">
        <v>456</v>
      </c>
      <c r="D86" s="631"/>
      <c r="E86" s="631"/>
      <c r="F86" s="631"/>
    </row>
    <row r="87" spans="2:7" ht="6" customHeight="1" thickBot="1">
      <c r="B87" s="288"/>
      <c r="C87" s="288"/>
      <c r="D87" s="288"/>
      <c r="E87" s="289"/>
      <c r="F87" s="82"/>
      <c r="G87" s="47"/>
    </row>
    <row r="88" spans="2:7" ht="15.75">
      <c r="B88" s="290" t="s">
        <v>0</v>
      </c>
      <c r="C88" s="291" t="s">
        <v>1</v>
      </c>
      <c r="D88" s="292" t="s">
        <v>2</v>
      </c>
      <c r="E88" s="114" t="s">
        <v>212</v>
      </c>
      <c r="F88" s="176" t="s">
        <v>453</v>
      </c>
      <c r="G88" s="47"/>
    </row>
    <row r="89" spans="2:6" ht="18" customHeight="1">
      <c r="B89" s="293" t="s">
        <v>467</v>
      </c>
      <c r="C89" s="293" t="s">
        <v>469</v>
      </c>
      <c r="D89" s="528" t="s">
        <v>16</v>
      </c>
      <c r="E89" s="551" t="s">
        <v>447</v>
      </c>
      <c r="F89" s="303">
        <v>10000</v>
      </c>
    </row>
    <row r="90" spans="2:6" ht="18" customHeight="1">
      <c r="B90" s="293" t="s">
        <v>467</v>
      </c>
      <c r="C90" s="293" t="s">
        <v>469</v>
      </c>
      <c r="D90" s="529" t="s">
        <v>345</v>
      </c>
      <c r="E90" s="207" t="s">
        <v>376</v>
      </c>
      <c r="F90" s="546">
        <v>2000</v>
      </c>
    </row>
    <row r="91" spans="2:6" ht="24">
      <c r="B91" s="293" t="s">
        <v>467</v>
      </c>
      <c r="C91" s="293" t="s">
        <v>469</v>
      </c>
      <c r="D91" s="529" t="s">
        <v>396</v>
      </c>
      <c r="E91" s="207" t="s">
        <v>423</v>
      </c>
      <c r="F91" s="546">
        <v>26400</v>
      </c>
    </row>
  </sheetData>
  <sheetProtection/>
  <mergeCells count="4">
    <mergeCell ref="C34:E34"/>
    <mergeCell ref="C7:F7"/>
    <mergeCell ref="C10:E10"/>
    <mergeCell ref="C86:F86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6">
      <selection activeCell="I113" sqref="I113"/>
    </sheetView>
  </sheetViews>
  <sheetFormatPr defaultColWidth="9.140625" defaultRowHeight="12.75"/>
  <cols>
    <col min="1" max="1" width="4.28125" style="32" customWidth="1"/>
    <col min="2" max="2" width="4.7109375" style="32" bestFit="1" customWidth="1"/>
    <col min="3" max="3" width="42.140625" style="32" customWidth="1"/>
    <col min="4" max="4" width="18.00390625" style="32" customWidth="1"/>
    <col min="5" max="5" width="19.28125" style="32" customWidth="1"/>
    <col min="6" max="6" width="3.57421875" style="32" customWidth="1"/>
    <col min="7" max="16384" width="9.140625" style="32" customWidth="1"/>
  </cols>
  <sheetData>
    <row r="1" ht="12.75">
      <c r="D1" t="s">
        <v>84</v>
      </c>
    </row>
    <row r="2" spans="2:4" ht="18.75">
      <c r="B2" s="272"/>
      <c r="C2" s="238"/>
      <c r="D2" s="472" t="s">
        <v>418</v>
      </c>
    </row>
    <row r="3" ht="12.75">
      <c r="D3" s="277" t="s">
        <v>387</v>
      </c>
    </row>
    <row r="5" ht="18.75">
      <c r="C5" s="267"/>
    </row>
    <row r="6" ht="15">
      <c r="C6" s="274"/>
    </row>
    <row r="7" spans="2:5" ht="15" customHeight="1">
      <c r="B7" s="186" t="s">
        <v>457</v>
      </c>
      <c r="C7" s="186"/>
      <c r="D7" s="186"/>
      <c r="E7" s="186"/>
    </row>
    <row r="8" ht="6.75" customHeight="1">
      <c r="B8" s="36"/>
    </row>
    <row r="9" ht="12.75">
      <c r="E9" s="174" t="s">
        <v>44</v>
      </c>
    </row>
    <row r="10" spans="2:5" ht="15" customHeight="1">
      <c r="B10" s="633" t="s">
        <v>45</v>
      </c>
      <c r="C10" s="633" t="s">
        <v>46</v>
      </c>
      <c r="D10" s="632" t="s">
        <v>47</v>
      </c>
      <c r="E10" s="632" t="s">
        <v>453</v>
      </c>
    </row>
    <row r="11" spans="2:5" ht="15" customHeight="1">
      <c r="B11" s="633"/>
      <c r="C11" s="633"/>
      <c r="D11" s="633"/>
      <c r="E11" s="632"/>
    </row>
    <row r="12" spans="2:5" ht="15.75" customHeight="1">
      <c r="B12" s="633"/>
      <c r="C12" s="633"/>
      <c r="D12" s="633"/>
      <c r="E12" s="632"/>
    </row>
    <row r="13" spans="2:5" s="38" customFormat="1" ht="8.25" customHeight="1" thickBot="1">
      <c r="B13" s="244">
        <v>1</v>
      </c>
      <c r="C13" s="244">
        <v>2</v>
      </c>
      <c r="D13" s="244">
        <v>3</v>
      </c>
      <c r="E13" s="244">
        <v>4</v>
      </c>
    </row>
    <row r="14" spans="2:5" ht="18.75" customHeight="1" thickBot="1">
      <c r="B14" s="634" t="s">
        <v>48</v>
      </c>
      <c r="C14" s="635"/>
      <c r="D14" s="414"/>
      <c r="E14" s="415">
        <f>E15+E20+E22</f>
        <v>3300000</v>
      </c>
    </row>
    <row r="15" spans="2:5" ht="28.5" customHeight="1">
      <c r="B15" s="39" t="s">
        <v>49</v>
      </c>
      <c r="C15" s="304" t="s">
        <v>307</v>
      </c>
      <c r="D15" s="39" t="s">
        <v>50</v>
      </c>
      <c r="E15" s="547">
        <v>3300000</v>
      </c>
    </row>
    <row r="16" spans="2:5" ht="27.75" customHeight="1">
      <c r="B16" s="40" t="s">
        <v>52</v>
      </c>
      <c r="C16" s="304" t="s">
        <v>308</v>
      </c>
      <c r="D16" s="40" t="s">
        <v>213</v>
      </c>
      <c r="E16" s="42"/>
    </row>
    <row r="17" spans="2:5" ht="42" customHeight="1">
      <c r="B17" s="40" t="s">
        <v>54</v>
      </c>
      <c r="C17" s="43" t="s">
        <v>309</v>
      </c>
      <c r="D17" s="40" t="s">
        <v>53</v>
      </c>
      <c r="E17" s="41"/>
    </row>
    <row r="18" spans="2:5" ht="25.5">
      <c r="B18" s="40" t="s">
        <v>56</v>
      </c>
      <c r="C18" s="43" t="s">
        <v>310</v>
      </c>
      <c r="D18" s="40" t="s">
        <v>55</v>
      </c>
      <c r="E18" s="41"/>
    </row>
    <row r="19" spans="2:5" ht="18.75" customHeight="1">
      <c r="B19" s="40" t="s">
        <v>57</v>
      </c>
      <c r="C19" s="41" t="s">
        <v>311</v>
      </c>
      <c r="D19" s="40" t="s">
        <v>215</v>
      </c>
      <c r="E19" s="41"/>
    </row>
    <row r="20" spans="2:5" ht="18.75" customHeight="1">
      <c r="B20" s="40" t="s">
        <v>59</v>
      </c>
      <c r="C20" s="41" t="s">
        <v>312</v>
      </c>
      <c r="D20" s="40" t="s">
        <v>58</v>
      </c>
      <c r="E20" s="41"/>
    </row>
    <row r="21" spans="2:5" ht="25.5">
      <c r="B21" s="40" t="s">
        <v>61</v>
      </c>
      <c r="C21" s="43" t="s">
        <v>313</v>
      </c>
      <c r="D21" s="40" t="s">
        <v>60</v>
      </c>
      <c r="E21" s="41"/>
    </row>
    <row r="22" spans="2:5" ht="18.75" customHeight="1" thickBot="1">
      <c r="B22" s="40" t="s">
        <v>214</v>
      </c>
      <c r="C22" s="45" t="s">
        <v>314</v>
      </c>
      <c r="D22" s="44" t="s">
        <v>62</v>
      </c>
      <c r="E22" s="189"/>
    </row>
    <row r="23" spans="2:5" ht="18.75" customHeight="1" thickBot="1">
      <c r="B23" s="634" t="s">
        <v>63</v>
      </c>
      <c r="C23" s="635"/>
      <c r="D23" s="414"/>
      <c r="E23" s="415">
        <f>E24+E26</f>
        <v>1387941</v>
      </c>
    </row>
    <row r="24" spans="2:5" ht="25.5">
      <c r="B24" s="39" t="s">
        <v>49</v>
      </c>
      <c r="C24" s="304" t="s">
        <v>315</v>
      </c>
      <c r="D24" s="39" t="s">
        <v>64</v>
      </c>
      <c r="E24" s="187">
        <v>1387941</v>
      </c>
    </row>
    <row r="25" spans="2:5" ht="25.5">
      <c r="B25" s="40" t="s">
        <v>52</v>
      </c>
      <c r="C25" s="304" t="s">
        <v>317</v>
      </c>
      <c r="D25" s="39" t="s">
        <v>316</v>
      </c>
      <c r="E25" s="42"/>
    </row>
    <row r="26" spans="2:5" ht="38.25">
      <c r="B26" s="40" t="s">
        <v>54</v>
      </c>
      <c r="C26" s="43" t="s">
        <v>65</v>
      </c>
      <c r="D26" s="40" t="s">
        <v>66</v>
      </c>
      <c r="E26" s="188"/>
    </row>
    <row r="27" spans="2:5" ht="18.75" customHeight="1">
      <c r="B27" s="40" t="s">
        <v>56</v>
      </c>
      <c r="C27" s="41" t="s">
        <v>318</v>
      </c>
      <c r="D27" s="40" t="s">
        <v>67</v>
      </c>
      <c r="E27" s="41"/>
    </row>
    <row r="28" spans="2:5" ht="18.75" customHeight="1">
      <c r="B28" s="40" t="s">
        <v>57</v>
      </c>
      <c r="C28" s="41" t="s">
        <v>319</v>
      </c>
      <c r="D28" s="40" t="s">
        <v>68</v>
      </c>
      <c r="E28" s="41"/>
    </row>
    <row r="29" spans="2:5" ht="18.75" customHeight="1">
      <c r="B29" s="40" t="s">
        <v>59</v>
      </c>
      <c r="C29" s="41" t="s">
        <v>216</v>
      </c>
      <c r="D29" s="40" t="s">
        <v>69</v>
      </c>
      <c r="E29" s="41"/>
    </row>
    <row r="30" spans="2:5" ht="18.75" customHeight="1">
      <c r="B30" s="40" t="s">
        <v>61</v>
      </c>
      <c r="C30" s="41" t="s">
        <v>320</v>
      </c>
      <c r="D30" s="40" t="s">
        <v>70</v>
      </c>
      <c r="E30" s="41"/>
    </row>
    <row r="31" spans="2:5" ht="7.5" customHeight="1">
      <c r="B31" s="46"/>
      <c r="C31" s="47"/>
      <c r="D31" s="47"/>
      <c r="E31" s="47"/>
    </row>
    <row r="32" spans="2:5" ht="12.75">
      <c r="B32" s="48"/>
      <c r="C32" s="49"/>
      <c r="D32" s="49"/>
      <c r="E32" s="49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38">
      <selection activeCell="I113" sqref="I11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7.7109375" style="0" customWidth="1"/>
    <col min="7" max="7" width="16.7109375" style="0" customWidth="1"/>
    <col min="8" max="8" width="0.9921875" style="0" customWidth="1"/>
  </cols>
  <sheetData>
    <row r="1" spans="1:15" ht="14.25" customHeight="1">
      <c r="A1" s="32"/>
      <c r="B1" s="32"/>
      <c r="C1" s="32"/>
      <c r="D1" s="32"/>
      <c r="E1" s="32"/>
      <c r="F1" s="277" t="s">
        <v>343</v>
      </c>
      <c r="G1" s="32"/>
      <c r="H1" s="32"/>
      <c r="I1" s="32"/>
      <c r="J1" s="32"/>
      <c r="K1" s="32"/>
      <c r="M1" s="32"/>
      <c r="N1" s="32"/>
      <c r="O1" s="32"/>
    </row>
    <row r="2" spans="1:15" ht="18.75">
      <c r="A2" s="32"/>
      <c r="B2" s="272"/>
      <c r="C2" s="32"/>
      <c r="D2" s="267"/>
      <c r="E2" s="32"/>
      <c r="F2" s="472" t="s">
        <v>419</v>
      </c>
      <c r="G2" s="32"/>
      <c r="H2" s="32"/>
      <c r="I2" s="32"/>
      <c r="J2" s="32"/>
      <c r="K2" s="32"/>
      <c r="M2" s="32"/>
      <c r="N2" s="32"/>
      <c r="O2" s="32"/>
    </row>
    <row r="3" spans="1:15" ht="14.25" customHeight="1">
      <c r="A3" s="32"/>
      <c r="B3" s="32"/>
      <c r="C3" s="32"/>
      <c r="D3" s="274"/>
      <c r="F3" s="277" t="s">
        <v>393</v>
      </c>
      <c r="G3" s="32"/>
      <c r="H3" s="32"/>
      <c r="I3" s="32"/>
      <c r="J3" s="32"/>
      <c r="K3" s="32"/>
      <c r="M3" s="32"/>
      <c r="N3" s="32"/>
      <c r="O3" s="32"/>
    </row>
    <row r="4" spans="2:15" ht="18" customHeight="1">
      <c r="B4" s="50"/>
      <c r="C4" s="280" t="s">
        <v>458</v>
      </c>
      <c r="D4" s="280"/>
      <c r="E4" s="280"/>
      <c r="F4" s="51"/>
      <c r="G4" s="50"/>
      <c r="H4" s="50"/>
      <c r="I4" s="50"/>
      <c r="J4" s="50"/>
      <c r="K4" s="50"/>
      <c r="L4" s="50"/>
      <c r="M4" s="50"/>
      <c r="N4" s="50"/>
      <c r="O4" s="50"/>
    </row>
    <row r="5" spans="1:14" ht="12" customHeight="1" thickBot="1">
      <c r="A5" s="50"/>
      <c r="B5" s="50"/>
      <c r="C5" s="50"/>
      <c r="D5" s="50"/>
      <c r="E5" s="50"/>
      <c r="F5" s="50"/>
      <c r="G5" s="57" t="s">
        <v>44</v>
      </c>
      <c r="H5" s="50"/>
      <c r="I5" s="50"/>
      <c r="J5" s="50"/>
      <c r="K5" s="50"/>
      <c r="L5" s="50"/>
      <c r="M5" s="50"/>
      <c r="N5" s="50"/>
    </row>
    <row r="6" spans="1:7" ht="64.5" customHeight="1" thickBot="1">
      <c r="A6" s="83" t="s">
        <v>0</v>
      </c>
      <c r="B6" s="84" t="s">
        <v>1</v>
      </c>
      <c r="C6" s="85" t="s">
        <v>2</v>
      </c>
      <c r="D6" s="84" t="s">
        <v>46</v>
      </c>
      <c r="E6" s="86" t="s">
        <v>451</v>
      </c>
      <c r="F6" s="87" t="s">
        <v>114</v>
      </c>
      <c r="G6" s="88" t="s">
        <v>115</v>
      </c>
    </row>
    <row r="7" spans="1:7" ht="9.75" customHeight="1">
      <c r="A7" s="226">
        <v>1</v>
      </c>
      <c r="B7" s="227">
        <v>2</v>
      </c>
      <c r="C7" s="227">
        <v>3</v>
      </c>
      <c r="D7" s="227">
        <v>4</v>
      </c>
      <c r="E7" s="227">
        <v>5</v>
      </c>
      <c r="F7" s="228">
        <v>6</v>
      </c>
      <c r="G7" s="234">
        <v>7</v>
      </c>
    </row>
    <row r="8" spans="1:7" ht="15" customHeight="1">
      <c r="A8" s="384" t="s">
        <v>116</v>
      </c>
      <c r="B8" s="385"/>
      <c r="C8" s="385"/>
      <c r="D8" s="386" t="s">
        <v>117</v>
      </c>
      <c r="E8" s="387">
        <f>E9</f>
        <v>3529000</v>
      </c>
      <c r="F8" s="89"/>
      <c r="G8" s="229"/>
    </row>
    <row r="9" spans="1:7" ht="15" customHeight="1">
      <c r="A9" s="230"/>
      <c r="B9" s="379" t="s">
        <v>118</v>
      </c>
      <c r="C9" s="380"/>
      <c r="D9" s="381" t="s">
        <v>119</v>
      </c>
      <c r="E9" s="382">
        <f>SUM(E10:E14)</f>
        <v>3529000</v>
      </c>
      <c r="F9" s="92"/>
      <c r="G9" s="229"/>
    </row>
    <row r="10" spans="1:7" ht="24">
      <c r="A10" s="230"/>
      <c r="B10" s="90"/>
      <c r="C10" s="93">
        <v>6050</v>
      </c>
      <c r="D10" s="94" t="s">
        <v>120</v>
      </c>
      <c r="E10" s="208">
        <v>3389000</v>
      </c>
      <c r="F10" s="95" t="s">
        <v>399</v>
      </c>
      <c r="G10" s="231" t="s">
        <v>121</v>
      </c>
    </row>
    <row r="11" spans="1:7" ht="24">
      <c r="A11" s="230"/>
      <c r="B11" s="90"/>
      <c r="C11" s="93">
        <v>6050</v>
      </c>
      <c r="D11" s="94" t="s">
        <v>120</v>
      </c>
      <c r="E11" s="208">
        <v>10000</v>
      </c>
      <c r="F11" s="95" t="s">
        <v>508</v>
      </c>
      <c r="G11" s="231" t="s">
        <v>121</v>
      </c>
    </row>
    <row r="12" spans="1:7" ht="24">
      <c r="A12" s="230"/>
      <c r="B12" s="90"/>
      <c r="C12" s="93">
        <v>6050</v>
      </c>
      <c r="D12" s="94" t="s">
        <v>120</v>
      </c>
      <c r="E12" s="208">
        <v>100000</v>
      </c>
      <c r="F12" s="95" t="s">
        <v>509</v>
      </c>
      <c r="G12" s="231" t="s">
        <v>121</v>
      </c>
    </row>
    <row r="13" spans="1:7" ht="24">
      <c r="A13" s="230"/>
      <c r="B13" s="90"/>
      <c r="C13" s="93">
        <v>6050</v>
      </c>
      <c r="D13" s="94" t="s">
        <v>120</v>
      </c>
      <c r="E13" s="208">
        <v>10000</v>
      </c>
      <c r="F13" s="95" t="s">
        <v>510</v>
      </c>
      <c r="G13" s="231" t="s">
        <v>121</v>
      </c>
    </row>
    <row r="14" spans="1:7" ht="24">
      <c r="A14" s="230"/>
      <c r="B14" s="90"/>
      <c r="C14" s="93">
        <v>6050</v>
      </c>
      <c r="D14" s="94" t="s">
        <v>120</v>
      </c>
      <c r="E14" s="208">
        <v>20000</v>
      </c>
      <c r="F14" s="209" t="s">
        <v>296</v>
      </c>
      <c r="G14" s="231" t="s">
        <v>121</v>
      </c>
    </row>
    <row r="15" spans="1:7" ht="15" customHeight="1">
      <c r="A15" s="388">
        <v>600</v>
      </c>
      <c r="B15" s="389"/>
      <c r="C15" s="389"/>
      <c r="D15" s="386" t="s">
        <v>123</v>
      </c>
      <c r="E15" s="390">
        <f>E16+E18</f>
        <v>593000</v>
      </c>
      <c r="F15" s="97"/>
      <c r="G15" s="229"/>
    </row>
    <row r="16" spans="1:7" ht="17.25" customHeight="1">
      <c r="A16" s="388"/>
      <c r="B16" s="380">
        <v>60014</v>
      </c>
      <c r="C16" s="380"/>
      <c r="D16" s="381" t="s">
        <v>124</v>
      </c>
      <c r="E16" s="382">
        <f>E17</f>
        <v>200000</v>
      </c>
      <c r="F16" s="97"/>
      <c r="G16" s="229"/>
    </row>
    <row r="17" spans="1:7" ht="36.75" customHeight="1">
      <c r="A17" s="388"/>
      <c r="B17" s="389"/>
      <c r="C17" s="93">
        <v>6300</v>
      </c>
      <c r="D17" s="94" t="s">
        <v>384</v>
      </c>
      <c r="E17" s="530">
        <v>200000</v>
      </c>
      <c r="F17" s="95" t="s">
        <v>405</v>
      </c>
      <c r="G17" s="535" t="s">
        <v>406</v>
      </c>
    </row>
    <row r="18" spans="1:7" ht="16.5" customHeight="1">
      <c r="A18" s="230"/>
      <c r="B18" s="380">
        <v>60016</v>
      </c>
      <c r="C18" s="380"/>
      <c r="D18" s="381" t="s">
        <v>225</v>
      </c>
      <c r="E18" s="383">
        <f>SUM(E19:E23)</f>
        <v>393000</v>
      </c>
      <c r="F18" s="98"/>
      <c r="G18" s="232"/>
    </row>
    <row r="19" spans="1:7" ht="16.5" customHeight="1">
      <c r="A19" s="233"/>
      <c r="B19" s="268"/>
      <c r="C19" s="269">
        <v>6050</v>
      </c>
      <c r="D19" s="94" t="s">
        <v>120</v>
      </c>
      <c r="E19" s="208">
        <v>325000</v>
      </c>
      <c r="F19" s="98" t="s">
        <v>511</v>
      </c>
      <c r="G19" s="231" t="s">
        <v>121</v>
      </c>
    </row>
    <row r="20" spans="1:7" ht="16.5" customHeight="1">
      <c r="A20" s="233"/>
      <c r="B20" s="268"/>
      <c r="C20" s="269">
        <v>6050</v>
      </c>
      <c r="D20" s="94" t="s">
        <v>120</v>
      </c>
      <c r="E20" s="208">
        <v>28000</v>
      </c>
      <c r="F20" s="98" t="s">
        <v>512</v>
      </c>
      <c r="G20" s="231" t="s">
        <v>121</v>
      </c>
    </row>
    <row r="21" spans="1:7" ht="16.5" customHeight="1">
      <c r="A21" s="233"/>
      <c r="B21" s="268"/>
      <c r="C21" s="269">
        <v>6050</v>
      </c>
      <c r="D21" s="94" t="s">
        <v>120</v>
      </c>
      <c r="E21" s="208">
        <v>12000</v>
      </c>
      <c r="F21" s="98" t="s">
        <v>513</v>
      </c>
      <c r="G21" s="231"/>
    </row>
    <row r="22" spans="1:7" ht="24">
      <c r="A22" s="233"/>
      <c r="B22" s="268"/>
      <c r="C22" s="269">
        <v>6050</v>
      </c>
      <c r="D22" s="94" t="s">
        <v>120</v>
      </c>
      <c r="E22" s="208">
        <v>20000</v>
      </c>
      <c r="F22" s="209" t="s">
        <v>296</v>
      </c>
      <c r="G22" s="231" t="s">
        <v>121</v>
      </c>
    </row>
    <row r="23" spans="1:7" ht="21.75">
      <c r="A23" s="233"/>
      <c r="B23" s="268"/>
      <c r="C23" s="269">
        <v>6050</v>
      </c>
      <c r="D23" s="94" t="s">
        <v>357</v>
      </c>
      <c r="E23" s="208">
        <v>8000</v>
      </c>
      <c r="F23" s="209" t="s">
        <v>527</v>
      </c>
      <c r="G23" s="231" t="s">
        <v>121</v>
      </c>
    </row>
    <row r="24" spans="1:7" ht="14.25" customHeight="1">
      <c r="A24" s="388">
        <v>750</v>
      </c>
      <c r="B24" s="96"/>
      <c r="C24" s="96"/>
      <c r="D24" s="391" t="s">
        <v>11</v>
      </c>
      <c r="E24" s="390">
        <f>E25</f>
        <v>35000</v>
      </c>
      <c r="F24" s="99"/>
      <c r="G24" s="229"/>
    </row>
    <row r="25" spans="1:7" ht="14.25" customHeight="1">
      <c r="A25" s="230"/>
      <c r="B25" s="380">
        <v>75023</v>
      </c>
      <c r="C25" s="380"/>
      <c r="D25" s="381" t="s">
        <v>125</v>
      </c>
      <c r="E25" s="382">
        <f>E26+E27</f>
        <v>35000</v>
      </c>
      <c r="F25" s="92"/>
      <c r="G25" s="229"/>
    </row>
    <row r="26" spans="1:7" ht="16.5" customHeight="1">
      <c r="A26" s="230"/>
      <c r="B26" s="380"/>
      <c r="C26" s="93">
        <v>6050</v>
      </c>
      <c r="D26" s="94" t="s">
        <v>120</v>
      </c>
      <c r="E26" s="530">
        <v>15000</v>
      </c>
      <c r="F26" s="95" t="s">
        <v>514</v>
      </c>
      <c r="G26" s="231" t="s">
        <v>121</v>
      </c>
    </row>
    <row r="27" spans="1:7" ht="24">
      <c r="A27" s="230"/>
      <c r="B27" s="91"/>
      <c r="C27" s="93">
        <v>6060</v>
      </c>
      <c r="D27" s="94" t="s">
        <v>122</v>
      </c>
      <c r="E27" s="208">
        <v>20000</v>
      </c>
      <c r="F27" s="95" t="s">
        <v>294</v>
      </c>
      <c r="G27" s="231" t="s">
        <v>121</v>
      </c>
    </row>
    <row r="28" spans="1:7" ht="16.5" customHeight="1">
      <c r="A28" s="376" t="s">
        <v>175</v>
      </c>
      <c r="B28" s="377"/>
      <c r="C28" s="450"/>
      <c r="D28" s="391" t="s">
        <v>36</v>
      </c>
      <c r="E28" s="390">
        <f>E29</f>
        <v>7000</v>
      </c>
      <c r="F28" s="95"/>
      <c r="G28" s="231"/>
    </row>
    <row r="29" spans="1:7" ht="16.5" customHeight="1">
      <c r="A29" s="570"/>
      <c r="B29" s="361" t="s">
        <v>179</v>
      </c>
      <c r="C29" s="360"/>
      <c r="D29" s="320" t="s">
        <v>38</v>
      </c>
      <c r="E29" s="382">
        <f>E30</f>
        <v>7000</v>
      </c>
      <c r="F29" s="95"/>
      <c r="G29" s="231"/>
    </row>
    <row r="30" spans="1:7" ht="22.5">
      <c r="A30" s="570"/>
      <c r="B30" s="377"/>
      <c r="C30" s="93">
        <v>6060</v>
      </c>
      <c r="D30" s="94" t="s">
        <v>122</v>
      </c>
      <c r="E30" s="530">
        <v>7000</v>
      </c>
      <c r="F30" s="95" t="s">
        <v>532</v>
      </c>
      <c r="G30" s="231" t="s">
        <v>346</v>
      </c>
    </row>
    <row r="31" spans="1:7" ht="16.5" customHeight="1">
      <c r="A31" s="376" t="s">
        <v>93</v>
      </c>
      <c r="B31" s="377"/>
      <c r="C31" s="450"/>
      <c r="D31" s="391" t="s">
        <v>39</v>
      </c>
      <c r="E31" s="390">
        <f>E32</f>
        <v>5000</v>
      </c>
      <c r="F31" s="95"/>
      <c r="G31" s="231"/>
    </row>
    <row r="32" spans="1:7" ht="16.5" customHeight="1">
      <c r="A32" s="543"/>
      <c r="B32" s="361" t="s">
        <v>193</v>
      </c>
      <c r="C32" s="360"/>
      <c r="D32" s="320" t="s">
        <v>40</v>
      </c>
      <c r="E32" s="382">
        <f>E33</f>
        <v>5000</v>
      </c>
      <c r="F32" s="95"/>
      <c r="G32" s="231"/>
    </row>
    <row r="33" spans="1:7" ht="24">
      <c r="A33" s="543"/>
      <c r="B33" s="544"/>
      <c r="C33" s="93">
        <v>6060</v>
      </c>
      <c r="D33" s="94" t="s">
        <v>122</v>
      </c>
      <c r="E33" s="208">
        <v>5000</v>
      </c>
      <c r="F33" s="95" t="s">
        <v>515</v>
      </c>
      <c r="G33" s="535" t="s">
        <v>516</v>
      </c>
    </row>
    <row r="34" spans="1:7" ht="25.5">
      <c r="A34" s="451" t="s">
        <v>202</v>
      </c>
      <c r="B34" s="452"/>
      <c r="C34" s="452"/>
      <c r="D34" s="453" t="s">
        <v>42</v>
      </c>
      <c r="E34" s="390">
        <f>E35+E37</f>
        <v>327000</v>
      </c>
      <c r="F34" s="95"/>
      <c r="G34" s="231"/>
    </row>
    <row r="35" spans="1:7" ht="16.5" customHeight="1">
      <c r="A35" s="604"/>
      <c r="B35" s="361" t="s">
        <v>204</v>
      </c>
      <c r="C35" s="360"/>
      <c r="D35" s="320" t="s">
        <v>281</v>
      </c>
      <c r="E35" s="382">
        <f>E36</f>
        <v>24000</v>
      </c>
      <c r="F35" s="605"/>
      <c r="G35" s="231"/>
    </row>
    <row r="36" spans="1:7" ht="16.5" customHeight="1">
      <c r="A36" s="603"/>
      <c r="B36" s="452"/>
      <c r="C36" s="93">
        <v>6050</v>
      </c>
      <c r="D36" s="94" t="s">
        <v>120</v>
      </c>
      <c r="E36" s="530">
        <v>24000</v>
      </c>
      <c r="F36" s="95" t="s">
        <v>517</v>
      </c>
      <c r="G36" s="231" t="s">
        <v>121</v>
      </c>
    </row>
    <row r="37" spans="1:7" ht="16.5" customHeight="1">
      <c r="A37" s="233"/>
      <c r="B37" s="361" t="s">
        <v>205</v>
      </c>
      <c r="C37" s="360"/>
      <c r="D37" s="320" t="s">
        <v>256</v>
      </c>
      <c r="E37" s="382">
        <f>SUM(E38:E43)</f>
        <v>303000</v>
      </c>
      <c r="F37" s="95"/>
      <c r="G37" s="231"/>
    </row>
    <row r="38" spans="1:7" ht="17.25" customHeight="1">
      <c r="A38" s="233"/>
      <c r="B38" s="534"/>
      <c r="C38" s="93">
        <v>6050</v>
      </c>
      <c r="D38" s="94" t="s">
        <v>120</v>
      </c>
      <c r="E38" s="530">
        <v>200000</v>
      </c>
      <c r="F38" s="95" t="s">
        <v>518</v>
      </c>
      <c r="G38" s="231" t="s">
        <v>121</v>
      </c>
    </row>
    <row r="39" spans="1:7" ht="26.25" customHeight="1">
      <c r="A39" s="233"/>
      <c r="B39" s="268"/>
      <c r="C39" s="93">
        <v>6050</v>
      </c>
      <c r="D39" s="94" t="s">
        <v>120</v>
      </c>
      <c r="E39" s="208">
        <v>75000</v>
      </c>
      <c r="F39" s="95" t="s">
        <v>519</v>
      </c>
      <c r="G39" s="231" t="s">
        <v>121</v>
      </c>
    </row>
    <row r="40" spans="1:7" ht="26.25" customHeight="1">
      <c r="A40" s="233"/>
      <c r="B40" s="268"/>
      <c r="C40" s="93">
        <v>6050</v>
      </c>
      <c r="D40" s="94" t="s">
        <v>120</v>
      </c>
      <c r="E40" s="208">
        <v>15000</v>
      </c>
      <c r="F40" s="95" t="s">
        <v>537</v>
      </c>
      <c r="G40" s="231" t="s">
        <v>121</v>
      </c>
    </row>
    <row r="41" spans="1:7" ht="24" customHeight="1">
      <c r="A41" s="233"/>
      <c r="B41" s="268"/>
      <c r="C41" s="269">
        <v>6050</v>
      </c>
      <c r="D41" s="94" t="s">
        <v>357</v>
      </c>
      <c r="E41" s="208">
        <v>6000</v>
      </c>
      <c r="F41" s="95" t="s">
        <v>528</v>
      </c>
      <c r="G41" s="231" t="s">
        <v>121</v>
      </c>
    </row>
    <row r="42" spans="1:7" ht="24" customHeight="1">
      <c r="A42" s="233"/>
      <c r="B42" s="268"/>
      <c r="C42" s="269">
        <v>6050</v>
      </c>
      <c r="D42" s="94" t="s">
        <v>357</v>
      </c>
      <c r="E42" s="208">
        <v>4000</v>
      </c>
      <c r="F42" s="95" t="s">
        <v>529</v>
      </c>
      <c r="G42" s="231" t="s">
        <v>121</v>
      </c>
    </row>
    <row r="43" spans="1:7" ht="24" customHeight="1">
      <c r="A43" s="233"/>
      <c r="B43" s="268"/>
      <c r="C43" s="269">
        <v>6050</v>
      </c>
      <c r="D43" s="94" t="s">
        <v>357</v>
      </c>
      <c r="E43" s="208">
        <v>3000</v>
      </c>
      <c r="F43" s="95" t="s">
        <v>530</v>
      </c>
      <c r="G43" s="231" t="s">
        <v>121</v>
      </c>
    </row>
    <row r="44" spans="1:7" ht="26.25" customHeight="1">
      <c r="A44" s="376" t="s">
        <v>126</v>
      </c>
      <c r="B44" s="377"/>
      <c r="C44" s="450"/>
      <c r="D44" s="386" t="s">
        <v>127</v>
      </c>
      <c r="E44" s="390">
        <f>E45</f>
        <v>68000</v>
      </c>
      <c r="F44" s="95"/>
      <c r="G44" s="231"/>
    </row>
    <row r="45" spans="1:7" ht="16.5" customHeight="1">
      <c r="A45" s="607"/>
      <c r="B45" s="324" t="s">
        <v>403</v>
      </c>
      <c r="C45" s="325"/>
      <c r="D45" s="326" t="s">
        <v>404</v>
      </c>
      <c r="E45" s="382">
        <f>E46</f>
        <v>68000</v>
      </c>
      <c r="F45" s="95"/>
      <c r="G45" s="231"/>
    </row>
    <row r="46" spans="1:7" ht="44.25" customHeight="1">
      <c r="A46" s="230"/>
      <c r="B46" s="91"/>
      <c r="C46" s="93">
        <v>6220</v>
      </c>
      <c r="D46" s="606" t="s">
        <v>497</v>
      </c>
      <c r="E46" s="208">
        <v>68000</v>
      </c>
      <c r="F46" s="95" t="s">
        <v>520</v>
      </c>
      <c r="G46" s="231" t="s">
        <v>531</v>
      </c>
    </row>
    <row r="47" spans="1:7" ht="5.25" customHeight="1" thickBot="1">
      <c r="A47" s="219"/>
      <c r="B47" s="220"/>
      <c r="C47" s="221"/>
      <c r="D47" s="222"/>
      <c r="E47" s="223"/>
      <c r="F47" s="224"/>
      <c r="G47" s="225"/>
    </row>
    <row r="48" spans="1:7" ht="22.5" customHeight="1" thickBot="1">
      <c r="A48" s="100"/>
      <c r="B48" s="101"/>
      <c r="C48" s="101"/>
      <c r="D48" s="392" t="s">
        <v>131</v>
      </c>
      <c r="E48" s="393">
        <f>E8+E15+E24+E28+E31+E34+E44</f>
        <v>4564000</v>
      </c>
      <c r="F48" s="102"/>
      <c r="G48" s="21"/>
    </row>
    <row r="49" spans="1:6" ht="12.75">
      <c r="A49" s="103"/>
      <c r="B49" s="103"/>
      <c r="C49" s="103"/>
      <c r="D49" s="103"/>
      <c r="E49" s="104"/>
      <c r="F49" s="105"/>
    </row>
    <row r="50" spans="1:6" ht="15.75">
      <c r="A50" s="103"/>
      <c r="B50" s="103"/>
      <c r="C50" s="103"/>
      <c r="D50" s="106"/>
      <c r="E50" s="107"/>
      <c r="F50" s="105"/>
    </row>
    <row r="51" spans="1:6" ht="12.75">
      <c r="A51" s="103"/>
      <c r="B51" s="103"/>
      <c r="C51" s="108"/>
      <c r="D51" s="109"/>
      <c r="E51" s="103"/>
      <c r="F51" s="110"/>
    </row>
    <row r="52" spans="1:6" ht="12.75">
      <c r="A52" s="103"/>
      <c r="B52" s="103"/>
      <c r="C52" s="103"/>
      <c r="D52" s="211"/>
      <c r="E52" s="103"/>
      <c r="F52" s="110"/>
    </row>
    <row r="53" spans="4:6" ht="12.75">
      <c r="D53" s="212"/>
      <c r="E53" s="109"/>
      <c r="F53" s="110"/>
    </row>
    <row r="54" spans="4:6" ht="12.75">
      <c r="D54" s="212"/>
      <c r="E54" s="109"/>
      <c r="F54" s="110"/>
    </row>
    <row r="55" spans="4:6" ht="12.75">
      <c r="D55" s="212"/>
      <c r="E55" s="109"/>
      <c r="F55" s="110"/>
    </row>
    <row r="56" spans="4:6" ht="12.75">
      <c r="D56" s="212"/>
      <c r="E56" s="109"/>
      <c r="F56" s="110"/>
    </row>
    <row r="57" spans="4:6" ht="12.75">
      <c r="D57" s="215"/>
      <c r="E57" s="109"/>
      <c r="F57" s="110"/>
    </row>
    <row r="58" spans="4:6" ht="12.75">
      <c r="D58" s="215"/>
      <c r="E58" s="109"/>
      <c r="F58" s="110"/>
    </row>
    <row r="59" spans="4:6" ht="12.75">
      <c r="D59" s="215"/>
      <c r="E59" s="103"/>
      <c r="F59" s="110"/>
    </row>
    <row r="60" ht="12.75">
      <c r="D60" s="211"/>
    </row>
    <row r="61" ht="12.75">
      <c r="D61" s="211"/>
    </row>
    <row r="62" ht="29.25" customHeight="1">
      <c r="D62" s="211"/>
    </row>
    <row r="63" ht="12.75">
      <c r="D63" s="211"/>
    </row>
    <row r="64" ht="12.75">
      <c r="D64" s="211"/>
    </row>
    <row r="65" ht="12.75">
      <c r="D65" s="211"/>
    </row>
    <row r="66" ht="12.75">
      <c r="D66" s="211"/>
    </row>
    <row r="67" ht="12.75">
      <c r="D67" s="215"/>
    </row>
    <row r="68" ht="14.25">
      <c r="D68" s="216"/>
    </row>
    <row r="69" ht="12.75">
      <c r="D69" s="214"/>
    </row>
    <row r="70" ht="12.75">
      <c r="D70" s="211"/>
    </row>
    <row r="71" ht="14.25">
      <c r="D71" s="213"/>
    </row>
    <row r="72" ht="14.25">
      <c r="D72" s="213"/>
    </row>
    <row r="73" ht="14.25">
      <c r="D73" s="213"/>
    </row>
    <row r="74" ht="12.75">
      <c r="D74" s="214"/>
    </row>
    <row r="75" ht="12.75">
      <c r="D75" s="211"/>
    </row>
    <row r="76" ht="12.75">
      <c r="D76" s="214"/>
    </row>
    <row r="77" ht="12.75">
      <c r="D77" s="217"/>
    </row>
    <row r="78" ht="12.75">
      <c r="D78" s="140"/>
    </row>
    <row r="79" ht="12.75">
      <c r="D79" s="140"/>
    </row>
    <row r="80" ht="12.75">
      <c r="D80" s="140"/>
    </row>
  </sheetData>
  <sheetProtection/>
  <printOptions/>
  <pageMargins left="0.5118110236220472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I113" sqref="I113"/>
    </sheetView>
  </sheetViews>
  <sheetFormatPr defaultColWidth="9.140625" defaultRowHeight="12.75"/>
  <cols>
    <col min="1" max="1" width="7.140625" style="32" customWidth="1"/>
    <col min="2" max="2" width="4.00390625" style="32" customWidth="1"/>
    <col min="3" max="3" width="6.57421875" style="32" customWidth="1"/>
    <col min="4" max="4" width="9.00390625" style="32" customWidth="1"/>
    <col min="5" max="5" width="6.7109375" style="32" customWidth="1"/>
    <col min="6" max="6" width="39.421875" style="32" customWidth="1"/>
    <col min="7" max="7" width="19.28125" style="32" customWidth="1"/>
    <col min="8" max="8" width="2.421875" style="32" customWidth="1"/>
    <col min="9" max="9" width="7.7109375" style="32" customWidth="1"/>
    <col min="10" max="16384" width="9.140625" style="32" customWidth="1"/>
  </cols>
  <sheetData>
    <row r="1" ht="12.75">
      <c r="F1" s="277" t="s">
        <v>377</v>
      </c>
    </row>
    <row r="2" spans="3:6" ht="18.75">
      <c r="C2" s="272"/>
      <c r="E2" s="264"/>
      <c r="F2" s="277" t="s">
        <v>420</v>
      </c>
    </row>
    <row r="3" ht="12.75">
      <c r="F3" s="277" t="s">
        <v>381</v>
      </c>
    </row>
    <row r="4" spans="6:7" ht="18.75">
      <c r="F4" s="266"/>
      <c r="G4"/>
    </row>
    <row r="5" ht="15">
      <c r="F5" s="275"/>
    </row>
    <row r="6" spans="2:7" ht="53.25" customHeight="1">
      <c r="B6" s="194"/>
      <c r="C6" s="194"/>
      <c r="D6" s="639" t="s">
        <v>536</v>
      </c>
      <c r="E6" s="639"/>
      <c r="F6" s="639"/>
      <c r="G6" s="194"/>
    </row>
    <row r="7" spans="6:7" ht="15" customHeight="1">
      <c r="F7" s="51"/>
      <c r="G7" s="51"/>
    </row>
    <row r="8" ht="15" customHeight="1">
      <c r="G8" s="52" t="s">
        <v>44</v>
      </c>
    </row>
    <row r="9" spans="2:7" ht="36" customHeight="1">
      <c r="B9" s="37" t="s">
        <v>45</v>
      </c>
      <c r="C9" s="37" t="s">
        <v>0</v>
      </c>
      <c r="D9" s="37" t="s">
        <v>1</v>
      </c>
      <c r="E9" s="53" t="s">
        <v>2</v>
      </c>
      <c r="F9" s="37" t="s">
        <v>71</v>
      </c>
      <c r="G9" s="37" t="s">
        <v>72</v>
      </c>
    </row>
    <row r="10" spans="2:7" ht="11.25" customHeight="1"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</row>
    <row r="11" spans="2:7" ht="43.5" customHeight="1">
      <c r="B11" s="40" t="s">
        <v>49</v>
      </c>
      <c r="C11" s="40">
        <v>921</v>
      </c>
      <c r="D11" s="40">
        <v>92109</v>
      </c>
      <c r="E11" s="55">
        <v>2480</v>
      </c>
      <c r="F11" s="470" t="s">
        <v>352</v>
      </c>
      <c r="G11" s="539">
        <v>200000</v>
      </c>
    </row>
    <row r="12" spans="2:7" ht="43.5" customHeight="1">
      <c r="B12" s="40" t="s">
        <v>51</v>
      </c>
      <c r="C12" s="40">
        <v>921</v>
      </c>
      <c r="D12" s="40">
        <v>92109</v>
      </c>
      <c r="E12" s="598" t="s">
        <v>496</v>
      </c>
      <c r="F12" s="470" t="s">
        <v>352</v>
      </c>
      <c r="G12" s="539">
        <v>68000</v>
      </c>
    </row>
    <row r="13" spans="2:7" ht="43.5" customHeight="1">
      <c r="B13" s="40" t="s">
        <v>52</v>
      </c>
      <c r="C13" s="40">
        <v>921</v>
      </c>
      <c r="D13" s="40">
        <v>92116</v>
      </c>
      <c r="E13" s="55">
        <v>2480</v>
      </c>
      <c r="F13" s="470" t="s">
        <v>352</v>
      </c>
      <c r="G13" s="539">
        <v>900000</v>
      </c>
    </row>
    <row r="14" spans="2:7" ht="30" customHeight="1">
      <c r="B14" s="636" t="s">
        <v>73</v>
      </c>
      <c r="C14" s="637"/>
      <c r="D14" s="637"/>
      <c r="E14" s="637"/>
      <c r="F14" s="638"/>
      <c r="G14" s="420">
        <f>SUM(G11:G13)</f>
        <v>1168000</v>
      </c>
    </row>
    <row r="16" ht="12.75">
      <c r="B16" s="56"/>
    </row>
    <row r="17" ht="17.25" customHeight="1">
      <c r="B17" s="34"/>
    </row>
    <row r="19" ht="12.75">
      <c r="B19" s="34"/>
    </row>
  </sheetData>
  <sheetProtection/>
  <mergeCells count="2">
    <mergeCell ref="B14:F14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I113" sqref="I113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9.28125" style="0" customWidth="1"/>
  </cols>
  <sheetData>
    <row r="1" ht="12.75">
      <c r="E1" s="277" t="s">
        <v>388</v>
      </c>
    </row>
    <row r="2" spans="2:5" ht="18.75">
      <c r="B2" s="271"/>
      <c r="D2" s="264"/>
      <c r="E2" s="277" t="s">
        <v>421</v>
      </c>
    </row>
    <row r="3" ht="12.75">
      <c r="E3" s="277" t="s">
        <v>389</v>
      </c>
    </row>
    <row r="5" ht="15">
      <c r="E5" s="273"/>
    </row>
    <row r="6" spans="2:6" ht="41.25" customHeight="1">
      <c r="B6" s="631" t="s">
        <v>459</v>
      </c>
      <c r="C6" s="631"/>
      <c r="D6" s="631"/>
      <c r="E6" s="631"/>
      <c r="F6" s="631"/>
    </row>
    <row r="7" spans="5:6" ht="7.5" customHeight="1">
      <c r="E7" s="51"/>
      <c r="F7" s="51"/>
    </row>
    <row r="8" spans="5:6" ht="16.5" customHeight="1" thickBot="1">
      <c r="E8" s="32"/>
      <c r="F8" s="57" t="s">
        <v>44</v>
      </c>
    </row>
    <row r="9" spans="2:6" ht="19.5" customHeight="1">
      <c r="B9" s="235" t="s">
        <v>0</v>
      </c>
      <c r="C9" s="236" t="s">
        <v>1</v>
      </c>
      <c r="D9" s="236" t="s">
        <v>2</v>
      </c>
      <c r="E9" s="236" t="s">
        <v>217</v>
      </c>
      <c r="F9" s="245" t="s">
        <v>72</v>
      </c>
    </row>
    <row r="10" spans="2:6" s="195" customFormat="1" ht="7.5" customHeight="1">
      <c r="B10" s="190">
        <v>1</v>
      </c>
      <c r="C10" s="54">
        <v>2</v>
      </c>
      <c r="D10" s="54">
        <v>3</v>
      </c>
      <c r="E10" s="54">
        <v>4</v>
      </c>
      <c r="F10" s="191">
        <v>5</v>
      </c>
    </row>
    <row r="11" spans="2:6" s="195" customFormat="1" ht="48">
      <c r="B11" s="246">
        <v>754</v>
      </c>
      <c r="C11" s="40">
        <v>75412</v>
      </c>
      <c r="D11" s="468" t="s">
        <v>350</v>
      </c>
      <c r="E11" s="205" t="s">
        <v>351</v>
      </c>
      <c r="F11" s="247">
        <v>12000</v>
      </c>
    </row>
    <row r="12" spans="2:6" s="195" customFormat="1" ht="66" customHeight="1">
      <c r="B12" s="246">
        <v>851</v>
      </c>
      <c r="C12" s="40">
        <v>85154</v>
      </c>
      <c r="D12" s="258" t="s">
        <v>337</v>
      </c>
      <c r="E12" s="28" t="s">
        <v>338</v>
      </c>
      <c r="F12" s="247">
        <v>75000</v>
      </c>
    </row>
    <row r="13" spans="2:6" s="195" customFormat="1" ht="66" customHeight="1">
      <c r="B13" s="246">
        <v>851</v>
      </c>
      <c r="C13" s="40">
        <v>85195</v>
      </c>
      <c r="D13" s="258" t="s">
        <v>337</v>
      </c>
      <c r="E13" s="28" t="s">
        <v>338</v>
      </c>
      <c r="F13" s="247">
        <v>2000</v>
      </c>
    </row>
    <row r="14" spans="2:6" ht="66" customHeight="1">
      <c r="B14" s="246">
        <v>853</v>
      </c>
      <c r="C14" s="40">
        <v>85395</v>
      </c>
      <c r="D14" s="258" t="s">
        <v>337</v>
      </c>
      <c r="E14" s="28" t="s">
        <v>338</v>
      </c>
      <c r="F14" s="247">
        <v>7000</v>
      </c>
    </row>
    <row r="15" spans="2:6" ht="66" customHeight="1">
      <c r="B15" s="246">
        <v>921</v>
      </c>
      <c r="C15" s="40">
        <v>92105</v>
      </c>
      <c r="D15" s="258" t="s">
        <v>337</v>
      </c>
      <c r="E15" s="28" t="s">
        <v>338</v>
      </c>
      <c r="F15" s="247">
        <v>42700</v>
      </c>
    </row>
    <row r="16" spans="2:6" ht="72">
      <c r="B16" s="248">
        <v>921</v>
      </c>
      <c r="C16" s="39">
        <v>92195</v>
      </c>
      <c r="D16" s="258" t="s">
        <v>337</v>
      </c>
      <c r="E16" s="28" t="s">
        <v>338</v>
      </c>
      <c r="F16" s="249">
        <v>2000</v>
      </c>
    </row>
    <row r="17" spans="2:6" ht="66" customHeight="1">
      <c r="B17" s="248">
        <v>926</v>
      </c>
      <c r="C17" s="39">
        <v>92605</v>
      </c>
      <c r="D17" s="258" t="s">
        <v>337</v>
      </c>
      <c r="E17" s="28" t="s">
        <v>338</v>
      </c>
      <c r="F17" s="249">
        <v>102200</v>
      </c>
    </row>
    <row r="18" spans="2:6" ht="30" customHeight="1" thickBot="1">
      <c r="B18" s="640" t="s">
        <v>73</v>
      </c>
      <c r="C18" s="641"/>
      <c r="D18" s="641"/>
      <c r="E18" s="642"/>
      <c r="F18" s="421">
        <f>SUM(F11:F17)</f>
        <v>242900</v>
      </c>
    </row>
    <row r="32" ht="12.75">
      <c r="E32" s="131"/>
    </row>
  </sheetData>
  <sheetProtection/>
  <mergeCells count="2">
    <mergeCell ref="B18:E18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0">
      <selection activeCell="I113" sqref="I113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3.57421875" style="0" customWidth="1"/>
  </cols>
  <sheetData>
    <row r="1" ht="12.75">
      <c r="E1" s="277" t="s">
        <v>378</v>
      </c>
    </row>
    <row r="2" spans="2:5" ht="18.75">
      <c r="B2" s="271"/>
      <c r="D2" s="264"/>
      <c r="E2" s="277" t="s">
        <v>422</v>
      </c>
    </row>
    <row r="3" ht="12.75">
      <c r="E3" s="277" t="s">
        <v>382</v>
      </c>
    </row>
    <row r="5" ht="15">
      <c r="E5" s="273"/>
    </row>
    <row r="6" spans="2:6" ht="48.75" customHeight="1">
      <c r="B6" s="631" t="s">
        <v>460</v>
      </c>
      <c r="C6" s="631"/>
      <c r="D6" s="631"/>
      <c r="E6" s="631"/>
      <c r="F6" s="631"/>
    </row>
    <row r="7" spans="5:6" ht="16.5" customHeight="1">
      <c r="E7" s="51"/>
      <c r="F7" s="51"/>
    </row>
    <row r="8" spans="5:6" ht="16.5" customHeight="1" thickBot="1">
      <c r="E8" s="32"/>
      <c r="F8" s="57" t="s">
        <v>44</v>
      </c>
    </row>
    <row r="9" spans="2:6" ht="19.5" customHeight="1">
      <c r="B9" s="235" t="s">
        <v>0</v>
      </c>
      <c r="C9" s="236" t="s">
        <v>1</v>
      </c>
      <c r="D9" s="236" t="s">
        <v>2</v>
      </c>
      <c r="E9" s="236" t="s">
        <v>217</v>
      </c>
      <c r="F9" s="245" t="s">
        <v>72</v>
      </c>
    </row>
    <row r="10" spans="2:6" s="195" customFormat="1" ht="7.5" customHeight="1">
      <c r="B10" s="190">
        <v>1</v>
      </c>
      <c r="C10" s="54">
        <v>2</v>
      </c>
      <c r="D10" s="54">
        <v>3</v>
      </c>
      <c r="E10" s="54">
        <v>4</v>
      </c>
      <c r="F10" s="191">
        <v>5</v>
      </c>
    </row>
    <row r="11" spans="2:6" s="195" customFormat="1" ht="72">
      <c r="B11" s="248">
        <v>600</v>
      </c>
      <c r="C11" s="39">
        <v>60014</v>
      </c>
      <c r="D11" s="258" t="s">
        <v>383</v>
      </c>
      <c r="E11" s="250" t="s">
        <v>384</v>
      </c>
      <c r="F11" s="181">
        <v>200000</v>
      </c>
    </row>
    <row r="12" spans="2:6" s="195" customFormat="1" ht="38.25" customHeight="1">
      <c r="B12" s="248">
        <v>600</v>
      </c>
      <c r="C12" s="39">
        <v>60016</v>
      </c>
      <c r="D12" s="258" t="s">
        <v>398</v>
      </c>
      <c r="E12" s="250" t="s">
        <v>411</v>
      </c>
      <c r="F12" s="181">
        <v>5000</v>
      </c>
    </row>
    <row r="13" spans="2:6" s="195" customFormat="1" ht="38.25" customHeight="1">
      <c r="B13" s="248">
        <v>900</v>
      </c>
      <c r="C13" s="39">
        <v>90003</v>
      </c>
      <c r="D13" s="258" t="s">
        <v>398</v>
      </c>
      <c r="E13" s="250" t="s">
        <v>411</v>
      </c>
      <c r="F13" s="181">
        <v>15000</v>
      </c>
    </row>
    <row r="14" spans="2:6" s="195" customFormat="1" ht="39.75" customHeight="1">
      <c r="B14" s="248">
        <v>900</v>
      </c>
      <c r="C14" s="39">
        <v>90004</v>
      </c>
      <c r="D14" s="258" t="s">
        <v>398</v>
      </c>
      <c r="E14" s="250" t="s">
        <v>411</v>
      </c>
      <c r="F14" s="181">
        <v>10000</v>
      </c>
    </row>
    <row r="15" spans="2:6" s="195" customFormat="1" ht="39" customHeight="1">
      <c r="B15" s="246">
        <v>921</v>
      </c>
      <c r="C15" s="40">
        <v>92109</v>
      </c>
      <c r="D15" s="218">
        <v>2480</v>
      </c>
      <c r="E15" s="28" t="s">
        <v>207</v>
      </c>
      <c r="F15" s="181">
        <v>200000</v>
      </c>
    </row>
    <row r="16" spans="2:6" s="195" customFormat="1" ht="60">
      <c r="B16" s="246">
        <v>921</v>
      </c>
      <c r="C16" s="40">
        <v>92109</v>
      </c>
      <c r="D16" s="218" t="s">
        <v>496</v>
      </c>
      <c r="E16" s="207" t="s">
        <v>497</v>
      </c>
      <c r="F16" s="181">
        <v>68000</v>
      </c>
    </row>
    <row r="17" spans="2:6" ht="39" customHeight="1">
      <c r="B17" s="246">
        <v>921</v>
      </c>
      <c r="C17" s="40">
        <v>92116</v>
      </c>
      <c r="D17" s="218">
        <v>2480</v>
      </c>
      <c r="E17" s="28" t="s">
        <v>207</v>
      </c>
      <c r="F17" s="181">
        <v>900000</v>
      </c>
    </row>
    <row r="18" spans="2:6" ht="30" customHeight="1" thickBot="1">
      <c r="B18" s="640" t="s">
        <v>73</v>
      </c>
      <c r="C18" s="641"/>
      <c r="D18" s="641"/>
      <c r="E18" s="642"/>
      <c r="F18" s="421">
        <f>SUM(F11:F17)</f>
        <v>1398000</v>
      </c>
    </row>
    <row r="32" ht="12.75">
      <c r="E32" s="131"/>
    </row>
  </sheetData>
  <sheetProtection/>
  <mergeCells count="2">
    <mergeCell ref="B6:F6"/>
    <mergeCell ref="B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86">
      <selection activeCell="G124" sqref="G124:H125"/>
    </sheetView>
  </sheetViews>
  <sheetFormatPr defaultColWidth="9.140625" defaultRowHeight="12.75"/>
  <cols>
    <col min="1" max="1" width="5.7109375" style="32" customWidth="1"/>
    <col min="2" max="2" width="4.00390625" style="32" customWidth="1"/>
    <col min="3" max="3" width="23.7109375" style="32" customWidth="1"/>
    <col min="4" max="4" width="5.8515625" style="32" customWidth="1"/>
    <col min="5" max="5" width="8.140625" style="32" customWidth="1"/>
    <col min="6" max="6" width="5.421875" style="32" customWidth="1"/>
    <col min="7" max="7" width="35.421875" style="32" customWidth="1"/>
    <col min="8" max="8" width="10.7109375" style="32" customWidth="1"/>
    <col min="9" max="9" width="0.85546875" style="32" customWidth="1"/>
    <col min="10" max="11" width="9.140625" style="32" customWidth="1"/>
    <col min="12" max="12" width="10.8515625" style="32" customWidth="1"/>
    <col min="13" max="16384" width="9.140625" style="32" customWidth="1"/>
  </cols>
  <sheetData>
    <row r="1" ht="12.75">
      <c r="G1" s="277" t="s">
        <v>353</v>
      </c>
    </row>
    <row r="2" ht="12.75">
      <c r="G2" s="277" t="s">
        <v>386</v>
      </c>
    </row>
    <row r="3" ht="12.75">
      <c r="G3" s="277" t="s">
        <v>392</v>
      </c>
    </row>
    <row r="4" ht="12.75">
      <c r="G4" s="277"/>
    </row>
    <row r="5" spans="6:7" ht="12.75">
      <c r="F5" s="277"/>
      <c r="G5" s="277"/>
    </row>
    <row r="6" ht="15">
      <c r="E6" s="273"/>
    </row>
    <row r="7" spans="3:5" ht="18">
      <c r="C7" s="175" t="s">
        <v>461</v>
      </c>
      <c r="E7" s="273"/>
    </row>
    <row r="8" spans="5:8" ht="15">
      <c r="E8" s="273"/>
      <c r="H8" s="279" t="s">
        <v>44</v>
      </c>
    </row>
    <row r="9" spans="2:8" ht="35.25" customHeight="1">
      <c r="B9" s="278" t="s">
        <v>45</v>
      </c>
      <c r="C9" s="499" t="s">
        <v>258</v>
      </c>
      <c r="D9" s="278" t="s">
        <v>0</v>
      </c>
      <c r="E9" s="278" t="s">
        <v>1</v>
      </c>
      <c r="F9" s="37" t="s">
        <v>2</v>
      </c>
      <c r="G9" s="37" t="s">
        <v>46</v>
      </c>
      <c r="H9" s="37" t="s">
        <v>237</v>
      </c>
    </row>
    <row r="10" spans="2:8" ht="10.5" customHeight="1" thickBot="1">
      <c r="B10" s="244">
        <v>1</v>
      </c>
      <c r="C10" s="244">
        <v>2</v>
      </c>
      <c r="D10" s="244">
        <v>3</v>
      </c>
      <c r="E10" s="244">
        <v>4</v>
      </c>
      <c r="F10" s="244">
        <v>5</v>
      </c>
      <c r="G10" s="244">
        <v>6</v>
      </c>
      <c r="H10" s="244">
        <v>7</v>
      </c>
    </row>
    <row r="11" spans="2:8" ht="21" customHeight="1">
      <c r="B11" s="643" t="s">
        <v>49</v>
      </c>
      <c r="C11" s="646" t="s">
        <v>238</v>
      </c>
      <c r="D11" s="659"/>
      <c r="E11" s="660"/>
      <c r="F11" s="661"/>
      <c r="G11" s="479" t="s">
        <v>391</v>
      </c>
      <c r="H11" s="480">
        <f>SUM(H12:H16)</f>
        <v>17677.129999999997</v>
      </c>
    </row>
    <row r="12" spans="2:8" ht="21" customHeight="1">
      <c r="B12" s="644"/>
      <c r="C12" s="647"/>
      <c r="D12" s="416">
        <v>754</v>
      </c>
      <c r="E12" s="417">
        <v>75412</v>
      </c>
      <c r="F12" s="417">
        <v>4210</v>
      </c>
      <c r="G12" s="418" t="s">
        <v>103</v>
      </c>
      <c r="H12" s="481">
        <v>3000</v>
      </c>
    </row>
    <row r="13" spans="2:8" ht="21" customHeight="1">
      <c r="B13" s="644"/>
      <c r="C13" s="647"/>
      <c r="D13" s="476">
        <v>900</v>
      </c>
      <c r="E13" s="417">
        <v>90004</v>
      </c>
      <c r="F13" s="417">
        <v>4300</v>
      </c>
      <c r="G13" s="418" t="s">
        <v>102</v>
      </c>
      <c r="H13" s="481">
        <v>1700</v>
      </c>
    </row>
    <row r="14" spans="2:8" ht="21" customHeight="1">
      <c r="B14" s="644"/>
      <c r="C14" s="647"/>
      <c r="D14" s="416">
        <v>921</v>
      </c>
      <c r="E14" s="417">
        <v>92195</v>
      </c>
      <c r="F14" s="475">
        <v>4210</v>
      </c>
      <c r="G14" s="418" t="s">
        <v>103</v>
      </c>
      <c r="H14" s="481">
        <v>3705.96</v>
      </c>
    </row>
    <row r="15" spans="2:8" ht="21" customHeight="1">
      <c r="B15" s="644"/>
      <c r="C15" s="647"/>
      <c r="D15" s="416">
        <v>921</v>
      </c>
      <c r="E15" s="417">
        <v>92195</v>
      </c>
      <c r="F15" s="417">
        <v>4270</v>
      </c>
      <c r="G15" s="418" t="s">
        <v>108</v>
      </c>
      <c r="H15" s="481">
        <v>6096.01</v>
      </c>
    </row>
    <row r="16" spans="2:8" ht="21" customHeight="1" thickBot="1">
      <c r="B16" s="644"/>
      <c r="C16" s="647"/>
      <c r="D16" s="476">
        <v>921</v>
      </c>
      <c r="E16" s="417">
        <v>92195</v>
      </c>
      <c r="F16" s="477">
        <v>4300</v>
      </c>
      <c r="G16" s="478" t="s">
        <v>102</v>
      </c>
      <c r="H16" s="481">
        <v>3175.16</v>
      </c>
    </row>
    <row r="17" spans="2:8" ht="21" customHeight="1">
      <c r="B17" s="643" t="s">
        <v>51</v>
      </c>
      <c r="C17" s="646" t="s">
        <v>239</v>
      </c>
      <c r="D17" s="659"/>
      <c r="E17" s="660"/>
      <c r="F17" s="661"/>
      <c r="G17" s="479" t="s">
        <v>391</v>
      </c>
      <c r="H17" s="480">
        <f>SUM(H18:H22)</f>
        <v>18995.42</v>
      </c>
    </row>
    <row r="18" spans="2:12" ht="21" customHeight="1">
      <c r="B18" s="644"/>
      <c r="C18" s="647"/>
      <c r="D18" s="416">
        <v>754</v>
      </c>
      <c r="E18" s="417">
        <v>75412</v>
      </c>
      <c r="F18" s="417">
        <v>4210</v>
      </c>
      <c r="G18" s="418" t="s">
        <v>103</v>
      </c>
      <c r="H18" s="486">
        <v>4000</v>
      </c>
      <c r="L18" s="47"/>
    </row>
    <row r="19" spans="2:8" ht="21" customHeight="1">
      <c r="B19" s="644"/>
      <c r="C19" s="647"/>
      <c r="D19" s="476">
        <v>900</v>
      </c>
      <c r="E19" s="417">
        <v>90004</v>
      </c>
      <c r="F19" s="417">
        <v>4300</v>
      </c>
      <c r="G19" s="418" t="s">
        <v>102</v>
      </c>
      <c r="H19" s="486">
        <v>1000</v>
      </c>
    </row>
    <row r="20" spans="2:8" ht="21" customHeight="1">
      <c r="B20" s="644"/>
      <c r="C20" s="647"/>
      <c r="D20" s="476">
        <v>900</v>
      </c>
      <c r="E20" s="417">
        <v>90015</v>
      </c>
      <c r="F20" s="477">
        <v>6050</v>
      </c>
      <c r="G20" s="478" t="s">
        <v>133</v>
      </c>
      <c r="H20" s="486">
        <v>6000</v>
      </c>
    </row>
    <row r="21" spans="2:8" ht="21" customHeight="1">
      <c r="B21" s="644"/>
      <c r="C21" s="647"/>
      <c r="D21" s="416">
        <v>921</v>
      </c>
      <c r="E21" s="417">
        <v>92195</v>
      </c>
      <c r="F21" s="475">
        <v>4210</v>
      </c>
      <c r="G21" s="418" t="s">
        <v>103</v>
      </c>
      <c r="H21" s="486">
        <v>2995.42</v>
      </c>
    </row>
    <row r="22" spans="2:8" ht="21" customHeight="1" thickBot="1">
      <c r="B22" s="645"/>
      <c r="C22" s="648"/>
      <c r="D22" s="482">
        <v>921</v>
      </c>
      <c r="E22" s="483">
        <v>92195</v>
      </c>
      <c r="F22" s="483">
        <v>4300</v>
      </c>
      <c r="G22" s="484" t="s">
        <v>102</v>
      </c>
      <c r="H22" s="485">
        <v>5000</v>
      </c>
    </row>
    <row r="23" spans="2:8" ht="21" customHeight="1">
      <c r="B23" s="643" t="s">
        <v>52</v>
      </c>
      <c r="C23" s="646" t="s">
        <v>240</v>
      </c>
      <c r="D23" s="659"/>
      <c r="E23" s="660"/>
      <c r="F23" s="661"/>
      <c r="G23" s="479" t="s">
        <v>391</v>
      </c>
      <c r="H23" s="487">
        <f>SUM(H24:H26)</f>
        <v>11535.07</v>
      </c>
    </row>
    <row r="24" spans="2:8" ht="21" customHeight="1">
      <c r="B24" s="644"/>
      <c r="C24" s="647"/>
      <c r="D24" s="416">
        <v>600</v>
      </c>
      <c r="E24" s="417">
        <v>60016</v>
      </c>
      <c r="F24" s="417">
        <v>4270</v>
      </c>
      <c r="G24" s="418" t="s">
        <v>108</v>
      </c>
      <c r="H24" s="502">
        <v>7535.07</v>
      </c>
    </row>
    <row r="25" spans="2:8" ht="21" customHeight="1">
      <c r="B25" s="644"/>
      <c r="C25" s="647"/>
      <c r="D25" s="416">
        <v>921</v>
      </c>
      <c r="E25" s="417">
        <v>92195</v>
      </c>
      <c r="F25" s="475">
        <v>4210</v>
      </c>
      <c r="G25" s="418" t="s">
        <v>103</v>
      </c>
      <c r="H25" s="502">
        <v>2000</v>
      </c>
    </row>
    <row r="26" spans="2:8" ht="21" customHeight="1" thickBot="1">
      <c r="B26" s="645"/>
      <c r="C26" s="648"/>
      <c r="D26" s="482">
        <v>921</v>
      </c>
      <c r="E26" s="483">
        <v>92195</v>
      </c>
      <c r="F26" s="483">
        <v>4300</v>
      </c>
      <c r="G26" s="484" t="s">
        <v>102</v>
      </c>
      <c r="H26" s="491">
        <v>2000</v>
      </c>
    </row>
    <row r="27" spans="2:8" ht="21" customHeight="1">
      <c r="B27" s="643" t="s">
        <v>54</v>
      </c>
      <c r="C27" s="646" t="s">
        <v>241</v>
      </c>
      <c r="D27" s="659"/>
      <c r="E27" s="660"/>
      <c r="F27" s="661"/>
      <c r="G27" s="479" t="s">
        <v>391</v>
      </c>
      <c r="H27" s="487">
        <f>SUM(H28:H30)</f>
        <v>29961.2</v>
      </c>
    </row>
    <row r="28" spans="2:8" ht="21" customHeight="1">
      <c r="B28" s="644"/>
      <c r="C28" s="647"/>
      <c r="D28" s="416">
        <v>600</v>
      </c>
      <c r="E28" s="417">
        <v>60016</v>
      </c>
      <c r="F28" s="417">
        <v>4270</v>
      </c>
      <c r="G28" s="418" t="s">
        <v>108</v>
      </c>
      <c r="H28" s="505">
        <v>12961.2</v>
      </c>
    </row>
    <row r="29" spans="2:8" ht="21" customHeight="1">
      <c r="B29" s="644"/>
      <c r="C29" s="647"/>
      <c r="D29" s="476">
        <v>754</v>
      </c>
      <c r="E29" s="477">
        <v>75412</v>
      </c>
      <c r="F29" s="506">
        <v>4210</v>
      </c>
      <c r="G29" s="418" t="s">
        <v>103</v>
      </c>
      <c r="H29" s="502">
        <v>12000</v>
      </c>
    </row>
    <row r="30" spans="2:8" ht="21" customHeight="1" thickBot="1">
      <c r="B30" s="645"/>
      <c r="C30" s="648"/>
      <c r="D30" s="488">
        <v>926</v>
      </c>
      <c r="E30" s="489">
        <v>92605</v>
      </c>
      <c r="F30" s="493">
        <v>4210</v>
      </c>
      <c r="G30" s="490" t="s">
        <v>103</v>
      </c>
      <c r="H30" s="504">
        <v>5000</v>
      </c>
    </row>
    <row r="31" spans="2:9" ht="21" customHeight="1">
      <c r="B31" s="643" t="s">
        <v>56</v>
      </c>
      <c r="C31" s="646" t="s">
        <v>242</v>
      </c>
      <c r="D31" s="659"/>
      <c r="E31" s="660"/>
      <c r="F31" s="661"/>
      <c r="G31" s="479" t="s">
        <v>391</v>
      </c>
      <c r="H31" s="487">
        <f>SUM(H32:H35)</f>
        <v>29961.2</v>
      </c>
      <c r="I31" s="47"/>
    </row>
    <row r="32" spans="2:9" ht="21" customHeight="1">
      <c r="B32" s="644"/>
      <c r="C32" s="647"/>
      <c r="D32" s="476">
        <v>900</v>
      </c>
      <c r="E32" s="417">
        <v>90004</v>
      </c>
      <c r="F32" s="417">
        <v>4210</v>
      </c>
      <c r="G32" s="418" t="s">
        <v>103</v>
      </c>
      <c r="H32" s="494">
        <v>10961.2</v>
      </c>
      <c r="I32" s="47"/>
    </row>
    <row r="33" spans="2:8" ht="21" customHeight="1">
      <c r="B33" s="644"/>
      <c r="C33" s="647"/>
      <c r="D33" s="416">
        <v>921</v>
      </c>
      <c r="E33" s="417">
        <v>92195</v>
      </c>
      <c r="F33" s="475">
        <v>4210</v>
      </c>
      <c r="G33" s="418" t="s">
        <v>103</v>
      </c>
      <c r="H33" s="495">
        <v>2000</v>
      </c>
    </row>
    <row r="34" spans="2:8" ht="21" customHeight="1">
      <c r="B34" s="644"/>
      <c r="C34" s="647"/>
      <c r="D34" s="416">
        <v>921</v>
      </c>
      <c r="E34" s="417">
        <v>92195</v>
      </c>
      <c r="F34" s="417">
        <v>4270</v>
      </c>
      <c r="G34" s="418" t="s">
        <v>108</v>
      </c>
      <c r="H34" s="495">
        <v>12000</v>
      </c>
    </row>
    <row r="35" spans="2:8" ht="21" customHeight="1" thickBot="1">
      <c r="B35" s="645"/>
      <c r="C35" s="648"/>
      <c r="D35" s="482">
        <v>921</v>
      </c>
      <c r="E35" s="483">
        <v>92195</v>
      </c>
      <c r="F35" s="483">
        <v>4300</v>
      </c>
      <c r="G35" s="484" t="s">
        <v>102</v>
      </c>
      <c r="H35" s="496">
        <v>5000</v>
      </c>
    </row>
    <row r="36" spans="2:8" ht="21" customHeight="1">
      <c r="B36" s="643" t="s">
        <v>57</v>
      </c>
      <c r="C36" s="646" t="s">
        <v>243</v>
      </c>
      <c r="D36" s="659"/>
      <c r="E36" s="660"/>
      <c r="F36" s="661"/>
      <c r="G36" s="479" t="s">
        <v>391</v>
      </c>
      <c r="H36" s="497">
        <f>SUM(H37:H38)</f>
        <v>11415.23</v>
      </c>
    </row>
    <row r="37" spans="2:8" ht="21" customHeight="1">
      <c r="B37" s="644"/>
      <c r="C37" s="647"/>
      <c r="D37" s="416">
        <v>921</v>
      </c>
      <c r="E37" s="417">
        <v>92195</v>
      </c>
      <c r="F37" s="475">
        <v>4210</v>
      </c>
      <c r="G37" s="418" t="s">
        <v>103</v>
      </c>
      <c r="H37" s="508">
        <v>5415.23</v>
      </c>
    </row>
    <row r="38" spans="2:8" ht="21" customHeight="1" thickBot="1">
      <c r="B38" s="645"/>
      <c r="C38" s="648"/>
      <c r="D38" s="482">
        <v>921</v>
      </c>
      <c r="E38" s="483">
        <v>92195</v>
      </c>
      <c r="F38" s="483">
        <v>4300</v>
      </c>
      <c r="G38" s="484" t="s">
        <v>102</v>
      </c>
      <c r="H38" s="507">
        <v>6000</v>
      </c>
    </row>
    <row r="39" spans="2:8" ht="20.25" customHeight="1">
      <c r="B39" s="643" t="s">
        <v>59</v>
      </c>
      <c r="C39" s="646" t="s">
        <v>244</v>
      </c>
      <c r="D39" s="659"/>
      <c r="E39" s="660"/>
      <c r="F39" s="661"/>
      <c r="G39" s="479" t="s">
        <v>391</v>
      </c>
      <c r="H39" s="492">
        <f>SUM(H40:H42)</f>
        <v>18665.85</v>
      </c>
    </row>
    <row r="40" spans="2:8" ht="20.25" customHeight="1">
      <c r="B40" s="644"/>
      <c r="C40" s="647"/>
      <c r="D40" s="416">
        <v>921</v>
      </c>
      <c r="E40" s="417">
        <v>92195</v>
      </c>
      <c r="F40" s="475">
        <v>4210</v>
      </c>
      <c r="G40" s="418" t="s">
        <v>103</v>
      </c>
      <c r="H40" s="486">
        <v>9665.85</v>
      </c>
    </row>
    <row r="41" spans="2:8" ht="20.25" customHeight="1">
      <c r="B41" s="644"/>
      <c r="C41" s="647"/>
      <c r="D41" s="416">
        <v>921</v>
      </c>
      <c r="E41" s="417">
        <v>92195</v>
      </c>
      <c r="F41" s="417">
        <v>4270</v>
      </c>
      <c r="G41" s="418" t="s">
        <v>108</v>
      </c>
      <c r="H41" s="608">
        <v>4500</v>
      </c>
    </row>
    <row r="42" spans="2:8" ht="20.25" customHeight="1" thickBot="1">
      <c r="B42" s="645"/>
      <c r="C42" s="648"/>
      <c r="D42" s="482">
        <v>921</v>
      </c>
      <c r="E42" s="483">
        <v>92195</v>
      </c>
      <c r="F42" s="483">
        <v>4300</v>
      </c>
      <c r="G42" s="484" t="s">
        <v>102</v>
      </c>
      <c r="H42" s="485">
        <v>4500</v>
      </c>
    </row>
    <row r="43" spans="2:8" ht="20.25" customHeight="1">
      <c r="B43" s="643" t="s">
        <v>61</v>
      </c>
      <c r="C43" s="646" t="s">
        <v>245</v>
      </c>
      <c r="D43" s="659"/>
      <c r="E43" s="660"/>
      <c r="F43" s="661"/>
      <c r="G43" s="479" t="s">
        <v>391</v>
      </c>
      <c r="H43" s="487">
        <f>SUM(H44:H47)</f>
        <v>11235.46</v>
      </c>
    </row>
    <row r="44" spans="2:8" ht="20.25" customHeight="1">
      <c r="B44" s="644"/>
      <c r="C44" s="647"/>
      <c r="D44" s="416">
        <v>754</v>
      </c>
      <c r="E44" s="417">
        <v>75412</v>
      </c>
      <c r="F44" s="417">
        <v>4210</v>
      </c>
      <c r="G44" s="418" t="s">
        <v>103</v>
      </c>
      <c r="H44" s="486">
        <v>2500</v>
      </c>
    </row>
    <row r="45" spans="2:8" ht="20.25" customHeight="1">
      <c r="B45" s="644"/>
      <c r="C45" s="647"/>
      <c r="D45" s="416">
        <v>921</v>
      </c>
      <c r="E45" s="417">
        <v>92195</v>
      </c>
      <c r="F45" s="417">
        <v>4210</v>
      </c>
      <c r="G45" s="418" t="s">
        <v>103</v>
      </c>
      <c r="H45" s="486">
        <v>4000</v>
      </c>
    </row>
    <row r="46" spans="2:8" ht="20.25" customHeight="1">
      <c r="B46" s="644"/>
      <c r="C46" s="647"/>
      <c r="D46" s="416">
        <v>921</v>
      </c>
      <c r="E46" s="417">
        <v>92195</v>
      </c>
      <c r="F46" s="417">
        <v>4270</v>
      </c>
      <c r="G46" s="418" t="s">
        <v>108</v>
      </c>
      <c r="H46" s="608">
        <v>2000</v>
      </c>
    </row>
    <row r="47" spans="2:8" ht="20.25" customHeight="1" thickBot="1">
      <c r="B47" s="645"/>
      <c r="C47" s="648"/>
      <c r="D47" s="482">
        <v>921</v>
      </c>
      <c r="E47" s="483">
        <v>92195</v>
      </c>
      <c r="F47" s="483">
        <v>4300</v>
      </c>
      <c r="G47" s="484" t="s">
        <v>102</v>
      </c>
      <c r="H47" s="485">
        <v>2735.46</v>
      </c>
    </row>
    <row r="48" spans="2:8" ht="20.25" customHeight="1">
      <c r="B48" s="643" t="s">
        <v>214</v>
      </c>
      <c r="C48" s="646" t="s">
        <v>246</v>
      </c>
      <c r="D48" s="659"/>
      <c r="E48" s="660"/>
      <c r="F48" s="661"/>
      <c r="G48" s="479" t="s">
        <v>391</v>
      </c>
      <c r="H48" s="487">
        <f>SUM(H49:H51)</f>
        <v>19834.34</v>
      </c>
    </row>
    <row r="49" spans="2:8" ht="20.25" customHeight="1">
      <c r="B49" s="644"/>
      <c r="C49" s="647"/>
      <c r="D49" s="416">
        <v>600</v>
      </c>
      <c r="E49" s="417">
        <v>60016</v>
      </c>
      <c r="F49" s="417">
        <v>4270</v>
      </c>
      <c r="G49" s="418" t="s">
        <v>108</v>
      </c>
      <c r="H49" s="502">
        <v>4334.34</v>
      </c>
    </row>
    <row r="50" spans="2:8" ht="20.25" customHeight="1">
      <c r="B50" s="644"/>
      <c r="C50" s="647"/>
      <c r="D50" s="416">
        <v>921</v>
      </c>
      <c r="E50" s="417">
        <v>92195</v>
      </c>
      <c r="F50" s="417">
        <v>4270</v>
      </c>
      <c r="G50" s="418" t="s">
        <v>108</v>
      </c>
      <c r="H50" s="505">
        <v>14500</v>
      </c>
    </row>
    <row r="51" spans="2:8" ht="20.25" customHeight="1" thickBot="1">
      <c r="B51" s="645"/>
      <c r="C51" s="648"/>
      <c r="D51" s="482">
        <v>921</v>
      </c>
      <c r="E51" s="483">
        <v>92195</v>
      </c>
      <c r="F51" s="483">
        <v>4300</v>
      </c>
      <c r="G51" s="484" t="s">
        <v>102</v>
      </c>
      <c r="H51" s="485">
        <v>1000</v>
      </c>
    </row>
    <row r="52" spans="2:8" ht="20.25" customHeight="1">
      <c r="B52" s="643" t="s">
        <v>226</v>
      </c>
      <c r="C52" s="646" t="s">
        <v>247</v>
      </c>
      <c r="D52" s="659"/>
      <c r="E52" s="660"/>
      <c r="F52" s="661"/>
      <c r="G52" s="479" t="s">
        <v>391</v>
      </c>
      <c r="H52" s="487">
        <f>SUM(H53:H57)</f>
        <v>29961.2</v>
      </c>
    </row>
    <row r="53" spans="2:8" ht="20.25" customHeight="1">
      <c r="B53" s="644"/>
      <c r="C53" s="647"/>
      <c r="D53" s="416">
        <v>600</v>
      </c>
      <c r="E53" s="417">
        <v>60016</v>
      </c>
      <c r="F53" s="477">
        <v>6050</v>
      </c>
      <c r="G53" s="478" t="s">
        <v>133</v>
      </c>
      <c r="H53" s="609">
        <v>8000</v>
      </c>
    </row>
    <row r="54" spans="2:8" ht="20.25" customHeight="1">
      <c r="B54" s="644"/>
      <c r="C54" s="647"/>
      <c r="D54" s="416">
        <v>754</v>
      </c>
      <c r="E54" s="417">
        <v>75412</v>
      </c>
      <c r="F54" s="417">
        <v>4210</v>
      </c>
      <c r="G54" s="418" t="s">
        <v>103</v>
      </c>
      <c r="H54" s="486">
        <v>7000</v>
      </c>
    </row>
    <row r="55" spans="2:8" ht="20.25" customHeight="1">
      <c r="B55" s="644"/>
      <c r="C55" s="647"/>
      <c r="D55" s="476">
        <v>900</v>
      </c>
      <c r="E55" s="417">
        <v>90015</v>
      </c>
      <c r="F55" s="477">
        <v>6050</v>
      </c>
      <c r="G55" s="478" t="s">
        <v>133</v>
      </c>
      <c r="H55" s="486">
        <v>4000</v>
      </c>
    </row>
    <row r="56" spans="2:8" ht="20.25" customHeight="1">
      <c r="B56" s="644"/>
      <c r="C56" s="647"/>
      <c r="D56" s="416">
        <v>921</v>
      </c>
      <c r="E56" s="417">
        <v>92195</v>
      </c>
      <c r="F56" s="417">
        <v>4300</v>
      </c>
      <c r="G56" s="418" t="s">
        <v>102</v>
      </c>
      <c r="H56" s="486">
        <v>6961.2</v>
      </c>
    </row>
    <row r="57" spans="2:8" ht="20.25" customHeight="1" thickBot="1">
      <c r="B57" s="645"/>
      <c r="C57" s="648"/>
      <c r="D57" s="482">
        <v>926</v>
      </c>
      <c r="E57" s="483">
        <v>92605</v>
      </c>
      <c r="F57" s="489">
        <v>4210</v>
      </c>
      <c r="G57" s="490" t="s">
        <v>103</v>
      </c>
      <c r="H57" s="485">
        <v>4000</v>
      </c>
    </row>
    <row r="58" spans="2:8" ht="20.25" customHeight="1">
      <c r="B58" s="643" t="s">
        <v>227</v>
      </c>
      <c r="C58" s="646" t="s">
        <v>248</v>
      </c>
      <c r="D58" s="659"/>
      <c r="E58" s="660"/>
      <c r="F58" s="661"/>
      <c r="G58" s="479" t="s">
        <v>391</v>
      </c>
      <c r="H58" s="487">
        <f>SUM(H59:H61)</f>
        <v>18096.58</v>
      </c>
    </row>
    <row r="59" spans="2:8" ht="20.25" customHeight="1">
      <c r="B59" s="644"/>
      <c r="C59" s="647"/>
      <c r="D59" s="476">
        <v>600</v>
      </c>
      <c r="E59" s="477">
        <v>60016</v>
      </c>
      <c r="F59" s="477">
        <v>4270</v>
      </c>
      <c r="G59" s="478" t="s">
        <v>108</v>
      </c>
      <c r="H59" s="486">
        <v>3096.58</v>
      </c>
    </row>
    <row r="60" spans="2:8" ht="20.25" customHeight="1">
      <c r="B60" s="644"/>
      <c r="C60" s="647"/>
      <c r="D60" s="416">
        <v>921</v>
      </c>
      <c r="E60" s="417">
        <v>92195</v>
      </c>
      <c r="F60" s="417">
        <v>4210</v>
      </c>
      <c r="G60" s="418" t="s">
        <v>103</v>
      </c>
      <c r="H60" s="486">
        <v>12000</v>
      </c>
    </row>
    <row r="61" spans="2:8" ht="20.25" customHeight="1" thickBot="1">
      <c r="B61" s="645"/>
      <c r="C61" s="648"/>
      <c r="D61" s="482">
        <v>921</v>
      </c>
      <c r="E61" s="483">
        <v>92195</v>
      </c>
      <c r="F61" s="483">
        <v>4300</v>
      </c>
      <c r="G61" s="484" t="s">
        <v>102</v>
      </c>
      <c r="H61" s="491">
        <v>3000</v>
      </c>
    </row>
    <row r="62" spans="2:8" ht="20.25" customHeight="1">
      <c r="B62" s="643" t="s">
        <v>228</v>
      </c>
      <c r="C62" s="646" t="s">
        <v>249</v>
      </c>
      <c r="D62" s="659"/>
      <c r="E62" s="660"/>
      <c r="F62" s="661"/>
      <c r="G62" s="479" t="s">
        <v>391</v>
      </c>
      <c r="H62" s="487">
        <f>SUM(H63:H67)</f>
        <v>20463.52</v>
      </c>
    </row>
    <row r="63" spans="2:8" ht="20.25" customHeight="1">
      <c r="B63" s="644"/>
      <c r="C63" s="647"/>
      <c r="D63" s="476">
        <v>600</v>
      </c>
      <c r="E63" s="477">
        <v>60016</v>
      </c>
      <c r="F63" s="477">
        <v>4270</v>
      </c>
      <c r="G63" s="478" t="s">
        <v>108</v>
      </c>
      <c r="H63" s="486">
        <v>5000</v>
      </c>
    </row>
    <row r="64" spans="2:8" ht="20.25" customHeight="1">
      <c r="B64" s="644"/>
      <c r="C64" s="647"/>
      <c r="D64" s="416">
        <v>921</v>
      </c>
      <c r="E64" s="417">
        <v>92195</v>
      </c>
      <c r="F64" s="417">
        <v>4210</v>
      </c>
      <c r="G64" s="418" t="s">
        <v>103</v>
      </c>
      <c r="H64" s="486">
        <v>5463.52</v>
      </c>
    </row>
    <row r="65" spans="2:8" ht="20.25" customHeight="1">
      <c r="B65" s="644"/>
      <c r="C65" s="647"/>
      <c r="D65" s="416">
        <v>921</v>
      </c>
      <c r="E65" s="417">
        <v>92195</v>
      </c>
      <c r="F65" s="417">
        <v>4270</v>
      </c>
      <c r="G65" s="418" t="s">
        <v>108</v>
      </c>
      <c r="H65" s="486">
        <v>2000</v>
      </c>
    </row>
    <row r="66" spans="2:8" ht="20.25" customHeight="1">
      <c r="B66" s="644"/>
      <c r="C66" s="647"/>
      <c r="D66" s="509">
        <v>921</v>
      </c>
      <c r="E66" s="419">
        <v>92195</v>
      </c>
      <c r="F66" s="417">
        <v>4300</v>
      </c>
      <c r="G66" s="418" t="s">
        <v>102</v>
      </c>
      <c r="H66" s="486">
        <v>3000</v>
      </c>
    </row>
    <row r="67" spans="2:8" ht="20.25" customHeight="1" thickBot="1">
      <c r="B67" s="644"/>
      <c r="C67" s="647"/>
      <c r="D67" s="509">
        <v>926</v>
      </c>
      <c r="E67" s="419">
        <v>92605</v>
      </c>
      <c r="F67" s="611">
        <v>4210</v>
      </c>
      <c r="G67" s="612" t="s">
        <v>103</v>
      </c>
      <c r="H67" s="494">
        <v>5000</v>
      </c>
    </row>
    <row r="68" spans="1:8" ht="21" customHeight="1">
      <c r="A68" s="47"/>
      <c r="B68" s="653" t="s">
        <v>229</v>
      </c>
      <c r="C68" s="656" t="s">
        <v>250</v>
      </c>
      <c r="D68" s="659"/>
      <c r="E68" s="660"/>
      <c r="F68" s="665"/>
      <c r="G68" s="613" t="s">
        <v>391</v>
      </c>
      <c r="H68" s="614">
        <f>SUM(H69:H74)</f>
        <v>21482.2</v>
      </c>
    </row>
    <row r="69" spans="1:8" ht="21" customHeight="1">
      <c r="A69" s="47"/>
      <c r="B69" s="654"/>
      <c r="C69" s="657"/>
      <c r="D69" s="476">
        <v>754</v>
      </c>
      <c r="E69" s="477">
        <v>75412</v>
      </c>
      <c r="F69" s="513">
        <v>4210</v>
      </c>
      <c r="G69" s="511" t="s">
        <v>103</v>
      </c>
      <c r="H69" s="615">
        <v>1800</v>
      </c>
    </row>
    <row r="70" spans="1:8" ht="21" customHeight="1">
      <c r="A70" s="47"/>
      <c r="B70" s="654"/>
      <c r="C70" s="657"/>
      <c r="D70" s="476">
        <v>900</v>
      </c>
      <c r="E70" s="417">
        <v>90004</v>
      </c>
      <c r="F70" s="417">
        <v>4300</v>
      </c>
      <c r="G70" s="418" t="s">
        <v>102</v>
      </c>
      <c r="H70" s="615">
        <v>1000</v>
      </c>
    </row>
    <row r="71" spans="1:8" ht="21" customHeight="1">
      <c r="A71" s="47"/>
      <c r="B71" s="654"/>
      <c r="C71" s="657"/>
      <c r="D71" s="476">
        <v>900</v>
      </c>
      <c r="E71" s="417">
        <v>90015</v>
      </c>
      <c r="F71" s="477">
        <v>6050</v>
      </c>
      <c r="G71" s="478" t="s">
        <v>133</v>
      </c>
      <c r="H71" s="615">
        <v>3000</v>
      </c>
    </row>
    <row r="72" spans="1:11" ht="21" customHeight="1">
      <c r="A72" s="47"/>
      <c r="B72" s="654"/>
      <c r="C72" s="657"/>
      <c r="D72" s="416">
        <v>921</v>
      </c>
      <c r="E72" s="417">
        <v>92195</v>
      </c>
      <c r="F72" s="514">
        <v>4210</v>
      </c>
      <c r="G72" s="512" t="s">
        <v>103</v>
      </c>
      <c r="H72" s="616">
        <v>4682.2</v>
      </c>
      <c r="K72" s="47"/>
    </row>
    <row r="73" spans="1:8" ht="21" customHeight="1">
      <c r="A73" s="47"/>
      <c r="B73" s="654"/>
      <c r="C73" s="657"/>
      <c r="D73" s="416">
        <v>921</v>
      </c>
      <c r="E73" s="417">
        <v>92195</v>
      </c>
      <c r="F73" s="515" t="s">
        <v>101</v>
      </c>
      <c r="G73" s="512" t="s">
        <v>102</v>
      </c>
      <c r="H73" s="616">
        <v>6000</v>
      </c>
    </row>
    <row r="74" spans="1:13" ht="21" customHeight="1" thickBot="1">
      <c r="A74" s="47"/>
      <c r="B74" s="655"/>
      <c r="C74" s="658"/>
      <c r="D74" s="488">
        <v>926</v>
      </c>
      <c r="E74" s="489">
        <v>92605</v>
      </c>
      <c r="F74" s="493">
        <v>4210</v>
      </c>
      <c r="G74" s="490" t="s">
        <v>103</v>
      </c>
      <c r="H74" s="617">
        <v>5000</v>
      </c>
      <c r="L74" s="47"/>
      <c r="M74" s="47"/>
    </row>
    <row r="75" spans="2:13" ht="21" customHeight="1">
      <c r="B75" s="666" t="s">
        <v>293</v>
      </c>
      <c r="C75" s="646" t="s">
        <v>251</v>
      </c>
      <c r="D75" s="659"/>
      <c r="E75" s="660"/>
      <c r="F75" s="661"/>
      <c r="G75" s="479" t="s">
        <v>391</v>
      </c>
      <c r="H75" s="487">
        <f>SUM(H76:H78)</f>
        <v>11355.310000000001</v>
      </c>
      <c r="L75" s="47"/>
      <c r="M75" s="47"/>
    </row>
    <row r="76" spans="2:13" ht="21" customHeight="1">
      <c r="B76" s="667"/>
      <c r="C76" s="647"/>
      <c r="D76" s="476">
        <v>754</v>
      </c>
      <c r="E76" s="477">
        <v>75412</v>
      </c>
      <c r="F76" s="513">
        <v>4210</v>
      </c>
      <c r="G76" s="511" t="s">
        <v>103</v>
      </c>
      <c r="H76" s="609">
        <v>3000</v>
      </c>
      <c r="L76" s="47"/>
      <c r="M76" s="47"/>
    </row>
    <row r="77" spans="2:14" ht="21" customHeight="1">
      <c r="B77" s="667"/>
      <c r="C77" s="647"/>
      <c r="D77" s="416">
        <v>921</v>
      </c>
      <c r="E77" s="417">
        <v>92195</v>
      </c>
      <c r="F77" s="417">
        <v>4210</v>
      </c>
      <c r="G77" s="418" t="s">
        <v>103</v>
      </c>
      <c r="H77" s="498">
        <v>6355.31</v>
      </c>
      <c r="L77" s="47"/>
      <c r="M77" s="47"/>
      <c r="N77" s="47"/>
    </row>
    <row r="78" spans="2:14" ht="21" customHeight="1" thickBot="1">
      <c r="B78" s="668"/>
      <c r="C78" s="648"/>
      <c r="D78" s="482">
        <v>921</v>
      </c>
      <c r="E78" s="483">
        <v>92195</v>
      </c>
      <c r="F78" s="483">
        <v>4300</v>
      </c>
      <c r="G78" s="484" t="s">
        <v>102</v>
      </c>
      <c r="H78" s="485">
        <v>2000</v>
      </c>
      <c r="L78" s="47"/>
      <c r="M78" s="47"/>
      <c r="N78" s="47"/>
    </row>
    <row r="79" spans="2:8" ht="21" customHeight="1">
      <c r="B79" s="644" t="s">
        <v>230</v>
      </c>
      <c r="C79" s="669" t="s">
        <v>252</v>
      </c>
      <c r="D79" s="662"/>
      <c r="E79" s="663"/>
      <c r="F79" s="664"/>
      <c r="G79" s="503" t="s">
        <v>391</v>
      </c>
      <c r="H79" s="510">
        <f>SUM(H80:H83)</f>
        <v>16808.25</v>
      </c>
    </row>
    <row r="80" spans="2:12" ht="21" customHeight="1">
      <c r="B80" s="644"/>
      <c r="C80" s="647"/>
      <c r="D80" s="476">
        <v>600</v>
      </c>
      <c r="E80" s="477">
        <v>60016</v>
      </c>
      <c r="F80" s="417">
        <v>4270</v>
      </c>
      <c r="G80" s="418" t="s">
        <v>108</v>
      </c>
      <c r="H80" s="498">
        <v>9000</v>
      </c>
      <c r="L80" s="47"/>
    </row>
    <row r="81" spans="2:8" ht="21" customHeight="1">
      <c r="B81" s="644"/>
      <c r="C81" s="647"/>
      <c r="D81" s="416">
        <v>921</v>
      </c>
      <c r="E81" s="417">
        <v>92195</v>
      </c>
      <c r="F81" s="417">
        <v>4210</v>
      </c>
      <c r="G81" s="418" t="s">
        <v>103</v>
      </c>
      <c r="H81" s="498">
        <v>2000</v>
      </c>
    </row>
    <row r="82" spans="2:8" ht="21" customHeight="1">
      <c r="B82" s="644"/>
      <c r="C82" s="647"/>
      <c r="D82" s="416">
        <v>921</v>
      </c>
      <c r="E82" s="417">
        <v>92195</v>
      </c>
      <c r="F82" s="417">
        <v>4270</v>
      </c>
      <c r="G82" s="418" t="s">
        <v>108</v>
      </c>
      <c r="H82" s="494">
        <v>2000</v>
      </c>
    </row>
    <row r="83" spans="2:8" ht="21" customHeight="1" thickBot="1">
      <c r="B83" s="645"/>
      <c r="C83" s="648"/>
      <c r="D83" s="482">
        <v>921</v>
      </c>
      <c r="E83" s="483">
        <v>92195</v>
      </c>
      <c r="F83" s="483">
        <v>4300</v>
      </c>
      <c r="G83" s="484" t="s">
        <v>102</v>
      </c>
      <c r="H83" s="485">
        <v>3808.25</v>
      </c>
    </row>
    <row r="84" spans="2:8" ht="21" customHeight="1">
      <c r="B84" s="643" t="s">
        <v>231</v>
      </c>
      <c r="C84" s="646" t="s">
        <v>253</v>
      </c>
      <c r="D84" s="659"/>
      <c r="E84" s="660"/>
      <c r="F84" s="661"/>
      <c r="G84" s="479" t="s">
        <v>391</v>
      </c>
      <c r="H84" s="487">
        <f>SUM(H85:H87)</f>
        <v>12673.6</v>
      </c>
    </row>
    <row r="85" spans="2:8" ht="21" customHeight="1">
      <c r="B85" s="644"/>
      <c r="C85" s="647"/>
      <c r="D85" s="476">
        <v>600</v>
      </c>
      <c r="E85" s="477">
        <v>60016</v>
      </c>
      <c r="F85" s="417">
        <v>4270</v>
      </c>
      <c r="G85" s="418" t="s">
        <v>108</v>
      </c>
      <c r="H85" s="609">
        <v>10000</v>
      </c>
    </row>
    <row r="86" spans="2:8" ht="21" customHeight="1">
      <c r="B86" s="644"/>
      <c r="C86" s="647"/>
      <c r="D86" s="416">
        <v>921</v>
      </c>
      <c r="E86" s="417">
        <v>92195</v>
      </c>
      <c r="F86" s="417">
        <v>4210</v>
      </c>
      <c r="G86" s="418" t="s">
        <v>103</v>
      </c>
      <c r="H86" s="609">
        <v>673.6</v>
      </c>
    </row>
    <row r="87" spans="2:8" ht="21" customHeight="1" thickBot="1">
      <c r="B87" s="644"/>
      <c r="C87" s="647"/>
      <c r="D87" s="416">
        <v>921</v>
      </c>
      <c r="E87" s="417">
        <v>92195</v>
      </c>
      <c r="F87" s="483">
        <v>4300</v>
      </c>
      <c r="G87" s="484" t="s">
        <v>102</v>
      </c>
      <c r="H87" s="486">
        <v>2000</v>
      </c>
    </row>
    <row r="88" spans="2:8" ht="21" customHeight="1">
      <c r="B88" s="643" t="s">
        <v>232</v>
      </c>
      <c r="C88" s="649" t="s">
        <v>254</v>
      </c>
      <c r="D88" s="659"/>
      <c r="E88" s="660"/>
      <c r="F88" s="661"/>
      <c r="G88" s="479" t="s">
        <v>391</v>
      </c>
      <c r="H88" s="487">
        <f>H89</f>
        <v>8658.8</v>
      </c>
    </row>
    <row r="89" spans="2:8" ht="21" customHeight="1" thickBot="1">
      <c r="B89" s="645"/>
      <c r="C89" s="650"/>
      <c r="D89" s="482">
        <v>900</v>
      </c>
      <c r="E89" s="483">
        <v>90015</v>
      </c>
      <c r="F89" s="489">
        <v>4210</v>
      </c>
      <c r="G89" s="490" t="s">
        <v>103</v>
      </c>
      <c r="H89" s="485">
        <v>8658.8</v>
      </c>
    </row>
    <row r="90" spans="2:8" ht="24" customHeight="1">
      <c r="B90" s="651" t="s">
        <v>73</v>
      </c>
      <c r="C90" s="652"/>
      <c r="D90" s="652"/>
      <c r="E90" s="652"/>
      <c r="F90" s="652"/>
      <c r="G90" s="500"/>
      <c r="H90" s="501">
        <f>H11+H17+H23+H27+H31+H36+H39+H43+H48+H52+H58+H62+H68+H75+H79+H84+H88</f>
        <v>308780.36</v>
      </c>
    </row>
    <row r="124" spans="7:8" ht="12.75">
      <c r="G124" s="516"/>
      <c r="H124" s="517"/>
    </row>
    <row r="125" spans="7:8" ht="12.75">
      <c r="G125" s="516"/>
      <c r="H125" s="517"/>
    </row>
  </sheetData>
  <sheetProtection/>
  <mergeCells count="52">
    <mergeCell ref="D11:F11"/>
    <mergeCell ref="D17:F17"/>
    <mergeCell ref="D23:F23"/>
    <mergeCell ref="D31:F31"/>
    <mergeCell ref="D27:F27"/>
    <mergeCell ref="D36:F36"/>
    <mergeCell ref="B79:B83"/>
    <mergeCell ref="C79:C83"/>
    <mergeCell ref="D39:F39"/>
    <mergeCell ref="D43:F43"/>
    <mergeCell ref="D48:F48"/>
    <mergeCell ref="D52:F52"/>
    <mergeCell ref="D58:F58"/>
    <mergeCell ref="D62:F62"/>
    <mergeCell ref="B48:B51"/>
    <mergeCell ref="C48:C51"/>
    <mergeCell ref="B52:B57"/>
    <mergeCell ref="C52:C57"/>
    <mergeCell ref="D68:F68"/>
    <mergeCell ref="D75:F75"/>
    <mergeCell ref="B75:B78"/>
    <mergeCell ref="C75:C78"/>
    <mergeCell ref="C27:C30"/>
    <mergeCell ref="B31:B35"/>
    <mergeCell ref="C31:C35"/>
    <mergeCell ref="B36:B38"/>
    <mergeCell ref="C36:C38"/>
    <mergeCell ref="D79:F79"/>
    <mergeCell ref="B58:B61"/>
    <mergeCell ref="C58:C61"/>
    <mergeCell ref="B62:B67"/>
    <mergeCell ref="B39:B42"/>
    <mergeCell ref="C11:C16"/>
    <mergeCell ref="B17:B22"/>
    <mergeCell ref="C17:C22"/>
    <mergeCell ref="B23:B26"/>
    <mergeCell ref="C23:C26"/>
    <mergeCell ref="D84:F84"/>
    <mergeCell ref="B84:B87"/>
    <mergeCell ref="C84:C87"/>
    <mergeCell ref="B43:B47"/>
    <mergeCell ref="C43:C47"/>
    <mergeCell ref="B11:B16"/>
    <mergeCell ref="B27:B30"/>
    <mergeCell ref="C39:C42"/>
    <mergeCell ref="C88:C89"/>
    <mergeCell ref="B88:B89"/>
    <mergeCell ref="B90:F90"/>
    <mergeCell ref="C62:C67"/>
    <mergeCell ref="B68:B74"/>
    <mergeCell ref="C68:C74"/>
    <mergeCell ref="D88:F88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Młynarek</cp:lastModifiedBy>
  <cp:lastPrinted>2016-11-15T07:21:55Z</cp:lastPrinted>
  <dcterms:created xsi:type="dcterms:W3CDTF">2007-11-06T07:50:06Z</dcterms:created>
  <dcterms:modified xsi:type="dcterms:W3CDTF">2016-11-24T06:13:46Z</dcterms:modified>
  <cp:category/>
  <cp:version/>
  <cp:contentType/>
  <cp:contentStatus/>
</cp:coreProperties>
</file>